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AWU\2021_12_December\"/>
    </mc:Choice>
  </mc:AlternateContent>
  <xr:revisionPtr revIDLastSave="0" documentId="13_ncr:1_{1DB0080B-8234-4B91-A456-260342BB2093}" xr6:coauthVersionLast="36" xr6:coauthVersionMax="36" xr10:uidLastSave="{00000000-0000-0000-0000-000000000000}"/>
  <bookViews>
    <workbookView xWindow="0" yWindow="0" windowWidth="23040" windowHeight="9060" activeTab="1" xr2:uid="{253BD0C8-807C-4025-A878-2CEA0C7C575F}"/>
  </bookViews>
  <sheets>
    <sheet name="HBM m8 TE r1" sheetId="1" r:id="rId1"/>
    <sheet name="nonHBM m10 r2x" sheetId="3" r:id="rId2"/>
    <sheet name="nonHBM m10 r2" sheetId="4" r:id="rId3"/>
    <sheet name="HBM m9 r1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9" i="1" l="1"/>
  <c r="AE59" i="1"/>
  <c r="AC77" i="1"/>
  <c r="AA77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59" i="1"/>
  <c r="AD77" i="1" l="1"/>
  <c r="AE77" i="1"/>
  <c r="AB77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59" i="1"/>
  <c r="L76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59" i="1"/>
  <c r="W41" i="1"/>
  <c r="X59" i="1"/>
  <c r="W59" i="1"/>
  <c r="Q185" i="1"/>
  <c r="AL45" i="3" l="1"/>
  <c r="AL40" i="3"/>
  <c r="AL41" i="3"/>
  <c r="AL42" i="3"/>
  <c r="AL39" i="3"/>
  <c r="AL37" i="3"/>
  <c r="AL36" i="3"/>
  <c r="AL34" i="3"/>
  <c r="AL33" i="3"/>
  <c r="AL32" i="3"/>
  <c r="AL31" i="3"/>
  <c r="AL28" i="3"/>
  <c r="AK45" i="3"/>
  <c r="AJ45" i="3"/>
  <c r="AK42" i="3"/>
  <c r="AK41" i="3"/>
  <c r="AK40" i="3"/>
  <c r="AK39" i="3"/>
  <c r="AK37" i="3"/>
  <c r="AK36" i="3"/>
  <c r="AK34" i="3"/>
  <c r="AK33" i="3"/>
  <c r="AK32" i="3"/>
  <c r="AK31" i="3"/>
  <c r="AK28" i="3"/>
  <c r="AK24" i="3"/>
  <c r="AO24" i="3" s="1"/>
  <c r="AJ24" i="3"/>
  <c r="AN24" i="3" s="1"/>
  <c r="AM24" i="3"/>
  <c r="AL24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5" i="3"/>
  <c r="AK6" i="3"/>
  <c r="AK7" i="3"/>
  <c r="AK8" i="3"/>
  <c r="AK9" i="3"/>
  <c r="AK10" i="3"/>
  <c r="AK11" i="3"/>
  <c r="AO11" i="3" s="1"/>
  <c r="AK12" i="3"/>
  <c r="AO12" i="3" s="1"/>
  <c r="AK13" i="3"/>
  <c r="AO13" i="3" s="1"/>
  <c r="AK14" i="3"/>
  <c r="AK15" i="3"/>
  <c r="AO15" i="3" s="1"/>
  <c r="AK16" i="3"/>
  <c r="AK17" i="3"/>
  <c r="AO17" i="3" s="1"/>
  <c r="AK18" i="3"/>
  <c r="AK19" i="3"/>
  <c r="AO19" i="3" s="1"/>
  <c r="AK20" i="3"/>
  <c r="AK21" i="3"/>
  <c r="AK22" i="3"/>
  <c r="AK5" i="3"/>
  <c r="AO5" i="3" s="1"/>
  <c r="AJ6" i="3"/>
  <c r="AN6" i="3" s="1"/>
  <c r="AJ7" i="3"/>
  <c r="AN7" i="3" s="1"/>
  <c r="AJ8" i="3"/>
  <c r="AJ9" i="3"/>
  <c r="AJ10" i="3"/>
  <c r="AJ11" i="3"/>
  <c r="AJ12" i="3"/>
  <c r="AN12" i="3" s="1"/>
  <c r="AJ13" i="3"/>
  <c r="AN13" i="3" s="1"/>
  <c r="AJ14" i="3"/>
  <c r="AN14" i="3" s="1"/>
  <c r="AJ15" i="3"/>
  <c r="AN15" i="3" s="1"/>
  <c r="AJ16" i="3"/>
  <c r="AJ17" i="3"/>
  <c r="AJ18" i="3"/>
  <c r="AN18" i="3" s="1"/>
  <c r="AJ19" i="3"/>
  <c r="AK30" i="3" s="1"/>
  <c r="AJ20" i="3"/>
  <c r="AJ21" i="3"/>
  <c r="AJ22" i="3"/>
  <c r="AJ5" i="3"/>
  <c r="AN5" i="3" s="1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5" i="3"/>
  <c r="AO10" i="3"/>
  <c r="AO9" i="3"/>
  <c r="AO8" i="3"/>
  <c r="AO7" i="3"/>
  <c r="AO6" i="3"/>
  <c r="AC6" i="3"/>
  <c r="AG6" i="3" s="1"/>
  <c r="AC7" i="3"/>
  <c r="AG7" i="3" s="1"/>
  <c r="AC8" i="3"/>
  <c r="AG8" i="3" s="1"/>
  <c r="AC9" i="3"/>
  <c r="AG9" i="3" s="1"/>
  <c r="AC10" i="3"/>
  <c r="AG10" i="3" s="1"/>
  <c r="AC11" i="3"/>
  <c r="AG11" i="3" s="1"/>
  <c r="AC12" i="3"/>
  <c r="AG12" i="3" s="1"/>
  <c r="AC13" i="3"/>
  <c r="AG13" i="3" s="1"/>
  <c r="AC14" i="3"/>
  <c r="AG14" i="3" s="1"/>
  <c r="AC15" i="3"/>
  <c r="AG15" i="3" s="1"/>
  <c r="AC16" i="3"/>
  <c r="AG16" i="3" s="1"/>
  <c r="AC17" i="3"/>
  <c r="AG17" i="3" s="1"/>
  <c r="AC18" i="3"/>
  <c r="AG18" i="3" s="1"/>
  <c r="AC19" i="3"/>
  <c r="AG19" i="3" s="1"/>
  <c r="AC20" i="3"/>
  <c r="AG20" i="3" s="1"/>
  <c r="AC21" i="3"/>
  <c r="AG21" i="3" s="1"/>
  <c r="AC22" i="3"/>
  <c r="AG22" i="3" s="1"/>
  <c r="AC5" i="3"/>
  <c r="AG5" i="3" s="1"/>
  <c r="AB6" i="3"/>
  <c r="AF6" i="3" s="1"/>
  <c r="AB7" i="3"/>
  <c r="AF7" i="3" s="1"/>
  <c r="AB8" i="3"/>
  <c r="AF8" i="3" s="1"/>
  <c r="AB9" i="3"/>
  <c r="AF9" i="3" s="1"/>
  <c r="AB10" i="3"/>
  <c r="AF10" i="3" s="1"/>
  <c r="AB11" i="3"/>
  <c r="AF11" i="3" s="1"/>
  <c r="AB12" i="3"/>
  <c r="AF12" i="3" s="1"/>
  <c r="AB13" i="3"/>
  <c r="AF13" i="3" s="1"/>
  <c r="AB14" i="3"/>
  <c r="AF14" i="3" s="1"/>
  <c r="AB15" i="3"/>
  <c r="AF15" i="3" s="1"/>
  <c r="AB16" i="3"/>
  <c r="AF16" i="3" s="1"/>
  <c r="AB17" i="3"/>
  <c r="AF17" i="3" s="1"/>
  <c r="AB18" i="3"/>
  <c r="AF18" i="3" s="1"/>
  <c r="AB19" i="3"/>
  <c r="AF19" i="3" s="1"/>
  <c r="AB20" i="3"/>
  <c r="AF20" i="3" s="1"/>
  <c r="AB21" i="3"/>
  <c r="AF21" i="3" s="1"/>
  <c r="AB22" i="3"/>
  <c r="AF22" i="3" s="1"/>
  <c r="AB5" i="3"/>
  <c r="AF5" i="3" s="1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27" i="3"/>
  <c r="AD28" i="3"/>
  <c r="AF28" i="3" s="1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27" i="3"/>
  <c r="AC28" i="3"/>
  <c r="AG28" i="3" s="1"/>
  <c r="AC29" i="3"/>
  <c r="AG29" i="3" s="1"/>
  <c r="AC30" i="3"/>
  <c r="AG30" i="3" s="1"/>
  <c r="AC31" i="3"/>
  <c r="AG31" i="3" s="1"/>
  <c r="AC32" i="3"/>
  <c r="AG32" i="3" s="1"/>
  <c r="AC33" i="3"/>
  <c r="AG33" i="3" s="1"/>
  <c r="AC34" i="3"/>
  <c r="AG34" i="3" s="1"/>
  <c r="AC35" i="3"/>
  <c r="AG35" i="3" s="1"/>
  <c r="AC36" i="3"/>
  <c r="AG36" i="3" s="1"/>
  <c r="AC37" i="3"/>
  <c r="AG37" i="3" s="1"/>
  <c r="AC38" i="3"/>
  <c r="AG38" i="3" s="1"/>
  <c r="AC39" i="3"/>
  <c r="AG39" i="3" s="1"/>
  <c r="AC40" i="3"/>
  <c r="AG40" i="3" s="1"/>
  <c r="AC41" i="3"/>
  <c r="AG41" i="3" s="1"/>
  <c r="AC42" i="3"/>
  <c r="AG42" i="3" s="1"/>
  <c r="AC43" i="3"/>
  <c r="AG43" i="3" s="1"/>
  <c r="AC44" i="3"/>
  <c r="AG44" i="3" s="1"/>
  <c r="AC27" i="3"/>
  <c r="AG27" i="3" s="1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27" i="3"/>
  <c r="AF27" i="3" s="1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5" i="3"/>
  <c r="AA21" i="3"/>
  <c r="AA22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5" i="3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AG45" i="3" l="1"/>
  <c r="AL30" i="3"/>
  <c r="AK46" i="3"/>
  <c r="AL46" i="3" s="1"/>
  <c r="AF42" i="3"/>
  <c r="AF41" i="3"/>
  <c r="AN19" i="3"/>
  <c r="AF40" i="3"/>
  <c r="AF39" i="3"/>
  <c r="AF38" i="3"/>
  <c r="AF37" i="3"/>
  <c r="AF36" i="3"/>
  <c r="AF35" i="3"/>
  <c r="AF34" i="3"/>
  <c r="AF33" i="3"/>
  <c r="AF32" i="3"/>
  <c r="AF31" i="3"/>
  <c r="AF30" i="3"/>
  <c r="AF29" i="3"/>
  <c r="AF44" i="3"/>
  <c r="AF43" i="3"/>
  <c r="AF45" i="3" s="1"/>
  <c r="AO14" i="3"/>
  <c r="AO16" i="3"/>
  <c r="AO18" i="3"/>
  <c r="AO20" i="3"/>
  <c r="AO21" i="3"/>
  <c r="AO22" i="3"/>
  <c r="AN9" i="3"/>
  <c r="AN20" i="3"/>
  <c r="AN8" i="3"/>
  <c r="AN10" i="3"/>
  <c r="AN22" i="3"/>
  <c r="AN11" i="3"/>
  <c r="AN21" i="3"/>
  <c r="AN16" i="3"/>
  <c r="AN17" i="3"/>
  <c r="AG23" i="3"/>
  <c r="AF23" i="3"/>
  <c r="N78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23" i="1"/>
  <c r="Z209" i="1"/>
  <c r="X77" i="1"/>
  <c r="W77" i="1"/>
  <c r="X41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X206" i="1"/>
  <c r="W206" i="1"/>
  <c r="X205" i="1"/>
  <c r="W205" i="1"/>
  <c r="X204" i="1"/>
  <c r="W204" i="1"/>
  <c r="X203" i="1"/>
  <c r="W203" i="1"/>
  <c r="X202" i="1"/>
  <c r="W202" i="1"/>
  <c r="X201" i="1"/>
  <c r="W201" i="1"/>
  <c r="X200" i="1"/>
  <c r="W200" i="1"/>
  <c r="X199" i="1"/>
  <c r="W199" i="1"/>
  <c r="X198" i="1"/>
  <c r="W198" i="1"/>
  <c r="X197" i="1"/>
  <c r="W197" i="1"/>
  <c r="X196" i="1"/>
  <c r="W196" i="1"/>
  <c r="X195" i="1"/>
  <c r="W195" i="1"/>
  <c r="X194" i="1"/>
  <c r="W194" i="1"/>
  <c r="X193" i="1"/>
  <c r="W193" i="1"/>
  <c r="X192" i="1"/>
  <c r="W192" i="1"/>
  <c r="X191" i="1"/>
  <c r="W191" i="1"/>
  <c r="X190" i="1"/>
  <c r="W190" i="1"/>
  <c r="X189" i="1"/>
  <c r="W189" i="1"/>
  <c r="X152" i="1"/>
  <c r="W152" i="1"/>
  <c r="X151" i="1"/>
  <c r="W151" i="1"/>
  <c r="X150" i="1"/>
  <c r="W150" i="1"/>
  <c r="X149" i="1"/>
  <c r="W149" i="1"/>
  <c r="X148" i="1"/>
  <c r="W148" i="1"/>
  <c r="X147" i="1"/>
  <c r="W147" i="1"/>
  <c r="X146" i="1"/>
  <c r="W146" i="1"/>
  <c r="X145" i="1"/>
  <c r="W145" i="1"/>
  <c r="X144" i="1"/>
  <c r="W144" i="1"/>
  <c r="X143" i="1"/>
  <c r="W143" i="1"/>
  <c r="X142" i="1"/>
  <c r="W142" i="1"/>
  <c r="X141" i="1"/>
  <c r="W141" i="1"/>
  <c r="X140" i="1"/>
  <c r="W140" i="1"/>
  <c r="X139" i="1"/>
  <c r="W139" i="1"/>
  <c r="X138" i="1"/>
  <c r="W138" i="1"/>
  <c r="X137" i="1"/>
  <c r="W137" i="1"/>
  <c r="X136" i="1"/>
  <c r="W136" i="1"/>
  <c r="X135" i="1"/>
  <c r="W135" i="1"/>
  <c r="X58" i="1"/>
  <c r="W58" i="1"/>
  <c r="X57" i="1"/>
  <c r="W57" i="1"/>
  <c r="X56" i="1"/>
  <c r="W56" i="1"/>
  <c r="X55" i="1"/>
  <c r="W55" i="1"/>
  <c r="X54" i="1"/>
  <c r="W54" i="1"/>
  <c r="X53" i="1"/>
  <c r="W53" i="1"/>
  <c r="X52" i="1"/>
  <c r="W52" i="1"/>
  <c r="X51" i="1"/>
  <c r="W51" i="1"/>
  <c r="X50" i="1"/>
  <c r="W50" i="1"/>
  <c r="X49" i="1"/>
  <c r="W49" i="1"/>
  <c r="X48" i="1"/>
  <c r="W48" i="1"/>
  <c r="X47" i="1"/>
  <c r="W47" i="1"/>
  <c r="X46" i="1"/>
  <c r="W46" i="1"/>
  <c r="X45" i="1"/>
  <c r="W45" i="1"/>
  <c r="X44" i="1"/>
  <c r="W44" i="1"/>
  <c r="X43" i="1"/>
  <c r="W43" i="1"/>
  <c r="X42" i="1"/>
  <c r="W4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5" i="1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5" i="3"/>
  <c r="O6" i="3"/>
  <c r="P6" i="3"/>
  <c r="Q6" i="3"/>
  <c r="R6" i="3"/>
  <c r="S6" i="3"/>
  <c r="T6" i="3"/>
  <c r="U6" i="3"/>
  <c r="V6" i="3"/>
  <c r="W6" i="3"/>
  <c r="O7" i="3"/>
  <c r="P7" i="3"/>
  <c r="Q7" i="3"/>
  <c r="R7" i="3"/>
  <c r="S7" i="3"/>
  <c r="T7" i="3"/>
  <c r="U7" i="3"/>
  <c r="V7" i="3"/>
  <c r="W7" i="3"/>
  <c r="O8" i="3"/>
  <c r="P8" i="3"/>
  <c r="Q8" i="3"/>
  <c r="R8" i="3"/>
  <c r="S8" i="3"/>
  <c r="T8" i="3"/>
  <c r="U8" i="3"/>
  <c r="V8" i="3"/>
  <c r="W8" i="3"/>
  <c r="O9" i="3"/>
  <c r="P9" i="3"/>
  <c r="Q9" i="3"/>
  <c r="R9" i="3"/>
  <c r="S9" i="3"/>
  <c r="T9" i="3"/>
  <c r="U9" i="3"/>
  <c r="V9" i="3"/>
  <c r="W9" i="3"/>
  <c r="O10" i="3"/>
  <c r="P10" i="3"/>
  <c r="Q10" i="3"/>
  <c r="R10" i="3"/>
  <c r="S10" i="3"/>
  <c r="T10" i="3"/>
  <c r="U10" i="3"/>
  <c r="V10" i="3"/>
  <c r="W10" i="3"/>
  <c r="O11" i="3"/>
  <c r="P11" i="3"/>
  <c r="Q11" i="3"/>
  <c r="R11" i="3"/>
  <c r="S11" i="3"/>
  <c r="T11" i="3"/>
  <c r="U11" i="3"/>
  <c r="V11" i="3"/>
  <c r="W11" i="3"/>
  <c r="O12" i="3"/>
  <c r="P12" i="3"/>
  <c r="Q12" i="3"/>
  <c r="R12" i="3"/>
  <c r="S12" i="3"/>
  <c r="T12" i="3"/>
  <c r="U12" i="3"/>
  <c r="V12" i="3"/>
  <c r="W12" i="3"/>
  <c r="O13" i="3"/>
  <c r="P13" i="3"/>
  <c r="Q13" i="3"/>
  <c r="R13" i="3"/>
  <c r="S13" i="3"/>
  <c r="T13" i="3"/>
  <c r="U13" i="3"/>
  <c r="V13" i="3"/>
  <c r="W13" i="3"/>
  <c r="O14" i="3"/>
  <c r="P14" i="3"/>
  <c r="Q14" i="3"/>
  <c r="R14" i="3"/>
  <c r="S14" i="3"/>
  <c r="T14" i="3"/>
  <c r="U14" i="3"/>
  <c r="V14" i="3"/>
  <c r="W14" i="3"/>
  <c r="O15" i="3"/>
  <c r="P15" i="3"/>
  <c r="Q15" i="3"/>
  <c r="R15" i="3"/>
  <c r="S15" i="3"/>
  <c r="T15" i="3"/>
  <c r="U15" i="3"/>
  <c r="V15" i="3"/>
  <c r="W15" i="3"/>
  <c r="O16" i="3"/>
  <c r="P16" i="3"/>
  <c r="Q16" i="3"/>
  <c r="R16" i="3"/>
  <c r="S16" i="3"/>
  <c r="T16" i="3"/>
  <c r="U16" i="3"/>
  <c r="V16" i="3"/>
  <c r="W16" i="3"/>
  <c r="O17" i="3"/>
  <c r="P17" i="3"/>
  <c r="Q17" i="3"/>
  <c r="R17" i="3"/>
  <c r="S17" i="3"/>
  <c r="T17" i="3"/>
  <c r="U17" i="3"/>
  <c r="V17" i="3"/>
  <c r="W17" i="3"/>
  <c r="O18" i="3"/>
  <c r="P18" i="3"/>
  <c r="Q18" i="3"/>
  <c r="R18" i="3"/>
  <c r="S18" i="3"/>
  <c r="T18" i="3"/>
  <c r="U18" i="3"/>
  <c r="V18" i="3"/>
  <c r="W18" i="3"/>
  <c r="O19" i="3"/>
  <c r="P19" i="3"/>
  <c r="Q19" i="3"/>
  <c r="R19" i="3"/>
  <c r="S19" i="3"/>
  <c r="T19" i="3"/>
  <c r="U19" i="3"/>
  <c r="V19" i="3"/>
  <c r="W19" i="3"/>
  <c r="O20" i="3"/>
  <c r="P20" i="3"/>
  <c r="Q20" i="3"/>
  <c r="R20" i="3"/>
  <c r="S20" i="3"/>
  <c r="T20" i="3"/>
  <c r="U20" i="3"/>
  <c r="V20" i="3"/>
  <c r="W20" i="3"/>
  <c r="O21" i="3"/>
  <c r="P21" i="3"/>
  <c r="Q21" i="3"/>
  <c r="R21" i="3"/>
  <c r="S21" i="3"/>
  <c r="T21" i="3"/>
  <c r="U21" i="3"/>
  <c r="V21" i="3"/>
  <c r="W21" i="3"/>
  <c r="O22" i="3"/>
  <c r="P22" i="3"/>
  <c r="Q22" i="3"/>
  <c r="R22" i="3"/>
  <c r="S22" i="3"/>
  <c r="T22" i="3"/>
  <c r="U22" i="3"/>
  <c r="V22" i="3"/>
  <c r="W22" i="3"/>
  <c r="O23" i="3"/>
  <c r="P23" i="3"/>
  <c r="Q23" i="3"/>
  <c r="R23" i="3"/>
  <c r="S23" i="3"/>
  <c r="T23" i="3"/>
  <c r="U23" i="3"/>
  <c r="V23" i="3"/>
  <c r="W23" i="3"/>
  <c r="O24" i="3"/>
  <c r="P24" i="3"/>
  <c r="Q24" i="3"/>
  <c r="R24" i="3"/>
  <c r="S24" i="3"/>
  <c r="T24" i="3"/>
  <c r="U24" i="3"/>
  <c r="V24" i="3"/>
  <c r="W24" i="3"/>
  <c r="O25" i="3"/>
  <c r="P25" i="3"/>
  <c r="Q25" i="3"/>
  <c r="R25" i="3"/>
  <c r="S25" i="3"/>
  <c r="T25" i="3"/>
  <c r="U25" i="3"/>
  <c r="V25" i="3"/>
  <c r="W25" i="3"/>
  <c r="O26" i="3"/>
  <c r="P26" i="3"/>
  <c r="Q26" i="3"/>
  <c r="R26" i="3"/>
  <c r="S26" i="3"/>
  <c r="T26" i="3"/>
  <c r="U26" i="3"/>
  <c r="V26" i="3"/>
  <c r="W26" i="3"/>
  <c r="O27" i="3"/>
  <c r="P27" i="3"/>
  <c r="Q27" i="3"/>
  <c r="R27" i="3"/>
  <c r="S27" i="3"/>
  <c r="T27" i="3"/>
  <c r="U27" i="3"/>
  <c r="V27" i="3"/>
  <c r="W27" i="3"/>
  <c r="O28" i="3"/>
  <c r="P28" i="3"/>
  <c r="Q28" i="3"/>
  <c r="R28" i="3"/>
  <c r="S28" i="3"/>
  <c r="T28" i="3"/>
  <c r="U28" i="3"/>
  <c r="V28" i="3"/>
  <c r="W28" i="3"/>
  <c r="O29" i="3"/>
  <c r="P29" i="3"/>
  <c r="Q29" i="3"/>
  <c r="R29" i="3"/>
  <c r="S29" i="3"/>
  <c r="T29" i="3"/>
  <c r="U29" i="3"/>
  <c r="V29" i="3"/>
  <c r="W29" i="3"/>
  <c r="O30" i="3"/>
  <c r="P30" i="3"/>
  <c r="Q30" i="3"/>
  <c r="R30" i="3"/>
  <c r="S30" i="3"/>
  <c r="T30" i="3"/>
  <c r="U30" i="3"/>
  <c r="V30" i="3"/>
  <c r="W30" i="3"/>
  <c r="O31" i="3"/>
  <c r="P31" i="3"/>
  <c r="Q31" i="3"/>
  <c r="R31" i="3"/>
  <c r="S31" i="3"/>
  <c r="T31" i="3"/>
  <c r="U31" i="3"/>
  <c r="V31" i="3"/>
  <c r="W31" i="3"/>
  <c r="O32" i="3"/>
  <c r="P32" i="3"/>
  <c r="Q32" i="3"/>
  <c r="R32" i="3"/>
  <c r="S32" i="3"/>
  <c r="T32" i="3"/>
  <c r="U32" i="3"/>
  <c r="V32" i="3"/>
  <c r="W32" i="3"/>
  <c r="O33" i="3"/>
  <c r="P33" i="3"/>
  <c r="Q33" i="3"/>
  <c r="R33" i="3"/>
  <c r="S33" i="3"/>
  <c r="T33" i="3"/>
  <c r="U33" i="3"/>
  <c r="V33" i="3"/>
  <c r="W33" i="3"/>
  <c r="O34" i="3"/>
  <c r="P34" i="3"/>
  <c r="Q34" i="3"/>
  <c r="R34" i="3"/>
  <c r="S34" i="3"/>
  <c r="T34" i="3"/>
  <c r="U34" i="3"/>
  <c r="V34" i="3"/>
  <c r="W34" i="3"/>
  <c r="O35" i="3"/>
  <c r="P35" i="3"/>
  <c r="Q35" i="3"/>
  <c r="R35" i="3"/>
  <c r="S35" i="3"/>
  <c r="T35" i="3"/>
  <c r="U35" i="3"/>
  <c r="V35" i="3"/>
  <c r="W35" i="3"/>
  <c r="O36" i="3"/>
  <c r="P36" i="3"/>
  <c r="Q36" i="3"/>
  <c r="R36" i="3"/>
  <c r="S36" i="3"/>
  <c r="T36" i="3"/>
  <c r="U36" i="3"/>
  <c r="V36" i="3"/>
  <c r="W36" i="3"/>
  <c r="O37" i="3"/>
  <c r="P37" i="3"/>
  <c r="Q37" i="3"/>
  <c r="R37" i="3"/>
  <c r="S37" i="3"/>
  <c r="T37" i="3"/>
  <c r="U37" i="3"/>
  <c r="V37" i="3"/>
  <c r="W37" i="3"/>
  <c r="O38" i="3"/>
  <c r="P38" i="3"/>
  <c r="Q38" i="3"/>
  <c r="R38" i="3"/>
  <c r="S38" i="3"/>
  <c r="T38" i="3"/>
  <c r="U38" i="3"/>
  <c r="V38" i="3"/>
  <c r="W38" i="3"/>
  <c r="O39" i="3"/>
  <c r="P39" i="3"/>
  <c r="Q39" i="3"/>
  <c r="R39" i="3"/>
  <c r="S39" i="3"/>
  <c r="T39" i="3"/>
  <c r="U39" i="3"/>
  <c r="V39" i="3"/>
  <c r="W39" i="3"/>
  <c r="O40" i="3"/>
  <c r="P40" i="3"/>
  <c r="Q40" i="3"/>
  <c r="R40" i="3"/>
  <c r="S40" i="3"/>
  <c r="T40" i="3"/>
  <c r="U40" i="3"/>
  <c r="V40" i="3"/>
  <c r="W40" i="3"/>
  <c r="O41" i="3"/>
  <c r="P41" i="3"/>
  <c r="Q41" i="3"/>
  <c r="R41" i="3"/>
  <c r="S41" i="3"/>
  <c r="T41" i="3"/>
  <c r="U41" i="3"/>
  <c r="V41" i="3"/>
  <c r="W41" i="3"/>
  <c r="O42" i="3"/>
  <c r="P42" i="3"/>
  <c r="Q42" i="3"/>
  <c r="R42" i="3"/>
  <c r="S42" i="3"/>
  <c r="T42" i="3"/>
  <c r="U42" i="3"/>
  <c r="V42" i="3"/>
  <c r="W42" i="3"/>
  <c r="O43" i="3"/>
  <c r="P43" i="3"/>
  <c r="Q43" i="3"/>
  <c r="R43" i="3"/>
  <c r="S43" i="3"/>
  <c r="T43" i="3"/>
  <c r="U43" i="3"/>
  <c r="V43" i="3"/>
  <c r="W43" i="3"/>
  <c r="O44" i="3"/>
  <c r="P44" i="3"/>
  <c r="Q44" i="3"/>
  <c r="R44" i="3"/>
  <c r="S44" i="3"/>
  <c r="T44" i="3"/>
  <c r="U44" i="3"/>
  <c r="V44" i="3"/>
  <c r="W44" i="3"/>
  <c r="O45" i="3"/>
  <c r="P45" i="3"/>
  <c r="Q45" i="3"/>
  <c r="R45" i="3"/>
  <c r="S45" i="3"/>
  <c r="T45" i="3"/>
  <c r="U45" i="3"/>
  <c r="V45" i="3"/>
  <c r="W45" i="3"/>
  <c r="O46" i="3"/>
  <c r="P46" i="3"/>
  <c r="Q46" i="3"/>
  <c r="R46" i="3"/>
  <c r="S46" i="3"/>
  <c r="T46" i="3"/>
  <c r="U46" i="3"/>
  <c r="V46" i="3"/>
  <c r="W46" i="3"/>
  <c r="O47" i="3"/>
  <c r="P47" i="3"/>
  <c r="Q47" i="3"/>
  <c r="R47" i="3"/>
  <c r="S47" i="3"/>
  <c r="T47" i="3"/>
  <c r="U47" i="3"/>
  <c r="V47" i="3"/>
  <c r="W47" i="3"/>
  <c r="O48" i="3"/>
  <c r="P48" i="3"/>
  <c r="Q48" i="3"/>
  <c r="R48" i="3"/>
  <c r="S48" i="3"/>
  <c r="T48" i="3"/>
  <c r="U48" i="3"/>
  <c r="V48" i="3"/>
  <c r="W48" i="3"/>
  <c r="O49" i="3"/>
  <c r="P49" i="3"/>
  <c r="Q49" i="3"/>
  <c r="R49" i="3"/>
  <c r="S49" i="3"/>
  <c r="T49" i="3"/>
  <c r="U49" i="3"/>
  <c r="V49" i="3"/>
  <c r="W49" i="3"/>
  <c r="O50" i="3"/>
  <c r="P50" i="3"/>
  <c r="Q50" i="3"/>
  <c r="R50" i="3"/>
  <c r="S50" i="3"/>
  <c r="T50" i="3"/>
  <c r="U50" i="3"/>
  <c r="V50" i="3"/>
  <c r="W50" i="3"/>
  <c r="O51" i="3"/>
  <c r="P51" i="3"/>
  <c r="Q51" i="3"/>
  <c r="R51" i="3"/>
  <c r="S51" i="3"/>
  <c r="T51" i="3"/>
  <c r="U51" i="3"/>
  <c r="V51" i="3"/>
  <c r="W51" i="3"/>
  <c r="O52" i="3"/>
  <c r="P52" i="3"/>
  <c r="Q52" i="3"/>
  <c r="R52" i="3"/>
  <c r="S52" i="3"/>
  <c r="T52" i="3"/>
  <c r="U52" i="3"/>
  <c r="V52" i="3"/>
  <c r="W52" i="3"/>
  <c r="O53" i="3"/>
  <c r="P53" i="3"/>
  <c r="Q53" i="3"/>
  <c r="R53" i="3"/>
  <c r="S53" i="3"/>
  <c r="T53" i="3"/>
  <c r="U53" i="3"/>
  <c r="V53" i="3"/>
  <c r="W53" i="3"/>
  <c r="O54" i="3"/>
  <c r="P54" i="3"/>
  <c r="Q54" i="3"/>
  <c r="R54" i="3"/>
  <c r="S54" i="3"/>
  <c r="T54" i="3"/>
  <c r="U54" i="3"/>
  <c r="V54" i="3"/>
  <c r="W54" i="3"/>
  <c r="O55" i="3"/>
  <c r="P55" i="3"/>
  <c r="Q55" i="3"/>
  <c r="R55" i="3"/>
  <c r="S55" i="3"/>
  <c r="T55" i="3"/>
  <c r="U55" i="3"/>
  <c r="V55" i="3"/>
  <c r="W55" i="3"/>
  <c r="O56" i="3"/>
  <c r="P56" i="3"/>
  <c r="Q56" i="3"/>
  <c r="R56" i="3"/>
  <c r="S56" i="3"/>
  <c r="T56" i="3"/>
  <c r="U56" i="3"/>
  <c r="V56" i="3"/>
  <c r="W56" i="3"/>
  <c r="O57" i="3"/>
  <c r="P57" i="3"/>
  <c r="Q57" i="3"/>
  <c r="R57" i="3"/>
  <c r="S57" i="3"/>
  <c r="T57" i="3"/>
  <c r="U57" i="3"/>
  <c r="V57" i="3"/>
  <c r="W57" i="3"/>
  <c r="O58" i="3"/>
  <c r="P58" i="3"/>
  <c r="Q58" i="3"/>
  <c r="R58" i="3"/>
  <c r="S58" i="3"/>
  <c r="T58" i="3"/>
  <c r="U58" i="3"/>
  <c r="V58" i="3"/>
  <c r="W58" i="3"/>
  <c r="O59" i="3"/>
  <c r="P59" i="3"/>
  <c r="Q59" i="3"/>
  <c r="R59" i="3"/>
  <c r="S59" i="3"/>
  <c r="T59" i="3"/>
  <c r="U59" i="3"/>
  <c r="V59" i="3"/>
  <c r="W59" i="3"/>
  <c r="O60" i="3"/>
  <c r="P60" i="3"/>
  <c r="Q60" i="3"/>
  <c r="R60" i="3"/>
  <c r="S60" i="3"/>
  <c r="T60" i="3"/>
  <c r="U60" i="3"/>
  <c r="V60" i="3"/>
  <c r="W60" i="3"/>
  <c r="O61" i="3"/>
  <c r="P61" i="3"/>
  <c r="Q61" i="3"/>
  <c r="R61" i="3"/>
  <c r="S61" i="3"/>
  <c r="T61" i="3"/>
  <c r="U61" i="3"/>
  <c r="V61" i="3"/>
  <c r="W61" i="3"/>
  <c r="O62" i="3"/>
  <c r="P62" i="3"/>
  <c r="Q62" i="3"/>
  <c r="R62" i="3"/>
  <c r="S62" i="3"/>
  <c r="T62" i="3"/>
  <c r="U62" i="3"/>
  <c r="V62" i="3"/>
  <c r="W62" i="3"/>
  <c r="O63" i="3"/>
  <c r="P63" i="3"/>
  <c r="Q63" i="3"/>
  <c r="R63" i="3"/>
  <c r="S63" i="3"/>
  <c r="T63" i="3"/>
  <c r="U63" i="3"/>
  <c r="V63" i="3"/>
  <c r="W63" i="3"/>
  <c r="O64" i="3"/>
  <c r="P64" i="3"/>
  <c r="Q64" i="3"/>
  <c r="R64" i="3"/>
  <c r="S64" i="3"/>
  <c r="T64" i="3"/>
  <c r="U64" i="3"/>
  <c r="V64" i="3"/>
  <c r="W64" i="3"/>
  <c r="O65" i="3"/>
  <c r="P65" i="3"/>
  <c r="Q65" i="3"/>
  <c r="R65" i="3"/>
  <c r="S65" i="3"/>
  <c r="T65" i="3"/>
  <c r="U65" i="3"/>
  <c r="V65" i="3"/>
  <c r="W65" i="3"/>
  <c r="O66" i="3"/>
  <c r="P66" i="3"/>
  <c r="Q66" i="3"/>
  <c r="R66" i="3"/>
  <c r="S66" i="3"/>
  <c r="T66" i="3"/>
  <c r="U66" i="3"/>
  <c r="V66" i="3"/>
  <c r="W66" i="3"/>
  <c r="O67" i="3"/>
  <c r="P67" i="3"/>
  <c r="Q67" i="3"/>
  <c r="R67" i="3"/>
  <c r="S67" i="3"/>
  <c r="T67" i="3"/>
  <c r="U67" i="3"/>
  <c r="V67" i="3"/>
  <c r="W67" i="3"/>
  <c r="O68" i="3"/>
  <c r="P68" i="3"/>
  <c r="Q68" i="3"/>
  <c r="R68" i="3"/>
  <c r="S68" i="3"/>
  <c r="T68" i="3"/>
  <c r="U68" i="3"/>
  <c r="V68" i="3"/>
  <c r="W68" i="3"/>
  <c r="O69" i="3"/>
  <c r="P69" i="3"/>
  <c r="Q69" i="3"/>
  <c r="R69" i="3"/>
  <c r="S69" i="3"/>
  <c r="T69" i="3"/>
  <c r="U69" i="3"/>
  <c r="V69" i="3"/>
  <c r="W69" i="3"/>
  <c r="O70" i="3"/>
  <c r="P70" i="3"/>
  <c r="Q70" i="3"/>
  <c r="R70" i="3"/>
  <c r="S70" i="3"/>
  <c r="T70" i="3"/>
  <c r="U70" i="3"/>
  <c r="V70" i="3"/>
  <c r="W70" i="3"/>
  <c r="O71" i="3"/>
  <c r="P71" i="3"/>
  <c r="Q71" i="3"/>
  <c r="R71" i="3"/>
  <c r="S71" i="3"/>
  <c r="T71" i="3"/>
  <c r="U71" i="3"/>
  <c r="V71" i="3"/>
  <c r="W71" i="3"/>
  <c r="O72" i="3"/>
  <c r="P72" i="3"/>
  <c r="Q72" i="3"/>
  <c r="R72" i="3"/>
  <c r="S72" i="3"/>
  <c r="T72" i="3"/>
  <c r="U72" i="3"/>
  <c r="V72" i="3"/>
  <c r="W72" i="3"/>
  <c r="O73" i="3"/>
  <c r="P73" i="3"/>
  <c r="Q73" i="3"/>
  <c r="R73" i="3"/>
  <c r="S73" i="3"/>
  <c r="T73" i="3"/>
  <c r="U73" i="3"/>
  <c r="V73" i="3"/>
  <c r="W73" i="3"/>
  <c r="O74" i="3"/>
  <c r="P74" i="3"/>
  <c r="Q74" i="3"/>
  <c r="R74" i="3"/>
  <c r="S74" i="3"/>
  <c r="T74" i="3"/>
  <c r="U74" i="3"/>
  <c r="V74" i="3"/>
  <c r="W74" i="3"/>
  <c r="O75" i="3"/>
  <c r="P75" i="3"/>
  <c r="Q75" i="3"/>
  <c r="R75" i="3"/>
  <c r="S75" i="3"/>
  <c r="T75" i="3"/>
  <c r="U75" i="3"/>
  <c r="V75" i="3"/>
  <c r="W75" i="3"/>
  <c r="O76" i="3"/>
  <c r="P76" i="3"/>
  <c r="Q76" i="3"/>
  <c r="R76" i="3"/>
  <c r="S76" i="3"/>
  <c r="T76" i="3"/>
  <c r="U76" i="3"/>
  <c r="V76" i="3"/>
  <c r="W76" i="3"/>
  <c r="O77" i="3"/>
  <c r="P77" i="3"/>
  <c r="Q77" i="3"/>
  <c r="R77" i="3"/>
  <c r="S77" i="3"/>
  <c r="T77" i="3"/>
  <c r="U77" i="3"/>
  <c r="V77" i="3"/>
  <c r="W77" i="3"/>
  <c r="O114" i="3"/>
  <c r="P114" i="3"/>
  <c r="Q114" i="3"/>
  <c r="R114" i="3"/>
  <c r="S114" i="3"/>
  <c r="T114" i="3"/>
  <c r="U114" i="3"/>
  <c r="V114" i="3"/>
  <c r="W114" i="3"/>
  <c r="O115" i="3"/>
  <c r="P115" i="3"/>
  <c r="Q115" i="3"/>
  <c r="R115" i="3"/>
  <c r="S115" i="3"/>
  <c r="T115" i="3"/>
  <c r="U115" i="3"/>
  <c r="V115" i="3"/>
  <c r="W115" i="3"/>
  <c r="O78" i="3"/>
  <c r="P78" i="3"/>
  <c r="Q78" i="3"/>
  <c r="R78" i="3"/>
  <c r="S78" i="3"/>
  <c r="T78" i="3"/>
  <c r="U78" i="3"/>
  <c r="V78" i="3"/>
  <c r="W78" i="3"/>
  <c r="O79" i="3"/>
  <c r="P79" i="3"/>
  <c r="Q79" i="3"/>
  <c r="R79" i="3"/>
  <c r="S79" i="3"/>
  <c r="T79" i="3"/>
  <c r="U79" i="3"/>
  <c r="V79" i="3"/>
  <c r="W79" i="3"/>
  <c r="O80" i="3"/>
  <c r="P80" i="3"/>
  <c r="Q80" i="3"/>
  <c r="R80" i="3"/>
  <c r="S80" i="3"/>
  <c r="T80" i="3"/>
  <c r="U80" i="3"/>
  <c r="V80" i="3"/>
  <c r="W80" i="3"/>
  <c r="O81" i="3"/>
  <c r="P81" i="3"/>
  <c r="Q81" i="3"/>
  <c r="R81" i="3"/>
  <c r="S81" i="3"/>
  <c r="T81" i="3"/>
  <c r="U81" i="3"/>
  <c r="V81" i="3"/>
  <c r="W81" i="3"/>
  <c r="O82" i="3"/>
  <c r="P82" i="3"/>
  <c r="Q82" i="3"/>
  <c r="R82" i="3"/>
  <c r="S82" i="3"/>
  <c r="T82" i="3"/>
  <c r="U82" i="3"/>
  <c r="V82" i="3"/>
  <c r="W82" i="3"/>
  <c r="O83" i="3"/>
  <c r="P83" i="3"/>
  <c r="Q83" i="3"/>
  <c r="R83" i="3"/>
  <c r="S83" i="3"/>
  <c r="T83" i="3"/>
  <c r="U83" i="3"/>
  <c r="V83" i="3"/>
  <c r="W83" i="3"/>
  <c r="O84" i="3"/>
  <c r="P84" i="3"/>
  <c r="Q84" i="3"/>
  <c r="R84" i="3"/>
  <c r="S84" i="3"/>
  <c r="T84" i="3"/>
  <c r="U84" i="3"/>
  <c r="V84" i="3"/>
  <c r="W84" i="3"/>
  <c r="O85" i="3"/>
  <c r="P85" i="3"/>
  <c r="Q85" i="3"/>
  <c r="R85" i="3"/>
  <c r="S85" i="3"/>
  <c r="T85" i="3"/>
  <c r="U85" i="3"/>
  <c r="V85" i="3"/>
  <c r="W85" i="3"/>
  <c r="O86" i="3"/>
  <c r="P86" i="3"/>
  <c r="Q86" i="3"/>
  <c r="R86" i="3"/>
  <c r="S86" i="3"/>
  <c r="T86" i="3"/>
  <c r="U86" i="3"/>
  <c r="V86" i="3"/>
  <c r="W86" i="3"/>
  <c r="O87" i="3"/>
  <c r="P87" i="3"/>
  <c r="Q87" i="3"/>
  <c r="R87" i="3"/>
  <c r="S87" i="3"/>
  <c r="T87" i="3"/>
  <c r="U87" i="3"/>
  <c r="V87" i="3"/>
  <c r="W87" i="3"/>
  <c r="O88" i="3"/>
  <c r="P88" i="3"/>
  <c r="Q88" i="3"/>
  <c r="R88" i="3"/>
  <c r="S88" i="3"/>
  <c r="T88" i="3"/>
  <c r="U88" i="3"/>
  <c r="V88" i="3"/>
  <c r="W88" i="3"/>
  <c r="O89" i="3"/>
  <c r="P89" i="3"/>
  <c r="Q89" i="3"/>
  <c r="R89" i="3"/>
  <c r="S89" i="3"/>
  <c r="T89" i="3"/>
  <c r="U89" i="3"/>
  <c r="V89" i="3"/>
  <c r="W89" i="3"/>
  <c r="O90" i="3"/>
  <c r="P90" i="3"/>
  <c r="Q90" i="3"/>
  <c r="R90" i="3"/>
  <c r="S90" i="3"/>
  <c r="T90" i="3"/>
  <c r="U90" i="3"/>
  <c r="V90" i="3"/>
  <c r="W90" i="3"/>
  <c r="O91" i="3"/>
  <c r="P91" i="3"/>
  <c r="Q91" i="3"/>
  <c r="R91" i="3"/>
  <c r="S91" i="3"/>
  <c r="T91" i="3"/>
  <c r="U91" i="3"/>
  <c r="V91" i="3"/>
  <c r="W91" i="3"/>
  <c r="O92" i="3"/>
  <c r="P92" i="3"/>
  <c r="Q92" i="3"/>
  <c r="R92" i="3"/>
  <c r="S92" i="3"/>
  <c r="T92" i="3"/>
  <c r="U92" i="3"/>
  <c r="V92" i="3"/>
  <c r="W92" i="3"/>
  <c r="O93" i="3"/>
  <c r="P93" i="3"/>
  <c r="Q93" i="3"/>
  <c r="R93" i="3"/>
  <c r="S93" i="3"/>
  <c r="T93" i="3"/>
  <c r="U93" i="3"/>
  <c r="V93" i="3"/>
  <c r="W93" i="3"/>
  <c r="O94" i="3"/>
  <c r="P94" i="3"/>
  <c r="Q94" i="3"/>
  <c r="R94" i="3"/>
  <c r="S94" i="3"/>
  <c r="T94" i="3"/>
  <c r="U94" i="3"/>
  <c r="V94" i="3"/>
  <c r="W94" i="3"/>
  <c r="O95" i="3"/>
  <c r="P95" i="3"/>
  <c r="Q95" i="3"/>
  <c r="R95" i="3"/>
  <c r="S95" i="3"/>
  <c r="T95" i="3"/>
  <c r="U95" i="3"/>
  <c r="V95" i="3"/>
  <c r="W95" i="3"/>
  <c r="O96" i="3"/>
  <c r="P96" i="3"/>
  <c r="Q96" i="3"/>
  <c r="R96" i="3"/>
  <c r="S96" i="3"/>
  <c r="T96" i="3"/>
  <c r="U96" i="3"/>
  <c r="V96" i="3"/>
  <c r="W96" i="3"/>
  <c r="O97" i="3"/>
  <c r="P97" i="3"/>
  <c r="Q97" i="3"/>
  <c r="R97" i="3"/>
  <c r="S97" i="3"/>
  <c r="T97" i="3"/>
  <c r="U97" i="3"/>
  <c r="V97" i="3"/>
  <c r="W97" i="3"/>
  <c r="O98" i="3"/>
  <c r="P98" i="3"/>
  <c r="Q98" i="3"/>
  <c r="R98" i="3"/>
  <c r="S98" i="3"/>
  <c r="T98" i="3"/>
  <c r="U98" i="3"/>
  <c r="V98" i="3"/>
  <c r="W98" i="3"/>
  <c r="O99" i="3"/>
  <c r="P99" i="3"/>
  <c r="Q99" i="3"/>
  <c r="R99" i="3"/>
  <c r="S99" i="3"/>
  <c r="T99" i="3"/>
  <c r="U99" i="3"/>
  <c r="V99" i="3"/>
  <c r="W99" i="3"/>
  <c r="O100" i="3"/>
  <c r="P100" i="3"/>
  <c r="Q100" i="3"/>
  <c r="R100" i="3"/>
  <c r="S100" i="3"/>
  <c r="T100" i="3"/>
  <c r="U100" i="3"/>
  <c r="V100" i="3"/>
  <c r="W100" i="3"/>
  <c r="O101" i="3"/>
  <c r="P101" i="3"/>
  <c r="Q101" i="3"/>
  <c r="R101" i="3"/>
  <c r="S101" i="3"/>
  <c r="T101" i="3"/>
  <c r="U101" i="3"/>
  <c r="V101" i="3"/>
  <c r="W101" i="3"/>
  <c r="O102" i="3"/>
  <c r="P102" i="3"/>
  <c r="Q102" i="3"/>
  <c r="R102" i="3"/>
  <c r="S102" i="3"/>
  <c r="T102" i="3"/>
  <c r="U102" i="3"/>
  <c r="V102" i="3"/>
  <c r="W102" i="3"/>
  <c r="O103" i="3"/>
  <c r="P103" i="3"/>
  <c r="Q103" i="3"/>
  <c r="R103" i="3"/>
  <c r="S103" i="3"/>
  <c r="T103" i="3"/>
  <c r="U103" i="3"/>
  <c r="V103" i="3"/>
  <c r="W103" i="3"/>
  <c r="O104" i="3"/>
  <c r="P104" i="3"/>
  <c r="Q104" i="3"/>
  <c r="R104" i="3"/>
  <c r="S104" i="3"/>
  <c r="T104" i="3"/>
  <c r="U104" i="3"/>
  <c r="V104" i="3"/>
  <c r="W104" i="3"/>
  <c r="O105" i="3"/>
  <c r="P105" i="3"/>
  <c r="Q105" i="3"/>
  <c r="R105" i="3"/>
  <c r="S105" i="3"/>
  <c r="T105" i="3"/>
  <c r="U105" i="3"/>
  <c r="V105" i="3"/>
  <c r="W105" i="3"/>
  <c r="O106" i="3"/>
  <c r="P106" i="3"/>
  <c r="Q106" i="3"/>
  <c r="R106" i="3"/>
  <c r="S106" i="3"/>
  <c r="T106" i="3"/>
  <c r="U106" i="3"/>
  <c r="V106" i="3"/>
  <c r="W106" i="3"/>
  <c r="O107" i="3"/>
  <c r="P107" i="3"/>
  <c r="Q107" i="3"/>
  <c r="R107" i="3"/>
  <c r="S107" i="3"/>
  <c r="T107" i="3"/>
  <c r="U107" i="3"/>
  <c r="V107" i="3"/>
  <c r="W107" i="3"/>
  <c r="O108" i="3"/>
  <c r="P108" i="3"/>
  <c r="Q108" i="3"/>
  <c r="R108" i="3"/>
  <c r="S108" i="3"/>
  <c r="T108" i="3"/>
  <c r="U108" i="3"/>
  <c r="V108" i="3"/>
  <c r="W108" i="3"/>
  <c r="O109" i="3"/>
  <c r="P109" i="3"/>
  <c r="Q109" i="3"/>
  <c r="R109" i="3"/>
  <c r="S109" i="3"/>
  <c r="T109" i="3"/>
  <c r="U109" i="3"/>
  <c r="V109" i="3"/>
  <c r="W109" i="3"/>
  <c r="O110" i="3"/>
  <c r="P110" i="3"/>
  <c r="Q110" i="3"/>
  <c r="R110" i="3"/>
  <c r="S110" i="3"/>
  <c r="T110" i="3"/>
  <c r="U110" i="3"/>
  <c r="V110" i="3"/>
  <c r="W110" i="3"/>
  <c r="O111" i="3"/>
  <c r="P111" i="3"/>
  <c r="Q111" i="3"/>
  <c r="R111" i="3"/>
  <c r="S111" i="3"/>
  <c r="T111" i="3"/>
  <c r="U111" i="3"/>
  <c r="V111" i="3"/>
  <c r="W111" i="3"/>
  <c r="O112" i="3"/>
  <c r="P112" i="3"/>
  <c r="Q112" i="3"/>
  <c r="R112" i="3"/>
  <c r="S112" i="3"/>
  <c r="T112" i="3"/>
  <c r="U112" i="3"/>
  <c r="V112" i="3"/>
  <c r="W112" i="3"/>
  <c r="O113" i="3"/>
  <c r="P113" i="3"/>
  <c r="Q113" i="3"/>
  <c r="R113" i="3"/>
  <c r="S113" i="3"/>
  <c r="T113" i="3"/>
  <c r="U113" i="3"/>
  <c r="V113" i="3"/>
  <c r="W113" i="3"/>
  <c r="O5" i="3"/>
  <c r="P5" i="3"/>
  <c r="Q5" i="3"/>
  <c r="R5" i="3"/>
  <c r="S5" i="3"/>
  <c r="T5" i="3"/>
  <c r="U5" i="3"/>
  <c r="V5" i="3"/>
  <c r="W5" i="3"/>
  <c r="L113" i="3"/>
  <c r="Y113" i="3" s="1"/>
  <c r="N111" i="3"/>
  <c r="N112" i="3"/>
  <c r="N113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114" i="3"/>
  <c r="N115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W4" i="3"/>
  <c r="O4" i="3"/>
  <c r="P4" i="3"/>
  <c r="Q4" i="3"/>
  <c r="R4" i="3"/>
  <c r="S4" i="3"/>
  <c r="T4" i="3"/>
  <c r="U4" i="3"/>
  <c r="V4" i="3"/>
  <c r="N4" i="3"/>
  <c r="AN23" i="3" l="1"/>
  <c r="AO23" i="3"/>
  <c r="L6" i="3"/>
  <c r="Y6" i="3" s="1"/>
  <c r="L7" i="3"/>
  <c r="Y7" i="3" s="1"/>
  <c r="L8" i="3"/>
  <c r="Y8" i="3" s="1"/>
  <c r="L9" i="3"/>
  <c r="Y9" i="3" s="1"/>
  <c r="L10" i="3"/>
  <c r="Y10" i="3" s="1"/>
  <c r="L11" i="3"/>
  <c r="Y11" i="3" s="1"/>
  <c r="L12" i="3"/>
  <c r="Y12" i="3" s="1"/>
  <c r="L13" i="3"/>
  <c r="Y13" i="3" s="1"/>
  <c r="L14" i="3"/>
  <c r="Y14" i="3" s="1"/>
  <c r="L15" i="3"/>
  <c r="Y15" i="3" s="1"/>
  <c r="L16" i="3"/>
  <c r="Y16" i="3" s="1"/>
  <c r="L17" i="3"/>
  <c r="Y17" i="3" s="1"/>
  <c r="L18" i="3"/>
  <c r="Y18" i="3" s="1"/>
  <c r="L19" i="3"/>
  <c r="Y19" i="3" s="1"/>
  <c r="L20" i="3"/>
  <c r="Y20" i="3" s="1"/>
  <c r="L21" i="3"/>
  <c r="Y21" i="3" s="1"/>
  <c r="L22" i="3"/>
  <c r="Y22" i="3" s="1"/>
  <c r="L23" i="3"/>
  <c r="Y23" i="3" s="1"/>
  <c r="L24" i="3"/>
  <c r="Y24" i="3" s="1"/>
  <c r="L25" i="3"/>
  <c r="Y25" i="3" s="1"/>
  <c r="L26" i="3"/>
  <c r="Y26" i="3" s="1"/>
  <c r="L27" i="3"/>
  <c r="Y27" i="3" s="1"/>
  <c r="L28" i="3"/>
  <c r="Y28" i="3" s="1"/>
  <c r="L29" i="3"/>
  <c r="Y29" i="3" s="1"/>
  <c r="L30" i="3"/>
  <c r="Y30" i="3" s="1"/>
  <c r="L31" i="3"/>
  <c r="Y31" i="3" s="1"/>
  <c r="L32" i="3"/>
  <c r="Y32" i="3" s="1"/>
  <c r="L33" i="3"/>
  <c r="Y33" i="3" s="1"/>
  <c r="L34" i="3"/>
  <c r="Y34" i="3" s="1"/>
  <c r="L35" i="3"/>
  <c r="Y35" i="3" s="1"/>
  <c r="L36" i="3"/>
  <c r="Y36" i="3" s="1"/>
  <c r="L37" i="3"/>
  <c r="Y37" i="3" s="1"/>
  <c r="L38" i="3"/>
  <c r="Y38" i="3" s="1"/>
  <c r="L39" i="3"/>
  <c r="Y39" i="3" s="1"/>
  <c r="L40" i="3"/>
  <c r="Y40" i="3" s="1"/>
  <c r="L41" i="3"/>
  <c r="Y41" i="3" s="1"/>
  <c r="L42" i="3"/>
  <c r="Y42" i="3" s="1"/>
  <c r="L43" i="3"/>
  <c r="Y43" i="3" s="1"/>
  <c r="L44" i="3"/>
  <c r="Y44" i="3" s="1"/>
  <c r="L45" i="3"/>
  <c r="Y45" i="3" s="1"/>
  <c r="L46" i="3"/>
  <c r="Y46" i="3" s="1"/>
  <c r="L47" i="3"/>
  <c r="Y47" i="3" s="1"/>
  <c r="L48" i="3"/>
  <c r="Y48" i="3" s="1"/>
  <c r="L49" i="3"/>
  <c r="Y49" i="3" s="1"/>
  <c r="L50" i="3"/>
  <c r="Y50" i="3" s="1"/>
  <c r="L51" i="3"/>
  <c r="Y51" i="3" s="1"/>
  <c r="L52" i="3"/>
  <c r="Y52" i="3" s="1"/>
  <c r="L53" i="3"/>
  <c r="Y53" i="3" s="1"/>
  <c r="L54" i="3"/>
  <c r="Y54" i="3" s="1"/>
  <c r="L55" i="3"/>
  <c r="Y55" i="3" s="1"/>
  <c r="L56" i="3"/>
  <c r="Y56" i="3" s="1"/>
  <c r="L57" i="3"/>
  <c r="Y57" i="3" s="1"/>
  <c r="L58" i="3"/>
  <c r="Y58" i="3" s="1"/>
  <c r="L59" i="3"/>
  <c r="Y59" i="3" s="1"/>
  <c r="L60" i="3"/>
  <c r="Y60" i="3" s="1"/>
  <c r="L61" i="3"/>
  <c r="Y61" i="3" s="1"/>
  <c r="L62" i="3"/>
  <c r="Y62" i="3" s="1"/>
  <c r="L63" i="3"/>
  <c r="Y63" i="3" s="1"/>
  <c r="L64" i="3"/>
  <c r="Y64" i="3" s="1"/>
  <c r="L65" i="3"/>
  <c r="Y65" i="3" s="1"/>
  <c r="L66" i="3"/>
  <c r="Y66" i="3" s="1"/>
  <c r="L67" i="3"/>
  <c r="Y67" i="3" s="1"/>
  <c r="L68" i="3"/>
  <c r="Y68" i="3" s="1"/>
  <c r="L69" i="3"/>
  <c r="Y69" i="3" s="1"/>
  <c r="L70" i="3"/>
  <c r="Y70" i="3" s="1"/>
  <c r="L71" i="3"/>
  <c r="Y71" i="3" s="1"/>
  <c r="L72" i="3"/>
  <c r="Y72" i="3" s="1"/>
  <c r="L73" i="3"/>
  <c r="Y73" i="3" s="1"/>
  <c r="L74" i="3"/>
  <c r="Y74" i="3" s="1"/>
  <c r="L75" i="3"/>
  <c r="Y75" i="3" s="1"/>
  <c r="L76" i="3"/>
  <c r="Y76" i="3" s="1"/>
  <c r="L77" i="3"/>
  <c r="Y77" i="3" s="1"/>
  <c r="L78" i="3"/>
  <c r="Y78" i="3" s="1"/>
  <c r="L79" i="3"/>
  <c r="Y79" i="3" s="1"/>
  <c r="L80" i="3"/>
  <c r="Y80" i="3" s="1"/>
  <c r="L81" i="3"/>
  <c r="Y81" i="3" s="1"/>
  <c r="L82" i="3"/>
  <c r="Y82" i="3" s="1"/>
  <c r="L83" i="3"/>
  <c r="Y83" i="3" s="1"/>
  <c r="L84" i="3"/>
  <c r="Y84" i="3" s="1"/>
  <c r="L85" i="3"/>
  <c r="Y85" i="3" s="1"/>
  <c r="L86" i="3"/>
  <c r="Y86" i="3" s="1"/>
  <c r="L87" i="3"/>
  <c r="Y87" i="3" s="1"/>
  <c r="L88" i="3"/>
  <c r="Y88" i="3" s="1"/>
  <c r="L89" i="3"/>
  <c r="Y89" i="3" s="1"/>
  <c r="L90" i="3"/>
  <c r="Y90" i="3" s="1"/>
  <c r="L91" i="3"/>
  <c r="Y91" i="3" s="1"/>
  <c r="L92" i="3"/>
  <c r="Y92" i="3" s="1"/>
  <c r="L93" i="3"/>
  <c r="Y93" i="3" s="1"/>
  <c r="L94" i="3"/>
  <c r="Y94" i="3" s="1"/>
  <c r="L95" i="3"/>
  <c r="Y95" i="3" s="1"/>
  <c r="L96" i="3"/>
  <c r="Y96" i="3" s="1"/>
  <c r="L97" i="3"/>
  <c r="Y97" i="3" s="1"/>
  <c r="L98" i="3"/>
  <c r="Y98" i="3" s="1"/>
  <c r="L99" i="3"/>
  <c r="Y99" i="3" s="1"/>
  <c r="L100" i="3"/>
  <c r="Y100" i="3" s="1"/>
  <c r="L101" i="3"/>
  <c r="Y101" i="3" s="1"/>
  <c r="L102" i="3"/>
  <c r="Y102" i="3" s="1"/>
  <c r="L103" i="3"/>
  <c r="Y103" i="3" s="1"/>
  <c r="L104" i="3"/>
  <c r="Y104" i="3" s="1"/>
  <c r="L105" i="3"/>
  <c r="Y105" i="3" s="1"/>
  <c r="L106" i="3"/>
  <c r="Y106" i="3" s="1"/>
  <c r="L107" i="3"/>
  <c r="Y107" i="3" s="1"/>
  <c r="L108" i="3"/>
  <c r="Y108" i="3" s="1"/>
  <c r="L109" i="3"/>
  <c r="Y109" i="3" s="1"/>
  <c r="L110" i="3"/>
  <c r="Y110" i="3" s="1"/>
  <c r="L111" i="3"/>
  <c r="Y111" i="3" s="1"/>
  <c r="L112" i="3"/>
  <c r="Y112" i="3" s="1"/>
  <c r="L5" i="3"/>
  <c r="Y5" i="3" s="1"/>
  <c r="V135" i="1" l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77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L2" i="2"/>
  <c r="L1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5" i="1"/>
</calcChain>
</file>

<file path=xl/sharedStrings.xml><?xml version="1.0" encoding="utf-8"?>
<sst xmlns="http://schemas.openxmlformats.org/spreadsheetml/2006/main" count="1286" uniqueCount="383">
  <si>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</si>
  <si>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</si>
  <si>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</si>
  <si>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</si>
  <si>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</si>
  <si>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</si>
  <si>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</si>
  <si>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CC[1]</t>
  </si>
  <si>
    <t>CC[2]</t>
  </si>
  <si>
    <t>CC[3]</t>
  </si>
  <si>
    <t>CC[4]</t>
  </si>
  <si>
    <t>CC[5]</t>
  </si>
  <si>
    <t>CC[6]</t>
  </si>
  <si>
    <t>CC[7]</t>
  </si>
  <si>
    <t>CC[8]</t>
  </si>
  <si>
    <t>CC[9]</t>
  </si>
  <si>
    <t>CC[10]</t>
  </si>
  <si>
    <t>CC[11]</t>
  </si>
  <si>
    <t>CC[12]</t>
  </si>
  <si>
    <t>CC[13]</t>
  </si>
  <si>
    <t>CC[14]</t>
  </si>
  <si>
    <t>CC[15]</t>
  </si>
  <si>
    <t>CC[16]</t>
  </si>
  <si>
    <t>CC[17]</t>
  </si>
  <si>
    <t>CC[18]</t>
  </si>
  <si>
    <t>CCf10[1]</t>
  </si>
  <si>
    <t>CCf10[2]</t>
  </si>
  <si>
    <t>CCf10[3]</t>
  </si>
  <si>
    <t>CCf10[4]</t>
  </si>
  <si>
    <t>CCf10[5]</t>
  </si>
  <si>
    <t>CCf10[6]</t>
  </si>
  <si>
    <t>CCf10[7]</t>
  </si>
  <si>
    <t>CCf10[8]</t>
  </si>
  <si>
    <t>CCf10[9]</t>
  </si>
  <si>
    <t>CCf10[10]</t>
  </si>
  <si>
    <t>CCf10[11]</t>
  </si>
  <si>
    <t>CCf10[12]</t>
  </si>
  <si>
    <t>CCf10[13]</t>
  </si>
  <si>
    <t>CCf10[14]</t>
  </si>
  <si>
    <t>CCf10[15]</t>
  </si>
  <si>
    <t>CCf10[16]</t>
  </si>
  <si>
    <t>CCf10[17]</t>
  </si>
  <si>
    <t>CCf10[18]</t>
  </si>
  <si>
    <t>Smsy[1]</t>
  </si>
  <si>
    <t>Smsy[2]</t>
  </si>
  <si>
    <t>Smsy[3]</t>
  </si>
  <si>
    <t>Smsy[4]</t>
  </si>
  <si>
    <t>Smsy[5]</t>
  </si>
  <si>
    <t>Smsy[6]</t>
  </si>
  <si>
    <t>Smsy[7]</t>
  </si>
  <si>
    <t>Smsy[8]</t>
  </si>
  <si>
    <t>Smsy[9]</t>
  </si>
  <si>
    <t>Smsy[10]</t>
  </si>
  <si>
    <t>Smsy[11]</t>
  </si>
  <si>
    <t>Smsy[12]</t>
  </si>
  <si>
    <t>Smsy[13]</t>
  </si>
  <si>
    <t>Smsy[14]</t>
  </si>
  <si>
    <t>Smsy[15]</t>
  </si>
  <si>
    <t>Smsy[16]</t>
  </si>
  <si>
    <t>Smsy[17]</t>
  </si>
  <si>
    <t>Smsy[18]</t>
  </si>
  <si>
    <t>Smsyf10[1]</t>
  </si>
  <si>
    <t>Smsyf10[2]</t>
  </si>
  <si>
    <t>Smsyf10[3]</t>
  </si>
  <si>
    <t>Smsyf10[4]</t>
  </si>
  <si>
    <t>Smsyf10[5]</t>
  </si>
  <si>
    <t>Smsyf10[6]</t>
  </si>
  <si>
    <t>Smsyf10[7]</t>
  </si>
  <si>
    <t>Smsyf10[8]</t>
  </si>
  <si>
    <t>Smsyf10[9]</t>
  </si>
  <si>
    <t>Smsyf10[10]</t>
  </si>
  <si>
    <t>Smsyf10[11]</t>
  </si>
  <si>
    <t>Smsyf10[12]</t>
  </si>
  <si>
    <t>Smsyf10[13]</t>
  </si>
  <si>
    <t>Smsyf10[14]</t>
  </si>
  <si>
    <t>Smsyf10[15]</t>
  </si>
  <si>
    <t>Smsyf10[16]</t>
  </si>
  <si>
    <t>Smsyf10[17]</t>
  </si>
  <si>
    <t>Smsyf10[18]</t>
  </si>
  <si>
    <t>SumSmsy</t>
  </si>
  <si>
    <t>SumSmsyf10</t>
  </si>
  <si>
    <t>TE[1]</t>
  </si>
  <si>
    <t>TE[2]</t>
  </si>
  <si>
    <t>TE[3]</t>
  </si>
  <si>
    <t>TE[4]</t>
  </si>
  <si>
    <t>TE[5]</t>
  </si>
  <si>
    <t>TE[6]</t>
  </si>
  <si>
    <t>TE[7]</t>
  </si>
  <si>
    <t>TE[8]</t>
  </si>
  <si>
    <t>TE[9]</t>
  </si>
  <si>
    <t>TE[10]</t>
  </si>
  <si>
    <t>TE[11]</t>
  </si>
  <si>
    <t>TE[12]</t>
  </si>
  <si>
    <t>TE[13]</t>
  </si>
  <si>
    <t>TE[14]</t>
  </si>
  <si>
    <t>TE[15]</t>
  </si>
  <si>
    <t>TE[16]</t>
  </si>
  <si>
    <t>TE[17]</t>
  </si>
  <si>
    <t>TE[18]</t>
  </si>
  <si>
    <t>TE[19]</t>
  </si>
  <si>
    <t>TE[20]</t>
  </si>
  <si>
    <t>TE[21]</t>
  </si>
  <si>
    <t>TE[22]</t>
  </si>
  <si>
    <t>TE[23]</t>
  </si>
  <si>
    <t>TE[24]</t>
  </si>
  <si>
    <t>TE[25]</t>
  </si>
  <si>
    <t>TE[26]</t>
  </si>
  <si>
    <t>TE[27]</t>
  </si>
  <si>
    <t>TE[28]</t>
  </si>
  <si>
    <t>TE[29]</t>
  </si>
  <si>
    <t>TE[30]</t>
  </si>
  <si>
    <t>TE[31]</t>
  </si>
  <si>
    <t>TE[32]</t>
  </si>
  <si>
    <t>TE[33]</t>
  </si>
  <si>
    <t>TE[34]</t>
  </si>
  <si>
    <t>TE[35]</t>
  </si>
  <si>
    <t>TE[36]</t>
  </si>
  <si>
    <t>TE[37]</t>
  </si>
  <si>
    <t>TE[38]</t>
  </si>
  <si>
    <t>TE[39]</t>
  </si>
  <si>
    <t>TE[40]</t>
  </si>
  <si>
    <t>TE[41]</t>
  </si>
  <si>
    <t>TE[42]</t>
  </si>
  <si>
    <t>TE[43]</t>
  </si>
  <si>
    <t>TE[44]</t>
  </si>
  <si>
    <t>TE[45]</t>
  </si>
  <si>
    <t>TE[46]</t>
  </si>
  <si>
    <t>TE[47]</t>
  </si>
  <si>
    <t>TE[48]</t>
  </si>
  <si>
    <t>TE[49]</t>
  </si>
  <si>
    <t>TE[50]</t>
  </si>
  <si>
    <t>TE[51]</t>
  </si>
  <si>
    <t>TE[52]</t>
  </si>
  <si>
    <t>TE[53]</t>
  </si>
  <si>
    <t>TE[54]</t>
  </si>
  <si>
    <t>TE[55]</t>
  </si>
  <si>
    <t>Tse</t>
  </si>
  <si>
    <t>Umsy[1]</t>
  </si>
  <si>
    <t>Umsy[2]</t>
  </si>
  <si>
    <t>Umsy[3]</t>
  </si>
  <si>
    <t>Umsy[4]</t>
  </si>
  <si>
    <t>Umsy[5]</t>
  </si>
  <si>
    <t>Umsy[6]</t>
  </si>
  <si>
    <t>Umsy[7]</t>
  </si>
  <si>
    <t>Umsy[8]</t>
  </si>
  <si>
    <t>Umsy[9]</t>
  </si>
  <si>
    <t>Umsy[10]</t>
  </si>
  <si>
    <t>Umsy[11]</t>
  </si>
  <si>
    <t>Umsy[12]</t>
  </si>
  <si>
    <t>Umsy[13]</t>
  </si>
  <si>
    <t>Umsy[14]</t>
  </si>
  <si>
    <t>Umsy[15]</t>
  </si>
  <si>
    <t>Umsy[16]</t>
  </si>
  <si>
    <t>Umsy[17]</t>
  </si>
  <si>
    <t>Umsy[18]</t>
  </si>
  <si>
    <t>Umsyf10[1]</t>
  </si>
  <si>
    <t>Umsyf10[2]</t>
  </si>
  <si>
    <t>Umsyf10[3]</t>
  </si>
  <si>
    <t>Umsyf10[4]</t>
  </si>
  <si>
    <t>Umsyf10[5]</t>
  </si>
  <si>
    <t>Umsyf10[6]</t>
  </si>
  <si>
    <t>Umsyf10[7]</t>
  </si>
  <si>
    <t>Umsyf10[8]</t>
  </si>
  <si>
    <t>Umsyf10[9]</t>
  </si>
  <si>
    <t>Umsyf10[10]</t>
  </si>
  <si>
    <t>Umsyf10[11]</t>
  </si>
  <si>
    <t>Umsyf10[12]</t>
  </si>
  <si>
    <t>Umsyf10[13]</t>
  </si>
  <si>
    <t>Umsyf10[14]</t>
  </si>
  <si>
    <t>Umsyf10[15]</t>
  </si>
  <si>
    <t>Umsyf10[16]</t>
  </si>
  <si>
    <t>Umsyf10[17]</t>
  </si>
  <si>
    <t>Umsyf10[18]</t>
  </si>
  <si>
    <t>af10[1]</t>
  </si>
  <si>
    <t>af10[2]</t>
  </si>
  <si>
    <t>af10[3]</t>
  </si>
  <si>
    <t>af10[4]</t>
  </si>
  <si>
    <t>af10[5]</t>
  </si>
  <si>
    <t>af10[6]</t>
  </si>
  <si>
    <t>af10[7]</t>
  </si>
  <si>
    <t>af10[8]</t>
  </si>
  <si>
    <t>af10[9]</t>
  </si>
  <si>
    <t>af10[10]</t>
  </si>
  <si>
    <t>af10[11]</t>
  </si>
  <si>
    <t>af10[12]</t>
  </si>
  <si>
    <t>af10[13]</t>
  </si>
  <si>
    <t>af10[14]</t>
  </si>
  <si>
    <t>af10[15]</t>
  </si>
  <si>
    <t>af10[16]</t>
  </si>
  <si>
    <t>af10[17]</t>
  </si>
  <si>
    <t>af10[18]</t>
  </si>
  <si>
    <t>intercept[1]</t>
  </si>
  <si>
    <t>intercept[2]</t>
  </si>
  <si>
    <t>intercept[3]</t>
  </si>
  <si>
    <t>intercept[4]</t>
  </si>
  <si>
    <t>intercept[5]</t>
  </si>
  <si>
    <t>intercept[6]</t>
  </si>
  <si>
    <t>intercept[7]</t>
  </si>
  <si>
    <t>intercept[8]</t>
  </si>
  <si>
    <t>intercept[9]</t>
  </si>
  <si>
    <t>intercept[10]</t>
  </si>
  <si>
    <t>intercept[11]</t>
  </si>
  <si>
    <t>intercept[12]</t>
  </si>
  <si>
    <t>intercept[13]</t>
  </si>
  <si>
    <t>intercept[14]</t>
  </si>
  <si>
    <t>intercept[15]</t>
  </si>
  <si>
    <t>intercept[16]</t>
  </si>
  <si>
    <t>intercept[17]</t>
  </si>
  <si>
    <t>intercept[18]</t>
  </si>
  <si>
    <t>intercmn</t>
  </si>
  <si>
    <t>intercsd</t>
  </si>
  <si>
    <t>se[1]</t>
  </si>
  <si>
    <t>se[2]</t>
  </si>
  <si>
    <t>se[3]</t>
  </si>
  <si>
    <t>se[4]</t>
  </si>
  <si>
    <t>se[5]</t>
  </si>
  <si>
    <t>se[6]</t>
  </si>
  <si>
    <t>se[7]</t>
  </si>
  <si>
    <t>se[8]</t>
  </si>
  <si>
    <t>se[9]</t>
  </si>
  <si>
    <t>se[10]</t>
  </si>
  <si>
    <t>se[11]</t>
  </si>
  <si>
    <t>se[12]</t>
  </si>
  <si>
    <t>se[13]</t>
  </si>
  <si>
    <t>se[14]</t>
  </si>
  <si>
    <t>se[15]</t>
  </si>
  <si>
    <t>se[16]</t>
  </si>
  <si>
    <t>se[17]</t>
  </si>
  <si>
    <t>se[18]</t>
  </si>
  <si>
    <t>slope[1]</t>
  </si>
  <si>
    <t>slope[2]</t>
  </si>
  <si>
    <t>slope[3]</t>
  </si>
  <si>
    <t>slope[4]</t>
  </si>
  <si>
    <t>slope[5]</t>
  </si>
  <si>
    <t>slope[6]</t>
  </si>
  <si>
    <t>slope[7]</t>
  </si>
  <si>
    <t>slope[8]</t>
  </si>
  <si>
    <t>slope[9]</t>
  </si>
  <si>
    <t>slope[10]</t>
  </si>
  <si>
    <t>slope[11]</t>
  </si>
  <si>
    <t>slope[12]</t>
  </si>
  <si>
    <t>slope[13]</t>
  </si>
  <si>
    <t>slope[14]</t>
  </si>
  <si>
    <t>slope[15]</t>
  </si>
  <si>
    <t>slope[16]</t>
  </si>
  <si>
    <t>slope[17]</t>
  </si>
  <si>
    <t>slope[18]</t>
  </si>
  <si>
    <t>CV</t>
  </si>
  <si>
    <t>Alastair</t>
  </si>
  <si>
    <t>Asitka</t>
  </si>
  <si>
    <t>Babine Early Wild</t>
  </si>
  <si>
    <t>Babine Late Wild</t>
  </si>
  <si>
    <t>Babine Mid Wild</t>
  </si>
  <si>
    <t>Bear</t>
  </si>
  <si>
    <t>Fulton</t>
  </si>
  <si>
    <t>Johnston</t>
  </si>
  <si>
    <t>Kitsumkalum</t>
  </si>
  <si>
    <t>Kitwanga</t>
  </si>
  <si>
    <t>Lakelse</t>
  </si>
  <si>
    <t>Mcdonell</t>
  </si>
  <si>
    <t>Morice</t>
  </si>
  <si>
    <t xml:space="preserve">Motase </t>
  </si>
  <si>
    <t>Pinkut</t>
  </si>
  <si>
    <t>Slamgeesh</t>
  </si>
  <si>
    <t>Sustut</t>
  </si>
  <si>
    <t>Swan/Stephens</t>
  </si>
  <si>
    <t xml:space="preserve">HBM </t>
  </si>
  <si>
    <t>min</t>
  </si>
  <si>
    <t>max</t>
  </si>
  <si>
    <t>no TE</t>
  </si>
  <si>
    <t xml:space="preserve"> </t>
  </si>
  <si>
    <t>HBM Model 9</t>
  </si>
  <si>
    <t>No Common Shared Year Effect</t>
  </si>
  <si>
    <t>Non HBM</t>
  </si>
  <si>
    <t>No common shared year effectf</t>
  </si>
  <si>
    <t>HBM no common shared year effect</t>
  </si>
  <si>
    <t>%dif mean</t>
  </si>
  <si>
    <t>%dif CV</t>
  </si>
  <si>
    <t>Stock</t>
  </si>
  <si>
    <t>average</t>
  </si>
  <si>
    <t>Skeena Stocks</t>
  </si>
  <si>
    <t>Common shared year effect</t>
  </si>
  <si>
    <t>reduction in CC 1</t>
  </si>
  <si>
    <t>reduction in CC 2</t>
  </si>
  <si>
    <t>reduction in CC 3</t>
  </si>
  <si>
    <t>reduction in CC 4</t>
  </si>
  <si>
    <t>reduction in CC 5</t>
  </si>
  <si>
    <t>reduction in CC 6</t>
  </si>
  <si>
    <t>reduction in CC 7</t>
  </si>
  <si>
    <t>reduction in CC 8</t>
  </si>
  <si>
    <t>reduction in CC 9</t>
  </si>
  <si>
    <t>reduction in CC 10</t>
  </si>
  <si>
    <t>reduction in CC 11</t>
  </si>
  <si>
    <t>reduction in CC 12</t>
  </si>
  <si>
    <t>reduction in CC 13</t>
  </si>
  <si>
    <t>reduction in CC 14</t>
  </si>
  <si>
    <t>reduction in CC 15</t>
  </si>
  <si>
    <t>reduction in CC 16</t>
  </si>
  <si>
    <t>reduction in CC 17</t>
  </si>
  <si>
    <t>reduction in CC 18</t>
  </si>
  <si>
    <t>reduction in Smsy 1</t>
  </si>
  <si>
    <t>reduction in Smsy 2</t>
  </si>
  <si>
    <t>reduction in Smsy 3</t>
  </si>
  <si>
    <t>reduction in Smsy 4</t>
  </si>
  <si>
    <t>reduction in Smsy 5</t>
  </si>
  <si>
    <t>reduction in Smsy 6</t>
  </si>
  <si>
    <t>reduction in Smsy 7</t>
  </si>
  <si>
    <t>reduction in Smsy 8</t>
  </si>
  <si>
    <t>reduction in Smsy 9</t>
  </si>
  <si>
    <t>reduction in Smsy 10</t>
  </si>
  <si>
    <t>reduction in Smsy 11</t>
  </si>
  <si>
    <t>reduction in Smsy 12</t>
  </si>
  <si>
    <t>reduction in Smsy 13</t>
  </si>
  <si>
    <t>reduction in Smsy 14</t>
  </si>
  <si>
    <t>reduction in Smsy 15</t>
  </si>
  <si>
    <t>reduction in Smsy 16</t>
  </si>
  <si>
    <t>reduction in Smsy 17</t>
  </si>
  <si>
    <t>reduction in Smsy 18</t>
  </si>
  <si>
    <t>Reduction in Smsy</t>
  </si>
  <si>
    <t>Reduction in Umsy 1</t>
  </si>
  <si>
    <t>Reduction in Umsy 2</t>
  </si>
  <si>
    <t>Reduction in Umsy 3</t>
  </si>
  <si>
    <t>Reduction in Umsy 4</t>
  </si>
  <si>
    <t>Reduction in Umsy 5</t>
  </si>
  <si>
    <t>Reduction in Umsy 6</t>
  </si>
  <si>
    <t>Reduction in Umsy 7</t>
  </si>
  <si>
    <t>Reduction in Umsy 8</t>
  </si>
  <si>
    <t>Reduction in Umsy 9</t>
  </si>
  <si>
    <t>Reduction in Umsy 10</t>
  </si>
  <si>
    <t>Reduction in Umsy 11</t>
  </si>
  <si>
    <t>Reduction in Umsy 12</t>
  </si>
  <si>
    <t>Reduction in Umsy 13</t>
  </si>
  <si>
    <t>Reduction in Umsy 14</t>
  </si>
  <si>
    <t>Reduction in Umsy 15</t>
  </si>
  <si>
    <t>Reduction in Umsy 16</t>
  </si>
  <si>
    <t>Reduction in Umsy 17</t>
  </si>
  <si>
    <t>Reduction in Umsy 18</t>
  </si>
  <si>
    <t>reduction in Ricker a 1</t>
  </si>
  <si>
    <t>reduction in Ricker a 2</t>
  </si>
  <si>
    <t>reduction in Ricker a 3</t>
  </si>
  <si>
    <t>reduction in Ricker a 4</t>
  </si>
  <si>
    <t>reduction in Ricker a 5</t>
  </si>
  <si>
    <t>reduction in Ricker a 6</t>
  </si>
  <si>
    <t>reduction in Ricker a 7</t>
  </si>
  <si>
    <t>reduction in Ricker a 8</t>
  </si>
  <si>
    <t>reduction in Ricker a 9</t>
  </si>
  <si>
    <t>reduction in Ricker a 10</t>
  </si>
  <si>
    <t>reduction in Ricker a 11</t>
  </si>
  <si>
    <t>reduction in Ricker a 12</t>
  </si>
  <si>
    <t>reduction in Ricker a 13</t>
  </si>
  <si>
    <t>reduction in Ricker a 14</t>
  </si>
  <si>
    <t>reduction in Ricker a 15</t>
  </si>
  <si>
    <t>reduction in Ricker a 16</t>
  </si>
  <si>
    <t>reduction in Ricker a 17</t>
  </si>
  <si>
    <t>reduction in Ricker a 18</t>
  </si>
  <si>
    <t>Mean</t>
  </si>
  <si>
    <t>SD</t>
  </si>
  <si>
    <t>Non-HBM</t>
  </si>
  <si>
    <t>HBM</t>
  </si>
  <si>
    <t>a-parameter</t>
  </si>
  <si>
    <t>b-parameter</t>
  </si>
  <si>
    <t>%dif SD</t>
  </si>
  <si>
    <t>Smsy</t>
  </si>
  <si>
    <t>Average</t>
  </si>
  <si>
    <t>Azuklotz</t>
  </si>
  <si>
    <t>Babine-Enhanced</t>
  </si>
  <si>
    <t>Babine-Early-Wild</t>
  </si>
  <si>
    <t>Babine-Mid-Wild</t>
  </si>
  <si>
    <t>Babine-Late-Wild</t>
  </si>
  <si>
    <t>Damshilgwit</t>
  </si>
  <si>
    <t>Kitwancool</t>
  </si>
  <si>
    <t>Motase</t>
  </si>
  <si>
    <t>Stephens</t>
  </si>
  <si>
    <t>Swan</t>
  </si>
  <si>
    <t>Sum</t>
  </si>
  <si>
    <t>Korman and English</t>
  </si>
  <si>
    <t>McAllister and Wendell</t>
  </si>
  <si>
    <t>Swan+Stephens</t>
  </si>
  <si>
    <t>%Dif</t>
  </si>
  <si>
    <t>aveage</t>
  </si>
  <si>
    <t>avg</t>
  </si>
  <si>
    <t>Long-term Smsy</t>
  </si>
  <si>
    <t>Last 10 yr Smsy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</si>
</sst>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1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/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year</a:t>
            </a:r>
            <a:r>
              <a:rPr lang="en-US" baseline="0"/>
              <a:t> effects from HBM </a:t>
            </a:r>
            <a:r>
              <a:rPr lang="en-US" sz="1400" b="0" i="0" u="none" strike="noStrike" baseline="0">
                <a:effectLst/>
              </a:rPr>
              <a:t>shared across 18 Skeena River sockeye salmon stock groupings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97.5th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'HBM m8 TE r1'!$A$79:$A$133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'HBM m8 TE r1'!$F$79:$F$133</c:f>
              <c:numCache>
                <c:formatCode>General</c:formatCode>
                <c:ptCount val="55"/>
                <c:pt idx="0">
                  <c:v>-0.2145</c:v>
                </c:pt>
                <c:pt idx="1">
                  <c:v>-0.48399999999999999</c:v>
                </c:pt>
                <c:pt idx="2">
                  <c:v>-0.219</c:v>
                </c:pt>
                <c:pt idx="3">
                  <c:v>-0.21840000000000001</c:v>
                </c:pt>
                <c:pt idx="4">
                  <c:v>-0.77959999999999996</c:v>
                </c:pt>
                <c:pt idx="5">
                  <c:v>-0.5948</c:v>
                </c:pt>
                <c:pt idx="6">
                  <c:v>-0.32569999999999999</c:v>
                </c:pt>
                <c:pt idx="7">
                  <c:v>-0.159</c:v>
                </c:pt>
                <c:pt idx="8">
                  <c:v>-0.26219999999999999</c:v>
                </c:pt>
                <c:pt idx="9">
                  <c:v>-0.1067</c:v>
                </c:pt>
                <c:pt idx="10">
                  <c:v>-0.61899999999999999</c:v>
                </c:pt>
                <c:pt idx="11">
                  <c:v>-0.40970000000000001</c:v>
                </c:pt>
                <c:pt idx="12">
                  <c:v>-0.54669999999999996</c:v>
                </c:pt>
                <c:pt idx="13">
                  <c:v>-0.83930000000000005</c:v>
                </c:pt>
                <c:pt idx="14">
                  <c:v>-1.0740000000000001</c:v>
                </c:pt>
                <c:pt idx="15">
                  <c:v>1.8749999999999999E-2</c:v>
                </c:pt>
                <c:pt idx="16">
                  <c:v>-0.55330000000000001</c:v>
                </c:pt>
                <c:pt idx="17">
                  <c:v>-9.5310000000000006E-2</c:v>
                </c:pt>
                <c:pt idx="18">
                  <c:v>-0.19789999999999999</c:v>
                </c:pt>
                <c:pt idx="19">
                  <c:v>-0.79279999999999995</c:v>
                </c:pt>
                <c:pt idx="20">
                  <c:v>0.25380000000000003</c:v>
                </c:pt>
                <c:pt idx="21">
                  <c:v>-0.14419999999999999</c:v>
                </c:pt>
                <c:pt idx="22">
                  <c:v>-0.53039999999999998</c:v>
                </c:pt>
                <c:pt idx="23">
                  <c:v>-0.27029999999999998</c:v>
                </c:pt>
                <c:pt idx="24">
                  <c:v>0.1096</c:v>
                </c:pt>
                <c:pt idx="25">
                  <c:v>-0.53510000000000002</c:v>
                </c:pt>
                <c:pt idx="26">
                  <c:v>0.1895</c:v>
                </c:pt>
                <c:pt idx="27">
                  <c:v>-7.8200000000000006E-2</c:v>
                </c:pt>
                <c:pt idx="28">
                  <c:v>0.29459999999999997</c:v>
                </c:pt>
                <c:pt idx="29">
                  <c:v>-2.8660000000000001E-2</c:v>
                </c:pt>
                <c:pt idx="30">
                  <c:v>-9.5979999999999996E-2</c:v>
                </c:pt>
                <c:pt idx="31">
                  <c:v>2.785E-2</c:v>
                </c:pt>
                <c:pt idx="32">
                  <c:v>0.16819999999999999</c:v>
                </c:pt>
                <c:pt idx="33">
                  <c:v>-0.45779999999999998</c:v>
                </c:pt>
                <c:pt idx="34">
                  <c:v>-1.9410000000000001</c:v>
                </c:pt>
                <c:pt idx="35">
                  <c:v>-0.74160000000000004</c:v>
                </c:pt>
                <c:pt idx="36">
                  <c:v>0.47270000000000001</c:v>
                </c:pt>
                <c:pt idx="37">
                  <c:v>-0.61680000000000001</c:v>
                </c:pt>
                <c:pt idx="38">
                  <c:v>-7.5989999999999999E-3</c:v>
                </c:pt>
                <c:pt idx="39">
                  <c:v>-0.86040000000000005</c:v>
                </c:pt>
                <c:pt idx="40">
                  <c:v>-0.54769999999999996</c:v>
                </c:pt>
                <c:pt idx="41">
                  <c:v>-0.879</c:v>
                </c:pt>
                <c:pt idx="42">
                  <c:v>-9.1090000000000004E-2</c:v>
                </c:pt>
                <c:pt idx="43">
                  <c:v>-1.1990000000000001</c:v>
                </c:pt>
                <c:pt idx="44">
                  <c:v>-0.75719999999999998</c:v>
                </c:pt>
                <c:pt idx="45">
                  <c:v>-0.92349999999999999</c:v>
                </c:pt>
                <c:pt idx="46">
                  <c:v>-0.27179999999999999</c:v>
                </c:pt>
                <c:pt idx="47">
                  <c:v>-6.2850000000000003E-2</c:v>
                </c:pt>
                <c:pt idx="48">
                  <c:v>-0.64200000000000002</c:v>
                </c:pt>
                <c:pt idx="49">
                  <c:v>-1.278</c:v>
                </c:pt>
                <c:pt idx="50">
                  <c:v>4.385E-2</c:v>
                </c:pt>
                <c:pt idx="51">
                  <c:v>-0.26579999999999998</c:v>
                </c:pt>
                <c:pt idx="52">
                  <c:v>-0.70640000000000003</c:v>
                </c:pt>
                <c:pt idx="53">
                  <c:v>-1.5349999999999999</c:v>
                </c:pt>
                <c:pt idx="54">
                  <c:v>-0.66139999999999999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3-49BE-8BD3-0E28273CDBEB}"/>
            </c:ext>
          </c:extLst>
        </c:ser>
        <c:ser>
          <c:idx val="1"/>
          <c:order val="1"/>
          <c:tx>
            <c:v>Median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'HBM m8 TE r1'!$A$79:$A$133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'HBM m8 TE r1'!$G$79:$G$133</c:f>
              <c:numCache>
                <c:formatCode>General</c:formatCode>
                <c:ptCount val="55"/>
                <c:pt idx="0">
                  <c:v>0.18260000000000001</c:v>
                </c:pt>
                <c:pt idx="1">
                  <c:v>-7.4590000000000004E-2</c:v>
                </c:pt>
                <c:pt idx="2">
                  <c:v>0.19769999999999999</c:v>
                </c:pt>
                <c:pt idx="3">
                  <c:v>0.1943</c:v>
                </c:pt>
                <c:pt idx="4">
                  <c:v>-0.3498</c:v>
                </c:pt>
                <c:pt idx="5">
                  <c:v>-0.16980000000000001</c:v>
                </c:pt>
                <c:pt idx="6">
                  <c:v>9.4359999999999999E-2</c:v>
                </c:pt>
                <c:pt idx="7">
                  <c:v>0.23680000000000001</c:v>
                </c:pt>
                <c:pt idx="8">
                  <c:v>0.14929999999999999</c:v>
                </c:pt>
                <c:pt idx="9">
                  <c:v>0.31109999999999999</c:v>
                </c:pt>
                <c:pt idx="10">
                  <c:v>-0.20200000000000001</c:v>
                </c:pt>
                <c:pt idx="11">
                  <c:v>2.8539999999999999E-2</c:v>
                </c:pt>
                <c:pt idx="12">
                  <c:v>-0.1048</c:v>
                </c:pt>
                <c:pt idx="13">
                  <c:v>-0.39500000000000002</c:v>
                </c:pt>
                <c:pt idx="14">
                  <c:v>-0.63549999999999995</c:v>
                </c:pt>
                <c:pt idx="15">
                  <c:v>0.43409999999999999</c:v>
                </c:pt>
                <c:pt idx="16">
                  <c:v>-0.1089</c:v>
                </c:pt>
                <c:pt idx="17">
                  <c:v>0.34060000000000001</c:v>
                </c:pt>
                <c:pt idx="18">
                  <c:v>0.22969999999999999</c:v>
                </c:pt>
                <c:pt idx="19">
                  <c:v>-0.36659999999999998</c:v>
                </c:pt>
                <c:pt idx="20">
                  <c:v>0.68240000000000001</c:v>
                </c:pt>
                <c:pt idx="21">
                  <c:v>0.2636</c:v>
                </c:pt>
                <c:pt idx="22">
                  <c:v>-0.1173</c:v>
                </c:pt>
                <c:pt idx="23">
                  <c:v>0.15590000000000001</c:v>
                </c:pt>
                <c:pt idx="24">
                  <c:v>0.55230000000000001</c:v>
                </c:pt>
                <c:pt idx="25">
                  <c:v>-9.4589999999999994E-2</c:v>
                </c:pt>
                <c:pt idx="26">
                  <c:v>0.62509999999999999</c:v>
                </c:pt>
                <c:pt idx="27">
                  <c:v>0.316</c:v>
                </c:pt>
                <c:pt idx="28">
                  <c:v>0.69159999999999999</c:v>
                </c:pt>
                <c:pt idx="29">
                  <c:v>0.42609999999999998</c:v>
                </c:pt>
                <c:pt idx="30">
                  <c:v>0.35610000000000003</c:v>
                </c:pt>
                <c:pt idx="31">
                  <c:v>0.48749999999999999</c:v>
                </c:pt>
                <c:pt idx="32">
                  <c:v>0.62319999999999998</c:v>
                </c:pt>
                <c:pt idx="33">
                  <c:v>-3.1260000000000003E-2</c:v>
                </c:pt>
                <c:pt idx="34">
                  <c:v>-1.3939999999999999</c:v>
                </c:pt>
                <c:pt idx="35">
                  <c:v>-0.26550000000000001</c:v>
                </c:pt>
                <c:pt idx="36">
                  <c:v>0.95609999999999995</c:v>
                </c:pt>
                <c:pt idx="37">
                  <c:v>-0.2</c:v>
                </c:pt>
                <c:pt idx="38">
                  <c:v>0.42359999999999998</c:v>
                </c:pt>
                <c:pt idx="39">
                  <c:v>-0.41689999999999999</c:v>
                </c:pt>
                <c:pt idx="40">
                  <c:v>-0.13619999999999999</c:v>
                </c:pt>
                <c:pt idx="41">
                  <c:v>-0.4733</c:v>
                </c:pt>
                <c:pt idx="42">
                  <c:v>0.29330000000000001</c:v>
                </c:pt>
                <c:pt idx="43">
                  <c:v>-0.79369999999999996</c:v>
                </c:pt>
                <c:pt idx="44">
                  <c:v>-0.37380000000000002</c:v>
                </c:pt>
                <c:pt idx="45">
                  <c:v>-0.53979999999999995</c:v>
                </c:pt>
                <c:pt idx="46">
                  <c:v>0.1018</c:v>
                </c:pt>
                <c:pt idx="47">
                  <c:v>0.32229999999999998</c:v>
                </c:pt>
                <c:pt idx="48">
                  <c:v>-0.19370000000000001</c:v>
                </c:pt>
                <c:pt idx="49">
                  <c:v>-0.86260000000000003</c:v>
                </c:pt>
                <c:pt idx="50">
                  <c:v>0.43469999999999998</c:v>
                </c:pt>
                <c:pt idx="51">
                  <c:v>0.1142</c:v>
                </c:pt>
                <c:pt idx="52">
                  <c:v>-0.31900000000000001</c:v>
                </c:pt>
                <c:pt idx="53">
                  <c:v>-1.0740000000000001</c:v>
                </c:pt>
                <c:pt idx="54">
                  <c:v>-0.2467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D3-49BE-8BD3-0E28273CDBEB}"/>
            </c:ext>
          </c:extLst>
        </c:ser>
        <c:ser>
          <c:idx val="2"/>
          <c:order val="2"/>
          <c:tx>
            <c:v>2.5th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'HBM m8 TE r1'!$A$79:$A$133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'HBM m8 TE r1'!$H$79:$H$133</c:f>
              <c:numCache>
                <c:formatCode>General</c:formatCode>
                <c:ptCount val="55"/>
                <c:pt idx="0">
                  <c:v>0.59160000000000001</c:v>
                </c:pt>
                <c:pt idx="1">
                  <c:v>0.33539999999999998</c:v>
                </c:pt>
                <c:pt idx="2">
                  <c:v>0.61799999999999999</c:v>
                </c:pt>
                <c:pt idx="3">
                  <c:v>0.61150000000000004</c:v>
                </c:pt>
                <c:pt idx="4">
                  <c:v>7.9530000000000003E-2</c:v>
                </c:pt>
                <c:pt idx="5">
                  <c:v>0.25600000000000001</c:v>
                </c:pt>
                <c:pt idx="6">
                  <c:v>0.52059999999999995</c:v>
                </c:pt>
                <c:pt idx="7">
                  <c:v>0.64</c:v>
                </c:pt>
                <c:pt idx="8">
                  <c:v>0.55720000000000003</c:v>
                </c:pt>
                <c:pt idx="9">
                  <c:v>0.73270000000000002</c:v>
                </c:pt>
                <c:pt idx="10">
                  <c:v>0.2215</c:v>
                </c:pt>
                <c:pt idx="11">
                  <c:v>0.46960000000000002</c:v>
                </c:pt>
                <c:pt idx="12">
                  <c:v>0.32519999999999999</c:v>
                </c:pt>
                <c:pt idx="13">
                  <c:v>4.3380000000000002E-2</c:v>
                </c:pt>
                <c:pt idx="14">
                  <c:v>-0.20549999999999999</c:v>
                </c:pt>
                <c:pt idx="15">
                  <c:v>0.85340000000000005</c:v>
                </c:pt>
                <c:pt idx="16">
                  <c:v>0.34360000000000002</c:v>
                </c:pt>
                <c:pt idx="17">
                  <c:v>0.78659999999999997</c:v>
                </c:pt>
                <c:pt idx="18">
                  <c:v>0.65869999999999995</c:v>
                </c:pt>
                <c:pt idx="19">
                  <c:v>5.7430000000000002E-2</c:v>
                </c:pt>
                <c:pt idx="20">
                  <c:v>1.1120000000000001</c:v>
                </c:pt>
                <c:pt idx="21">
                  <c:v>0.68240000000000001</c:v>
                </c:pt>
                <c:pt idx="22">
                  <c:v>0.29470000000000002</c:v>
                </c:pt>
                <c:pt idx="23">
                  <c:v>0.58440000000000003</c:v>
                </c:pt>
                <c:pt idx="24">
                  <c:v>0.99519999999999997</c:v>
                </c:pt>
                <c:pt idx="25">
                  <c:v>0.34449999999999997</c:v>
                </c:pt>
                <c:pt idx="26">
                  <c:v>1.0660000000000001</c:v>
                </c:pt>
                <c:pt idx="27">
                  <c:v>0.71630000000000005</c:v>
                </c:pt>
                <c:pt idx="28">
                  <c:v>1.093</c:v>
                </c:pt>
                <c:pt idx="29">
                  <c:v>0.8841</c:v>
                </c:pt>
                <c:pt idx="30">
                  <c:v>0.81930000000000003</c:v>
                </c:pt>
                <c:pt idx="31">
                  <c:v>0.95279999999999998</c:v>
                </c:pt>
                <c:pt idx="32">
                  <c:v>1.0840000000000001</c:v>
                </c:pt>
                <c:pt idx="33">
                  <c:v>0.39229999999999998</c:v>
                </c:pt>
                <c:pt idx="34">
                  <c:v>-0.84950000000000003</c:v>
                </c:pt>
                <c:pt idx="35">
                  <c:v>0.2054</c:v>
                </c:pt>
                <c:pt idx="36">
                  <c:v>1.427</c:v>
                </c:pt>
                <c:pt idx="37">
                  <c:v>0.2087</c:v>
                </c:pt>
                <c:pt idx="38">
                  <c:v>0.85389999999999999</c:v>
                </c:pt>
                <c:pt idx="39">
                  <c:v>2.3369999999999998E-2</c:v>
                </c:pt>
                <c:pt idx="40">
                  <c:v>0.2737</c:v>
                </c:pt>
                <c:pt idx="41">
                  <c:v>-7.2279999999999997E-2</c:v>
                </c:pt>
                <c:pt idx="42">
                  <c:v>0.68569999999999998</c:v>
                </c:pt>
                <c:pt idx="43">
                  <c:v>-0.40100000000000002</c:v>
                </c:pt>
                <c:pt idx="44">
                  <c:v>1.618E-2</c:v>
                </c:pt>
                <c:pt idx="45">
                  <c:v>-0.1615</c:v>
                </c:pt>
                <c:pt idx="46">
                  <c:v>0.47389999999999999</c:v>
                </c:pt>
                <c:pt idx="47">
                  <c:v>0.71099999999999997</c:v>
                </c:pt>
                <c:pt idx="48">
                  <c:v>0.24560000000000001</c:v>
                </c:pt>
                <c:pt idx="49">
                  <c:v>-0.45979999999999999</c:v>
                </c:pt>
                <c:pt idx="50">
                  <c:v>0.83340000000000003</c:v>
                </c:pt>
                <c:pt idx="51">
                  <c:v>0.48709999999999998</c:v>
                </c:pt>
                <c:pt idx="52">
                  <c:v>6.8610000000000004E-2</c:v>
                </c:pt>
                <c:pt idx="53">
                  <c:v>-0.62570000000000003</c:v>
                </c:pt>
                <c:pt idx="54">
                  <c:v>0.1651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D3-49BE-8BD3-0E28273C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690336"/>
        <c:axId val="1209757152"/>
      </c:scatterChart>
      <c:valAx>
        <c:axId val="1208690336"/>
        <c:scaling>
          <c:orientation val="minMax"/>
          <c:min val="19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57152"/>
        <c:crossesAt val="-2"/>
        <c:crossBetween val="midCat"/>
      </c:valAx>
      <c:valAx>
        <c:axId val="1209757152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Common shared year effect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903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2112956920031"/>
          <c:y val="0.39012143482064743"/>
          <c:w val="0.17561915304157408"/>
          <c:h val="0.22500157480314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Productivity</a:t>
            </a:r>
            <a:r>
              <a:rPr lang="en-US" baseline="0"/>
              <a:t> year effects 1990-2014</a:t>
            </a:r>
            <a:endParaRPr lang="en-US"/>
          </a:p>
        </c:rich>
      </c:tx>
      <c:layout>
        <c:manualLayout>
          <c:xMode val="edge"/>
          <c:yMode val="edge"/>
          <c:x val="0.392826334208224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214566929133859E-2"/>
                  <c:y val="-0.331182195975503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'HBM m8 TE r1'!$A$109:$A$133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xVal>
          <c:yVal>
            <c:numRef>
              <c:f>'HBM m8 TE r1'!$G$109:$G$133</c:f>
              <c:numCache>
                <c:formatCode>General</c:formatCode>
                <c:ptCount val="25"/>
                <c:pt idx="0">
                  <c:v>0.35610000000000003</c:v>
                </c:pt>
                <c:pt idx="1">
                  <c:v>0.48749999999999999</c:v>
                </c:pt>
                <c:pt idx="2">
                  <c:v>0.62319999999999998</c:v>
                </c:pt>
                <c:pt idx="3">
                  <c:v>-3.1260000000000003E-2</c:v>
                </c:pt>
                <c:pt idx="4">
                  <c:v>-1.3939999999999999</c:v>
                </c:pt>
                <c:pt idx="5">
                  <c:v>-0.26550000000000001</c:v>
                </c:pt>
                <c:pt idx="6">
                  <c:v>0.95609999999999995</c:v>
                </c:pt>
                <c:pt idx="7">
                  <c:v>-0.2</c:v>
                </c:pt>
                <c:pt idx="8">
                  <c:v>0.42359999999999998</c:v>
                </c:pt>
                <c:pt idx="9">
                  <c:v>-0.41689999999999999</c:v>
                </c:pt>
                <c:pt idx="10">
                  <c:v>-0.13619999999999999</c:v>
                </c:pt>
                <c:pt idx="11">
                  <c:v>-0.4733</c:v>
                </c:pt>
                <c:pt idx="12">
                  <c:v>0.29330000000000001</c:v>
                </c:pt>
                <c:pt idx="13">
                  <c:v>-0.79369999999999996</c:v>
                </c:pt>
                <c:pt idx="14">
                  <c:v>-0.37380000000000002</c:v>
                </c:pt>
                <c:pt idx="15">
                  <c:v>-0.53979999999999995</c:v>
                </c:pt>
                <c:pt idx="16">
                  <c:v>0.1018</c:v>
                </c:pt>
                <c:pt idx="17">
                  <c:v>0.32229999999999998</c:v>
                </c:pt>
                <c:pt idx="18">
                  <c:v>-0.19370000000000001</c:v>
                </c:pt>
                <c:pt idx="19">
                  <c:v>-0.86260000000000003</c:v>
                </c:pt>
                <c:pt idx="20">
                  <c:v>0.43469999999999998</c:v>
                </c:pt>
                <c:pt idx="21">
                  <c:v>0.1142</c:v>
                </c:pt>
                <c:pt idx="22">
                  <c:v>-0.31900000000000001</c:v>
                </c:pt>
                <c:pt idx="23">
                  <c:v>-1.0740000000000001</c:v>
                </c:pt>
                <c:pt idx="24">
                  <c:v>-0.2467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F-4482-A945-84D05C8A6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40255"/>
        <c:axId val="157140447"/>
      </c:scatterChart>
      <c:valAx>
        <c:axId val="157440255"/>
        <c:scaling>
          <c:orientation val="minMax"/>
          <c:max val="2015"/>
          <c:min val="199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0447"/>
        <c:crossesAt val="-1.5"/>
        <c:crossBetween val="midCat"/>
      </c:valAx>
      <c:valAx>
        <c:axId val="157140447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Productivity</a:t>
            </a:r>
            <a:r>
              <a:rPr lang="en-US" baseline="0"/>
              <a:t> year effects 1995-2014</a:t>
            </a:r>
            <a:endParaRPr lang="en-US"/>
          </a:p>
        </c:rich>
      </c:tx>
      <c:layout>
        <c:manualLayout>
          <c:xMode val="edge"/>
          <c:yMode val="edge"/>
          <c:x val="0.392826334208224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214566929133859E-2"/>
                  <c:y val="-0.331182195975503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'HBM m8 TE r1'!$A$114:$A$133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xVal>
          <c:yVal>
            <c:numRef>
              <c:f>'HBM m8 TE r1'!$G$114:$G$133</c:f>
              <c:numCache>
                <c:formatCode>General</c:formatCode>
                <c:ptCount val="20"/>
                <c:pt idx="0">
                  <c:v>-0.26550000000000001</c:v>
                </c:pt>
                <c:pt idx="1">
                  <c:v>0.95609999999999995</c:v>
                </c:pt>
                <c:pt idx="2">
                  <c:v>-0.2</c:v>
                </c:pt>
                <c:pt idx="3">
                  <c:v>0.42359999999999998</c:v>
                </c:pt>
                <c:pt idx="4">
                  <c:v>-0.41689999999999999</c:v>
                </c:pt>
                <c:pt idx="5">
                  <c:v>-0.13619999999999999</c:v>
                </c:pt>
                <c:pt idx="6">
                  <c:v>-0.4733</c:v>
                </c:pt>
                <c:pt idx="7">
                  <c:v>0.29330000000000001</c:v>
                </c:pt>
                <c:pt idx="8">
                  <c:v>-0.79369999999999996</c:v>
                </c:pt>
                <c:pt idx="9">
                  <c:v>-0.37380000000000002</c:v>
                </c:pt>
                <c:pt idx="10">
                  <c:v>-0.53979999999999995</c:v>
                </c:pt>
                <c:pt idx="11">
                  <c:v>0.1018</c:v>
                </c:pt>
                <c:pt idx="12">
                  <c:v>0.32229999999999998</c:v>
                </c:pt>
                <c:pt idx="13">
                  <c:v>-0.19370000000000001</c:v>
                </c:pt>
                <c:pt idx="14">
                  <c:v>-0.86260000000000003</c:v>
                </c:pt>
                <c:pt idx="15">
                  <c:v>0.43469999999999998</c:v>
                </c:pt>
                <c:pt idx="16">
                  <c:v>0.1142</c:v>
                </c:pt>
                <c:pt idx="17">
                  <c:v>-0.31900000000000001</c:v>
                </c:pt>
                <c:pt idx="18">
                  <c:v>-1.0740000000000001</c:v>
                </c:pt>
                <c:pt idx="19">
                  <c:v>-0.2467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EE-4570-A77E-A97396D02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40255"/>
        <c:axId val="157140447"/>
      </c:scatterChart>
      <c:valAx>
        <c:axId val="157440255"/>
        <c:scaling>
          <c:orientation val="minMax"/>
          <c:max val="2015"/>
          <c:min val="199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0447"/>
        <c:crossesAt val="-1.5"/>
        <c:crossBetween val="midCat"/>
      </c:valAx>
      <c:valAx>
        <c:axId val="157140447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Productivity</a:t>
            </a:r>
            <a:r>
              <a:rPr lang="en-US" baseline="0"/>
              <a:t> year effects 1980</a:t>
            </a:r>
          </a:p>
          <a:p>
            <a:pPr>
              <a:defRPr/>
            </a:pPr>
            <a:r>
              <a:rPr lang="en-US" baseline="0"/>
              <a:t>-2014</a:t>
            </a:r>
            <a:endParaRPr lang="en-US"/>
          </a:p>
        </c:rich>
      </c:tx>
      <c:layout>
        <c:manualLayout>
          <c:xMode val="edge"/>
          <c:yMode val="edge"/>
          <c:x val="0.2789374453193351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214566929133859E-2"/>
                  <c:y val="-0.331182195975503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'HBM m8 TE r1'!$A$99:$A$133</c:f>
              <c:numCache>
                <c:formatCode>General</c:formatCode>
                <c:ptCount val="35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</c:numCache>
            </c:numRef>
          </c:xVal>
          <c:yVal>
            <c:numRef>
              <c:f>'HBM m8 TE r1'!$G$99:$G$133</c:f>
              <c:numCache>
                <c:formatCode>General</c:formatCode>
                <c:ptCount val="35"/>
                <c:pt idx="0">
                  <c:v>0.68240000000000001</c:v>
                </c:pt>
                <c:pt idx="1">
                  <c:v>0.2636</c:v>
                </c:pt>
                <c:pt idx="2">
                  <c:v>-0.1173</c:v>
                </c:pt>
                <c:pt idx="3">
                  <c:v>0.15590000000000001</c:v>
                </c:pt>
                <c:pt idx="4">
                  <c:v>0.55230000000000001</c:v>
                </c:pt>
                <c:pt idx="5">
                  <c:v>-9.4589999999999994E-2</c:v>
                </c:pt>
                <c:pt idx="6">
                  <c:v>0.62509999999999999</c:v>
                </c:pt>
                <c:pt idx="7">
                  <c:v>0.316</c:v>
                </c:pt>
                <c:pt idx="8">
                  <c:v>0.69159999999999999</c:v>
                </c:pt>
                <c:pt idx="9">
                  <c:v>0.42609999999999998</c:v>
                </c:pt>
                <c:pt idx="10">
                  <c:v>0.35610000000000003</c:v>
                </c:pt>
                <c:pt idx="11">
                  <c:v>0.48749999999999999</c:v>
                </c:pt>
                <c:pt idx="12">
                  <c:v>0.62319999999999998</c:v>
                </c:pt>
                <c:pt idx="13">
                  <c:v>-3.1260000000000003E-2</c:v>
                </c:pt>
                <c:pt idx="14">
                  <c:v>-1.3939999999999999</c:v>
                </c:pt>
                <c:pt idx="15">
                  <c:v>-0.26550000000000001</c:v>
                </c:pt>
                <c:pt idx="16">
                  <c:v>0.95609999999999995</c:v>
                </c:pt>
                <c:pt idx="17">
                  <c:v>-0.2</c:v>
                </c:pt>
                <c:pt idx="18">
                  <c:v>0.42359999999999998</c:v>
                </c:pt>
                <c:pt idx="19">
                  <c:v>-0.41689999999999999</c:v>
                </c:pt>
                <c:pt idx="20">
                  <c:v>-0.13619999999999999</c:v>
                </c:pt>
                <c:pt idx="21">
                  <c:v>-0.4733</c:v>
                </c:pt>
                <c:pt idx="22">
                  <c:v>0.29330000000000001</c:v>
                </c:pt>
                <c:pt idx="23">
                  <c:v>-0.79369999999999996</c:v>
                </c:pt>
                <c:pt idx="24">
                  <c:v>-0.37380000000000002</c:v>
                </c:pt>
                <c:pt idx="25">
                  <c:v>-0.53979999999999995</c:v>
                </c:pt>
                <c:pt idx="26">
                  <c:v>0.1018</c:v>
                </c:pt>
                <c:pt idx="27">
                  <c:v>0.32229999999999998</c:v>
                </c:pt>
                <c:pt idx="28">
                  <c:v>-0.19370000000000001</c:v>
                </c:pt>
                <c:pt idx="29">
                  <c:v>-0.86260000000000003</c:v>
                </c:pt>
                <c:pt idx="30">
                  <c:v>0.43469999999999998</c:v>
                </c:pt>
                <c:pt idx="31">
                  <c:v>0.1142</c:v>
                </c:pt>
                <c:pt idx="32">
                  <c:v>-0.31900000000000001</c:v>
                </c:pt>
                <c:pt idx="33">
                  <c:v>-1.0740000000000001</c:v>
                </c:pt>
                <c:pt idx="34">
                  <c:v>-0.2467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2-4AC0-828C-BD938FCFD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40255"/>
        <c:axId val="157140447"/>
      </c:scatterChart>
      <c:valAx>
        <c:axId val="157440255"/>
        <c:scaling>
          <c:orientation val="minMax"/>
          <c:max val="2015"/>
          <c:min val="198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0447"/>
        <c:crossesAt val="-1.5"/>
        <c:crossBetween val="midCat"/>
      </c:valAx>
      <c:valAx>
        <c:axId val="157140447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102647</xdr:colOff>
      <xdr:row>153</xdr:row>
      <xdr:rowOff>119680</xdr:rowOff>
    </xdr:from>
    <xdr:to>
      <xdr:col>21</xdr:col>
      <xdr:colOff>604222</xdr:colOff>
      <xdr:row>168</xdr:row>
      <xdr:rowOff>119680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958A0-86AA-48B1-96DD-01E33FFC7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542366</xdr:colOff>
      <xdr:row>101</xdr:row>
      <xdr:rowOff>22411</xdr:rowOff>
    </xdr:from>
    <xdr:to>
      <xdr:col>18</xdr:col>
      <xdr:colOff>210672</xdr:colOff>
      <xdr:row>116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E91D0F-6F24-4CE3-A64C-3EEB07167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117</xdr:row>
      <xdr:rowOff>0</xdr:rowOff>
    </xdr:from>
    <xdr:to>
      <xdr:col>18</xdr:col>
      <xdr:colOff>259977</xdr:colOff>
      <xdr:row>132</xdr:row>
      <xdr:rowOff>53788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6BE6CD-9FE0-4762-873D-D69A76699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53789</xdr:colOff>
      <xdr:row>84</xdr:row>
      <xdr:rowOff>125505</xdr:rowOff>
    </xdr:from>
    <xdr:to>
      <xdr:col>18</xdr:col>
      <xdr:colOff>313766</xdr:colOff>
      <xdr:row>99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B037B4-FE7D-4322-8286-19B0E75C9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D31B-CF4D-4462-AB7B-DA734A969242}">
  <dimension ref="A2:AE244"/>
  <sheetViews>
    <sheetView topLeftCell="N37" zoomScale="85" zoomScaleNormal="85" workbookViewId="0">
      <selection activeCell="AA59" sqref="AA59:AB77"/>
    </sheetView>
  </sheetViews>
  <sheetFormatPr defaultRowHeight="15" x14ac:dyDescent="0.25"/>
  <cols>
    <col min="1" max="1" width="21.5703125" customWidth="1"/>
    <col min="2" max="2" width="17.28515625" customWidth="1"/>
    <col min="6" max="8" width="9.5703125" bestFit="1" customWidth="1"/>
    <col min="12" max="12" width="27.7109375" customWidth="1"/>
    <col min="13" max="13" width="22.28515625" customWidth="1"/>
    <col min="23" max="23" width="10.5703125" customWidth="1"/>
    <col min="26" max="26" width="20.7109375" customWidth="1"/>
    <col min="27" max="27" width="11.7109375" customWidth="1"/>
    <col min="28" max="28" width="9.7109375" bestFit="1" customWidth="1"/>
    <col min="29" max="29" width="14.140625" customWidth="1"/>
    <col min="30" max="30" width="9.7109375" bestFit="1" customWidth="1"/>
  </cols>
  <sheetData>
    <row r="2" spans="1:24" x14ac:dyDescent="0.25">
      <c r="D2" t="s">
        <v>266</v>
      </c>
      <c r="E2" t="s">
        <v>280</v>
      </c>
      <c r="G2" t="s">
        <v>281</v>
      </c>
    </row>
    <row r="3" spans="1:24" x14ac:dyDescent="0.25">
      <c r="Q3" t="s">
        <v>266</v>
      </c>
      <c r="R3" t="s">
        <v>269</v>
      </c>
    </row>
    <row r="4" spans="1:24" x14ac:dyDescent="0.25">
      <c r="B4" t="s">
        <v>0</v>
      </c>
      <c r="C4" t="s">
        <v>1</v>
      </c>
      <c r="D4" t="s">
        <v>2</v>
      </c>
      <c r="E4" t="s">
        <v>3</v>
      </c>
      <c r="F4" s="1">
        <v>2.5000000000000001E-2</v>
      </c>
      <c r="G4" t="s">
        <v>4</v>
      </c>
      <c r="H4" s="1">
        <v>0.97499999999999998</v>
      </c>
      <c r="I4" t="s">
        <v>5</v>
      </c>
      <c r="J4" t="s">
        <v>6</v>
      </c>
      <c r="K4" s="7" t="s">
        <v>247</v>
      </c>
      <c r="M4" t="s">
        <v>0</v>
      </c>
      <c r="N4" t="s">
        <v>1</v>
      </c>
      <c r="O4" t="s">
        <v>2</v>
      </c>
      <c r="P4" t="s">
        <v>3</v>
      </c>
      <c r="Q4" s="1">
        <v>2.5000000000000001E-2</v>
      </c>
      <c r="R4" t="s">
        <v>4</v>
      </c>
      <c r="S4" s="1">
        <v>0.97499999999999998</v>
      </c>
      <c r="T4" t="s">
        <v>5</v>
      </c>
      <c r="U4" t="s">
        <v>6</v>
      </c>
      <c r="V4" s="7" t="s">
        <v>247</v>
      </c>
      <c r="W4" t="s">
        <v>276</v>
      </c>
      <c r="X4" t="s">
        <v>277</v>
      </c>
    </row>
    <row r="5" spans="1:24" x14ac:dyDescent="0.25">
      <c r="A5" t="s">
        <v>248</v>
      </c>
      <c r="B5" t="s">
        <v>7</v>
      </c>
      <c r="C5" s="7">
        <v>30070</v>
      </c>
      <c r="D5" s="7">
        <v>3796</v>
      </c>
      <c r="E5" s="7">
        <v>33.19</v>
      </c>
      <c r="F5" s="7">
        <v>23510</v>
      </c>
      <c r="G5" s="7">
        <v>29740</v>
      </c>
      <c r="H5" s="7">
        <v>38460</v>
      </c>
      <c r="I5">
        <v>10001</v>
      </c>
      <c r="J5">
        <v>50000</v>
      </c>
      <c r="K5" s="4">
        <f>ABS(D5/C5)</f>
        <v>0.12623877618889259</v>
      </c>
      <c r="M5" t="s">
        <v>7</v>
      </c>
      <c r="N5" s="7">
        <v>30230</v>
      </c>
      <c r="O5" s="7">
        <v>3181</v>
      </c>
      <c r="P5" s="7">
        <v>12.61</v>
      </c>
      <c r="Q5" s="7">
        <v>24730</v>
      </c>
      <c r="R5" s="7">
        <v>29980</v>
      </c>
      <c r="S5" s="7">
        <v>37260</v>
      </c>
      <c r="T5" s="7">
        <v>10001</v>
      </c>
      <c r="U5" s="7">
        <v>50000</v>
      </c>
      <c r="V5" s="4">
        <f>ABS(O5/N5)</f>
        <v>0.10522659609659279</v>
      </c>
      <c r="W5" s="6">
        <f>(C5-N5)/N5</f>
        <v>-5.2927555408534572E-3</v>
      </c>
      <c r="X5" s="6">
        <f>(K5-V5)/V5</f>
        <v>0.19968506890607446</v>
      </c>
    </row>
    <row r="6" spans="1:24" x14ac:dyDescent="0.25">
      <c r="A6" t="s">
        <v>249</v>
      </c>
      <c r="B6" t="s">
        <v>8</v>
      </c>
      <c r="C6" s="7">
        <v>2421</v>
      </c>
      <c r="D6" s="7">
        <v>619</v>
      </c>
      <c r="E6" s="7">
        <v>3.48</v>
      </c>
      <c r="F6" s="7">
        <v>1420</v>
      </c>
      <c r="G6" s="7">
        <v>2353</v>
      </c>
      <c r="H6" s="7">
        <v>3838</v>
      </c>
      <c r="I6">
        <v>10001</v>
      </c>
      <c r="J6">
        <v>50000</v>
      </c>
      <c r="K6" s="4">
        <f t="shared" ref="K6:K69" si="0">ABS(D6/C6)</f>
        <v>0.25567947129285418</v>
      </c>
      <c r="M6" t="s">
        <v>8</v>
      </c>
      <c r="N6" s="7">
        <v>2102</v>
      </c>
      <c r="O6" s="7">
        <v>541.6</v>
      </c>
      <c r="P6" s="7">
        <v>2.4510000000000001</v>
      </c>
      <c r="Q6" s="7">
        <v>1246</v>
      </c>
      <c r="R6" s="7">
        <v>2036</v>
      </c>
      <c r="S6" s="7">
        <v>3360</v>
      </c>
      <c r="T6" s="7">
        <v>10001</v>
      </c>
      <c r="U6" s="7">
        <v>50000</v>
      </c>
      <c r="V6" s="4">
        <f>ABS(O6/N6)</f>
        <v>0.2576593720266413</v>
      </c>
      <c r="W6" s="6">
        <f t="shared" ref="W6:W22" si="1">(C6-N6)/N6</f>
        <v>0.15176022835394862</v>
      </c>
      <c r="X6" s="6">
        <f t="shared" ref="X6:X22" si="2">(K6-V6)/V6</f>
        <v>-7.6841789926523785E-3</v>
      </c>
    </row>
    <row r="7" spans="1:24" x14ac:dyDescent="0.25">
      <c r="A7" t="s">
        <v>250</v>
      </c>
      <c r="B7" t="s">
        <v>9</v>
      </c>
      <c r="C7" s="7">
        <v>115300</v>
      </c>
      <c r="D7" s="7">
        <v>27330</v>
      </c>
      <c r="E7" s="7">
        <v>254.7</v>
      </c>
      <c r="F7" s="7">
        <v>83420</v>
      </c>
      <c r="G7" s="7">
        <v>110300</v>
      </c>
      <c r="H7" s="7">
        <v>176900</v>
      </c>
      <c r="I7">
        <v>10001</v>
      </c>
      <c r="J7">
        <v>50000</v>
      </c>
      <c r="K7" s="4">
        <f t="shared" si="0"/>
        <v>0.23703382480485691</v>
      </c>
      <c r="M7" t="s">
        <v>9</v>
      </c>
      <c r="N7" s="7">
        <v>116900</v>
      </c>
      <c r="O7" s="7">
        <v>38620</v>
      </c>
      <c r="P7" s="7">
        <v>264.89999999999998</v>
      </c>
      <c r="Q7" s="7">
        <v>79760</v>
      </c>
      <c r="R7" s="7">
        <v>108500</v>
      </c>
      <c r="S7" s="8">
        <v>203000</v>
      </c>
      <c r="T7" s="7">
        <v>10001</v>
      </c>
      <c r="U7" s="7">
        <v>50000</v>
      </c>
      <c r="V7" s="4">
        <f t="shared" ref="V7:V22" si="3">ABS(O7/N7)</f>
        <v>0.3303678357570573</v>
      </c>
      <c r="W7" s="6">
        <f t="shared" si="1"/>
        <v>-1.3686911890504704E-2</v>
      </c>
      <c r="X7" s="6">
        <f t="shared" si="2"/>
        <v>-0.28251542931932228</v>
      </c>
    </row>
    <row r="8" spans="1:24" x14ac:dyDescent="0.25">
      <c r="A8" t="s">
        <v>251</v>
      </c>
      <c r="B8" t="s">
        <v>10</v>
      </c>
      <c r="C8" s="7">
        <v>555300</v>
      </c>
      <c r="D8" s="7">
        <v>108400</v>
      </c>
      <c r="E8" s="7">
        <v>994.9</v>
      </c>
      <c r="F8" s="7">
        <v>407700</v>
      </c>
      <c r="G8" s="7">
        <v>535700</v>
      </c>
      <c r="H8" s="7">
        <v>818400</v>
      </c>
      <c r="I8">
        <v>10001</v>
      </c>
      <c r="J8">
        <v>50000</v>
      </c>
      <c r="K8" s="4">
        <f t="shared" si="0"/>
        <v>0.19520979650639295</v>
      </c>
      <c r="M8" t="s">
        <v>10</v>
      </c>
      <c r="N8" s="7">
        <v>592500</v>
      </c>
      <c r="O8" s="7">
        <v>169400</v>
      </c>
      <c r="P8" s="7">
        <v>1019</v>
      </c>
      <c r="Q8" s="7">
        <v>396300</v>
      </c>
      <c r="R8" s="7">
        <v>555300</v>
      </c>
      <c r="S8" s="8">
        <v>1005000</v>
      </c>
      <c r="T8" s="7">
        <v>10001</v>
      </c>
      <c r="U8" s="7">
        <v>50000</v>
      </c>
      <c r="V8" s="4">
        <f t="shared" si="3"/>
        <v>0.28590717299578061</v>
      </c>
      <c r="W8" s="6">
        <f t="shared" si="1"/>
        <v>-6.2784810126582283E-2</v>
      </c>
      <c r="X8" s="6">
        <f t="shared" si="2"/>
        <v>-0.31722665625715579</v>
      </c>
    </row>
    <row r="9" spans="1:24" x14ac:dyDescent="0.25">
      <c r="A9" t="s">
        <v>252</v>
      </c>
      <c r="B9" t="s">
        <v>11</v>
      </c>
      <c r="C9" s="7">
        <v>57660</v>
      </c>
      <c r="D9" s="7">
        <v>29600</v>
      </c>
      <c r="E9" s="7">
        <v>217.8</v>
      </c>
      <c r="F9" s="7">
        <v>38860</v>
      </c>
      <c r="G9" s="7">
        <v>52740</v>
      </c>
      <c r="H9" s="7">
        <v>101800</v>
      </c>
      <c r="I9">
        <v>10001</v>
      </c>
      <c r="J9">
        <v>50000</v>
      </c>
      <c r="K9" s="4">
        <f t="shared" si="0"/>
        <v>0.51335414498785992</v>
      </c>
      <c r="M9" t="s">
        <v>11</v>
      </c>
      <c r="N9" s="7">
        <v>56530</v>
      </c>
      <c r="O9" s="7">
        <v>42090</v>
      </c>
      <c r="P9" s="7">
        <v>262.10000000000002</v>
      </c>
      <c r="Q9" s="7">
        <v>36020</v>
      </c>
      <c r="R9" s="7">
        <v>49280</v>
      </c>
      <c r="S9" s="8">
        <v>117000</v>
      </c>
      <c r="T9" s="7">
        <v>10001</v>
      </c>
      <c r="U9" s="7">
        <v>50000</v>
      </c>
      <c r="V9" s="4">
        <f t="shared" si="3"/>
        <v>0.74456041040155674</v>
      </c>
      <c r="W9" s="6">
        <f t="shared" si="1"/>
        <v>1.9989386166637185E-2</v>
      </c>
      <c r="X9" s="6">
        <f t="shared" si="2"/>
        <v>-0.31052720797900407</v>
      </c>
    </row>
    <row r="10" spans="1:24" x14ac:dyDescent="0.25">
      <c r="A10" t="s">
        <v>253</v>
      </c>
      <c r="B10" t="s">
        <v>12</v>
      </c>
      <c r="C10" s="7">
        <v>37010</v>
      </c>
      <c r="D10" s="7">
        <v>12330</v>
      </c>
      <c r="E10" s="7">
        <v>71.77</v>
      </c>
      <c r="F10" s="7">
        <v>19310</v>
      </c>
      <c r="G10" s="7">
        <v>34850</v>
      </c>
      <c r="H10" s="7">
        <v>67020</v>
      </c>
      <c r="I10">
        <v>10001</v>
      </c>
      <c r="J10">
        <v>50000</v>
      </c>
      <c r="K10" s="4">
        <f t="shared" si="0"/>
        <v>0.33315320183734126</v>
      </c>
      <c r="M10" t="s">
        <v>12</v>
      </c>
      <c r="N10" s="7">
        <v>32190</v>
      </c>
      <c r="O10" s="7">
        <v>11570</v>
      </c>
      <c r="P10" s="7">
        <v>68.489999999999995</v>
      </c>
      <c r="Q10" s="7">
        <v>16240</v>
      </c>
      <c r="R10" s="7">
        <v>30010</v>
      </c>
      <c r="S10" s="7">
        <v>60620</v>
      </c>
      <c r="T10" s="7">
        <v>10001</v>
      </c>
      <c r="U10" s="7">
        <v>50000</v>
      </c>
      <c r="V10" s="4">
        <f t="shared" si="3"/>
        <v>0.35942839391115255</v>
      </c>
      <c r="W10" s="6">
        <f t="shared" si="1"/>
        <v>0.14973594283939112</v>
      </c>
      <c r="X10" s="6">
        <f t="shared" si="2"/>
        <v>-7.310271675505492E-2</v>
      </c>
    </row>
    <row r="11" spans="1:24" x14ac:dyDescent="0.25">
      <c r="A11" t="s">
        <v>254</v>
      </c>
      <c r="B11" t="s">
        <v>13</v>
      </c>
      <c r="C11" s="8">
        <v>1086000</v>
      </c>
      <c r="D11" s="7">
        <v>373200</v>
      </c>
      <c r="E11" s="7">
        <v>3809</v>
      </c>
      <c r="F11" s="7">
        <v>670500</v>
      </c>
      <c r="G11" s="7">
        <v>995100</v>
      </c>
      <c r="H11" s="8">
        <v>2036000</v>
      </c>
      <c r="I11">
        <v>10001</v>
      </c>
      <c r="J11">
        <v>50000</v>
      </c>
      <c r="K11" s="4">
        <f t="shared" si="0"/>
        <v>0.34364640883977898</v>
      </c>
      <c r="M11" t="s">
        <v>13</v>
      </c>
      <c r="N11" s="8">
        <v>1033000</v>
      </c>
      <c r="O11" s="7">
        <v>405600</v>
      </c>
      <c r="P11" s="7">
        <v>3340</v>
      </c>
      <c r="Q11" s="7">
        <v>605600</v>
      </c>
      <c r="R11" s="7">
        <v>930800</v>
      </c>
      <c r="S11" s="8">
        <v>2067000</v>
      </c>
      <c r="T11" s="7">
        <v>10001</v>
      </c>
      <c r="U11" s="7">
        <v>50000</v>
      </c>
      <c r="V11" s="4">
        <f t="shared" si="3"/>
        <v>0.39264278799612778</v>
      </c>
      <c r="W11" s="6">
        <f t="shared" si="1"/>
        <v>5.1306873184898356E-2</v>
      </c>
      <c r="X11" s="6">
        <f t="shared" si="2"/>
        <v>-0.12478614316693371</v>
      </c>
    </row>
    <row r="12" spans="1:24" x14ac:dyDescent="0.25">
      <c r="A12" t="s">
        <v>255</v>
      </c>
      <c r="B12" t="s">
        <v>14</v>
      </c>
      <c r="C12" s="7">
        <v>8298</v>
      </c>
      <c r="D12" s="7">
        <v>1727</v>
      </c>
      <c r="E12" s="7">
        <v>11.32</v>
      </c>
      <c r="F12" s="7">
        <v>5227</v>
      </c>
      <c r="G12" s="7">
        <v>8193</v>
      </c>
      <c r="H12" s="7">
        <v>12060</v>
      </c>
      <c r="I12">
        <v>10001</v>
      </c>
      <c r="J12">
        <v>50000</v>
      </c>
      <c r="K12" s="4">
        <f t="shared" si="0"/>
        <v>0.20812243914196191</v>
      </c>
      <c r="M12" t="s">
        <v>14</v>
      </c>
      <c r="N12" s="7">
        <v>7669</v>
      </c>
      <c r="O12" s="7">
        <v>1678</v>
      </c>
      <c r="P12" s="7">
        <v>8.0429999999999993</v>
      </c>
      <c r="Q12" s="7">
        <v>4728</v>
      </c>
      <c r="R12" s="7">
        <v>7541</v>
      </c>
      <c r="S12" s="7">
        <v>11360</v>
      </c>
      <c r="T12" s="7">
        <v>10001</v>
      </c>
      <c r="U12" s="7">
        <v>50000</v>
      </c>
      <c r="V12" s="4">
        <f t="shared" si="3"/>
        <v>0.21880297300821488</v>
      </c>
      <c r="W12" s="6">
        <f t="shared" si="1"/>
        <v>8.20185161037945E-2</v>
      </c>
      <c r="X12" s="6">
        <f t="shared" si="2"/>
        <v>-4.8813476889329015E-2</v>
      </c>
    </row>
    <row r="13" spans="1:24" x14ac:dyDescent="0.25">
      <c r="A13" t="s">
        <v>256</v>
      </c>
      <c r="B13" t="s">
        <v>15</v>
      </c>
      <c r="C13" s="7">
        <v>36120</v>
      </c>
      <c r="D13" s="7">
        <v>6822</v>
      </c>
      <c r="E13" s="7">
        <v>47.72</v>
      </c>
      <c r="F13" s="7">
        <v>25130</v>
      </c>
      <c r="G13" s="7">
        <v>35300</v>
      </c>
      <c r="H13" s="7">
        <v>51740</v>
      </c>
      <c r="I13">
        <v>10001</v>
      </c>
      <c r="J13">
        <v>50000</v>
      </c>
      <c r="K13" s="4">
        <f t="shared" si="0"/>
        <v>0.18887043189368771</v>
      </c>
      <c r="M13" t="s">
        <v>15</v>
      </c>
      <c r="N13" s="7">
        <v>34030</v>
      </c>
      <c r="O13" s="7">
        <v>5718</v>
      </c>
      <c r="P13" s="7">
        <v>25.32</v>
      </c>
      <c r="Q13" s="7">
        <v>24900</v>
      </c>
      <c r="R13" s="7">
        <v>33320</v>
      </c>
      <c r="S13" s="7">
        <v>47330</v>
      </c>
      <c r="T13" s="7">
        <v>10001</v>
      </c>
      <c r="U13" s="7">
        <v>50000</v>
      </c>
      <c r="V13" s="4">
        <f t="shared" si="3"/>
        <v>0.16802821040258595</v>
      </c>
      <c r="W13" s="6">
        <f t="shared" si="1"/>
        <v>6.1416397296503084E-2</v>
      </c>
      <c r="X13" s="6">
        <f t="shared" si="2"/>
        <v>0.12404001352609183</v>
      </c>
    </row>
    <row r="14" spans="1:24" x14ac:dyDescent="0.25">
      <c r="A14" t="s">
        <v>257</v>
      </c>
      <c r="B14" t="s">
        <v>16</v>
      </c>
      <c r="C14" s="7">
        <v>40030</v>
      </c>
      <c r="D14" s="7">
        <v>15060</v>
      </c>
      <c r="E14" s="7">
        <v>84.5</v>
      </c>
      <c r="F14" s="7">
        <v>17760</v>
      </c>
      <c r="G14" s="7">
        <v>37590</v>
      </c>
      <c r="H14" s="7">
        <v>76190</v>
      </c>
      <c r="I14">
        <v>10001</v>
      </c>
      <c r="J14">
        <v>50000</v>
      </c>
      <c r="K14" s="4">
        <f t="shared" si="0"/>
        <v>0.37621783662253311</v>
      </c>
      <c r="M14" t="s">
        <v>16</v>
      </c>
      <c r="N14" s="7">
        <v>38850</v>
      </c>
      <c r="O14" s="7">
        <v>14930</v>
      </c>
      <c r="P14" s="7">
        <v>78.319999999999993</v>
      </c>
      <c r="Q14" s="7">
        <v>16450</v>
      </c>
      <c r="R14" s="7">
        <v>36520</v>
      </c>
      <c r="S14" s="7">
        <v>74110</v>
      </c>
      <c r="T14" s="7">
        <v>10001</v>
      </c>
      <c r="U14" s="7">
        <v>50000</v>
      </c>
      <c r="V14" s="4">
        <f t="shared" si="3"/>
        <v>0.38429858429858432</v>
      </c>
      <c r="W14" s="6">
        <f t="shared" si="1"/>
        <v>3.0373230373230375E-2</v>
      </c>
      <c r="X14" s="6">
        <f t="shared" si="2"/>
        <v>-2.1027263711626904E-2</v>
      </c>
    </row>
    <row r="15" spans="1:24" x14ac:dyDescent="0.25">
      <c r="A15" t="s">
        <v>258</v>
      </c>
      <c r="B15" t="s">
        <v>17</v>
      </c>
      <c r="C15" s="7">
        <v>24930</v>
      </c>
      <c r="D15" s="7">
        <v>4097</v>
      </c>
      <c r="E15" s="7">
        <v>35.119999999999997</v>
      </c>
      <c r="F15" s="7">
        <v>18020</v>
      </c>
      <c r="G15" s="7">
        <v>24540</v>
      </c>
      <c r="H15" s="7">
        <v>34110</v>
      </c>
      <c r="I15">
        <v>10001</v>
      </c>
      <c r="J15">
        <v>50000</v>
      </c>
      <c r="K15" s="4">
        <f t="shared" si="0"/>
        <v>0.16434015242679503</v>
      </c>
      <c r="M15" t="s">
        <v>17</v>
      </c>
      <c r="N15" s="7">
        <v>24040</v>
      </c>
      <c r="O15" s="7">
        <v>3104</v>
      </c>
      <c r="P15" s="7">
        <v>13</v>
      </c>
      <c r="Q15" s="7">
        <v>18750</v>
      </c>
      <c r="R15" s="7">
        <v>23750</v>
      </c>
      <c r="S15" s="7">
        <v>31070</v>
      </c>
      <c r="T15" s="7">
        <v>10001</v>
      </c>
      <c r="U15" s="7">
        <v>50000</v>
      </c>
      <c r="V15" s="4">
        <f t="shared" si="3"/>
        <v>0.12911813643926789</v>
      </c>
      <c r="W15" s="6">
        <f t="shared" si="1"/>
        <v>3.7021630615640601E-2</v>
      </c>
      <c r="X15" s="6">
        <f t="shared" si="2"/>
        <v>0.27278906711989442</v>
      </c>
    </row>
    <row r="16" spans="1:24" x14ac:dyDescent="0.25">
      <c r="A16" t="s">
        <v>259</v>
      </c>
      <c r="B16" t="s">
        <v>18</v>
      </c>
      <c r="C16" s="7">
        <v>6178</v>
      </c>
      <c r="D16" s="7">
        <v>587.1</v>
      </c>
      <c r="E16" s="7">
        <v>5.5129999999999999</v>
      </c>
      <c r="F16" s="7">
        <v>5153</v>
      </c>
      <c r="G16" s="7">
        <v>6133</v>
      </c>
      <c r="H16" s="7">
        <v>7465</v>
      </c>
      <c r="I16">
        <v>10001</v>
      </c>
      <c r="J16">
        <v>50000</v>
      </c>
      <c r="K16" s="4">
        <f t="shared" si="0"/>
        <v>9.5030754289414057E-2</v>
      </c>
      <c r="M16" t="s">
        <v>18</v>
      </c>
      <c r="N16" s="7">
        <v>5904</v>
      </c>
      <c r="O16" s="7">
        <v>418.1</v>
      </c>
      <c r="P16" s="7">
        <v>2.1429999999999998</v>
      </c>
      <c r="Q16" s="7">
        <v>5174</v>
      </c>
      <c r="R16" s="7">
        <v>5873</v>
      </c>
      <c r="S16" s="7">
        <v>6826</v>
      </c>
      <c r="T16" s="7">
        <v>10001</v>
      </c>
      <c r="U16" s="7">
        <v>50000</v>
      </c>
      <c r="V16" s="4">
        <f t="shared" si="3"/>
        <v>7.0816395663956644E-2</v>
      </c>
      <c r="W16" s="6">
        <f t="shared" si="1"/>
        <v>4.6409214092140924E-2</v>
      </c>
      <c r="X16" s="6">
        <f t="shared" si="2"/>
        <v>0.3419315315108839</v>
      </c>
    </row>
    <row r="17" spans="1:24" x14ac:dyDescent="0.25">
      <c r="A17" t="s">
        <v>260</v>
      </c>
      <c r="B17" t="s">
        <v>19</v>
      </c>
      <c r="C17" s="7">
        <v>174300</v>
      </c>
      <c r="D17" s="7">
        <v>64410</v>
      </c>
      <c r="E17" s="7">
        <v>374.2</v>
      </c>
      <c r="F17" s="7">
        <v>80120</v>
      </c>
      <c r="G17" s="7">
        <v>163900</v>
      </c>
      <c r="H17" s="7">
        <v>329200</v>
      </c>
      <c r="I17">
        <v>10001</v>
      </c>
      <c r="J17">
        <v>50000</v>
      </c>
      <c r="K17" s="4">
        <f t="shared" si="0"/>
        <v>0.3695352839931153</v>
      </c>
      <c r="M17" t="s">
        <v>19</v>
      </c>
      <c r="N17" s="7">
        <v>178200</v>
      </c>
      <c r="O17" s="7">
        <v>63790</v>
      </c>
      <c r="P17" s="7">
        <v>323.5</v>
      </c>
      <c r="Q17" s="7">
        <v>84220</v>
      </c>
      <c r="R17" s="7">
        <v>167900</v>
      </c>
      <c r="S17" s="7">
        <v>330300</v>
      </c>
      <c r="T17" s="7">
        <v>10001</v>
      </c>
      <c r="U17" s="7">
        <v>50000</v>
      </c>
      <c r="V17" s="4">
        <f t="shared" si="3"/>
        <v>0.35796857463524129</v>
      </c>
      <c r="W17" s="6">
        <f t="shared" si="1"/>
        <v>-2.1885521885521887E-2</v>
      </c>
      <c r="X17" s="6">
        <f t="shared" si="2"/>
        <v>3.2312080382084177E-2</v>
      </c>
    </row>
    <row r="18" spans="1:24" x14ac:dyDescent="0.25">
      <c r="A18" t="s">
        <v>261</v>
      </c>
      <c r="B18" t="s">
        <v>20</v>
      </c>
      <c r="C18" s="7">
        <v>1384</v>
      </c>
      <c r="D18" s="7">
        <v>351.6</v>
      </c>
      <c r="E18" s="7">
        <v>2.427</v>
      </c>
      <c r="F18" s="7">
        <v>909.3</v>
      </c>
      <c r="G18" s="7">
        <v>1315</v>
      </c>
      <c r="H18" s="7">
        <v>2265</v>
      </c>
      <c r="I18">
        <v>10001</v>
      </c>
      <c r="J18">
        <v>50000</v>
      </c>
      <c r="K18" s="4">
        <f t="shared" si="0"/>
        <v>0.2540462427745665</v>
      </c>
      <c r="M18" t="s">
        <v>20</v>
      </c>
      <c r="N18" s="7">
        <v>1426</v>
      </c>
      <c r="O18" s="7">
        <v>428.5</v>
      </c>
      <c r="P18" s="7">
        <v>2.11</v>
      </c>
      <c r="Q18" s="7">
        <v>862.9</v>
      </c>
      <c r="R18" s="7">
        <v>1337</v>
      </c>
      <c r="S18" s="7">
        <v>2504</v>
      </c>
      <c r="T18" s="7">
        <v>10001</v>
      </c>
      <c r="U18" s="7">
        <v>50000</v>
      </c>
      <c r="V18" s="4">
        <f t="shared" si="3"/>
        <v>0.30049088359046283</v>
      </c>
      <c r="W18" s="6">
        <f t="shared" si="1"/>
        <v>-2.9453015427769985E-2</v>
      </c>
      <c r="X18" s="6">
        <f t="shared" si="2"/>
        <v>-0.15456256196842047</v>
      </c>
    </row>
    <row r="19" spans="1:24" x14ac:dyDescent="0.25">
      <c r="A19" t="s">
        <v>262</v>
      </c>
      <c r="B19" t="s">
        <v>21</v>
      </c>
      <c r="C19" s="7">
        <v>519700</v>
      </c>
      <c r="D19" s="7">
        <v>231500</v>
      </c>
      <c r="E19" s="7">
        <v>1615</v>
      </c>
      <c r="F19" s="7">
        <v>290700</v>
      </c>
      <c r="G19" s="7">
        <v>459500</v>
      </c>
      <c r="H19" s="8">
        <v>1130000</v>
      </c>
      <c r="I19">
        <v>10001</v>
      </c>
      <c r="J19">
        <v>50000</v>
      </c>
      <c r="K19" s="4">
        <f t="shared" si="0"/>
        <v>0.44544929767173369</v>
      </c>
      <c r="M19" t="s">
        <v>21</v>
      </c>
      <c r="N19" s="7">
        <v>655100</v>
      </c>
      <c r="O19" s="7">
        <v>371700</v>
      </c>
      <c r="P19" s="7">
        <v>2090</v>
      </c>
      <c r="Q19" s="7">
        <v>299700</v>
      </c>
      <c r="R19" s="8">
        <v>555000</v>
      </c>
      <c r="S19" s="8">
        <v>1610000</v>
      </c>
      <c r="T19" s="7">
        <v>10001</v>
      </c>
      <c r="U19" s="7">
        <v>50000</v>
      </c>
      <c r="V19" s="4">
        <f t="shared" si="3"/>
        <v>0.56739429094794691</v>
      </c>
      <c r="W19" s="6">
        <f t="shared" si="1"/>
        <v>-0.2066860021370783</v>
      </c>
      <c r="X19" s="6">
        <f t="shared" si="2"/>
        <v>-0.21492107908325875</v>
      </c>
    </row>
    <row r="20" spans="1:24" x14ac:dyDescent="0.25">
      <c r="A20" t="s">
        <v>263</v>
      </c>
      <c r="B20" t="s">
        <v>22</v>
      </c>
      <c r="C20" s="7">
        <v>738.1</v>
      </c>
      <c r="D20" s="7">
        <v>107.7</v>
      </c>
      <c r="E20" s="7">
        <v>0.72589999999999999</v>
      </c>
      <c r="F20" s="7">
        <v>553.70000000000005</v>
      </c>
      <c r="G20" s="7">
        <v>728.7</v>
      </c>
      <c r="H20" s="7">
        <v>980.7</v>
      </c>
      <c r="I20">
        <v>10001</v>
      </c>
      <c r="J20">
        <v>50000</v>
      </c>
      <c r="K20" s="4">
        <f t="shared" si="0"/>
        <v>0.14591518764395067</v>
      </c>
      <c r="M20" t="s">
        <v>22</v>
      </c>
      <c r="N20" s="7">
        <v>665.1</v>
      </c>
      <c r="O20" s="7">
        <v>89.86</v>
      </c>
      <c r="P20" s="7">
        <v>0.35139999999999999</v>
      </c>
      <c r="Q20" s="7">
        <v>511.2</v>
      </c>
      <c r="R20" s="7">
        <v>657.4</v>
      </c>
      <c r="S20" s="7">
        <v>866.7</v>
      </c>
      <c r="T20" s="7">
        <v>10001</v>
      </c>
      <c r="U20" s="7">
        <v>50000</v>
      </c>
      <c r="V20" s="4">
        <f t="shared" si="3"/>
        <v>0.13510750263118326</v>
      </c>
      <c r="W20" s="6">
        <f t="shared" si="1"/>
        <v>0.10975793113817471</v>
      </c>
      <c r="X20" s="6">
        <f t="shared" si="2"/>
        <v>7.9993226151698252E-2</v>
      </c>
    </row>
    <row r="21" spans="1:24" x14ac:dyDescent="0.25">
      <c r="A21" t="s">
        <v>264</v>
      </c>
      <c r="B21" t="s">
        <v>23</v>
      </c>
      <c r="C21" s="7">
        <v>3411</v>
      </c>
      <c r="D21" s="7">
        <v>873.6</v>
      </c>
      <c r="E21" s="7">
        <v>5.4260000000000002</v>
      </c>
      <c r="F21" s="7">
        <v>2148</v>
      </c>
      <c r="G21" s="7">
        <v>3260</v>
      </c>
      <c r="H21" s="7">
        <v>5533</v>
      </c>
      <c r="I21">
        <v>10001</v>
      </c>
      <c r="J21">
        <v>50000</v>
      </c>
      <c r="K21" s="4">
        <f t="shared" si="0"/>
        <v>0.25611257695690415</v>
      </c>
      <c r="M21" t="s">
        <v>23</v>
      </c>
      <c r="N21" s="7">
        <v>2984</v>
      </c>
      <c r="O21" s="7">
        <v>738.1</v>
      </c>
      <c r="P21" s="7">
        <v>3.6150000000000002</v>
      </c>
      <c r="Q21" s="7">
        <v>1943</v>
      </c>
      <c r="R21" s="7">
        <v>2848</v>
      </c>
      <c r="S21" s="7">
        <v>4804</v>
      </c>
      <c r="T21" s="7">
        <v>10001</v>
      </c>
      <c r="U21" s="7">
        <v>50000</v>
      </c>
      <c r="V21" s="4">
        <f t="shared" si="3"/>
        <v>0.2473525469168901</v>
      </c>
      <c r="W21" s="6">
        <f t="shared" si="1"/>
        <v>0.14309651474530832</v>
      </c>
      <c r="X21" s="6">
        <f t="shared" si="2"/>
        <v>3.5415160058802228E-2</v>
      </c>
    </row>
    <row r="22" spans="1:24" x14ac:dyDescent="0.25">
      <c r="A22" t="s">
        <v>265</v>
      </c>
      <c r="B22" t="s">
        <v>24</v>
      </c>
      <c r="C22" s="7">
        <v>38130</v>
      </c>
      <c r="D22" s="7">
        <v>6635</v>
      </c>
      <c r="E22" s="7">
        <v>47.28</v>
      </c>
      <c r="F22" s="7">
        <v>27510</v>
      </c>
      <c r="G22" s="7">
        <v>37310</v>
      </c>
      <c r="H22" s="7">
        <v>53470</v>
      </c>
      <c r="I22">
        <v>10001</v>
      </c>
      <c r="J22">
        <v>50000</v>
      </c>
      <c r="K22" s="4">
        <f t="shared" si="0"/>
        <v>0.17400996590611068</v>
      </c>
      <c r="M22" t="s">
        <v>24</v>
      </c>
      <c r="N22" s="7">
        <v>43280</v>
      </c>
      <c r="O22" s="7">
        <v>8827</v>
      </c>
      <c r="P22" s="7">
        <v>39.5</v>
      </c>
      <c r="Q22" s="7">
        <v>30120</v>
      </c>
      <c r="R22" s="7">
        <v>41970</v>
      </c>
      <c r="S22" s="7">
        <v>64370</v>
      </c>
      <c r="T22" s="7">
        <v>10001</v>
      </c>
      <c r="U22" s="7">
        <v>50000</v>
      </c>
      <c r="V22" s="4">
        <f t="shared" si="3"/>
        <v>0.20395101663585952</v>
      </c>
      <c r="W22" s="6">
        <f t="shared" si="1"/>
        <v>-0.11899260628465803</v>
      </c>
      <c r="X22" s="6">
        <f t="shared" si="2"/>
        <v>-0.14680510655755408</v>
      </c>
    </row>
    <row r="23" spans="1:24" x14ac:dyDescent="0.25">
      <c r="A23" t="s">
        <v>248</v>
      </c>
      <c r="B23" t="s">
        <v>25</v>
      </c>
      <c r="C23" s="7">
        <v>24880</v>
      </c>
      <c r="D23" s="7">
        <v>3283</v>
      </c>
      <c r="E23" s="7">
        <v>15.99</v>
      </c>
      <c r="F23" s="7">
        <v>18830</v>
      </c>
      <c r="G23" s="7">
        <v>24720</v>
      </c>
      <c r="H23" s="7">
        <v>31840</v>
      </c>
      <c r="I23">
        <v>10001</v>
      </c>
      <c r="J23">
        <v>50000</v>
      </c>
      <c r="K23" s="4">
        <f t="shared" si="0"/>
        <v>0.13195337620578779</v>
      </c>
      <c r="M23" t="s">
        <v>282</v>
      </c>
      <c r="N23" s="6">
        <f>(C23-C5)/C5</f>
        <v>-0.1725972730295976</v>
      </c>
      <c r="O23" s="7"/>
      <c r="P23" s="7"/>
      <c r="Q23" s="7"/>
      <c r="R23" s="7"/>
      <c r="S23" s="7"/>
      <c r="T23" s="7"/>
      <c r="U23" s="7"/>
      <c r="V23" s="7"/>
    </row>
    <row r="24" spans="1:24" x14ac:dyDescent="0.25">
      <c r="A24" t="s">
        <v>249</v>
      </c>
      <c r="B24" t="s">
        <v>26</v>
      </c>
      <c r="C24" s="7">
        <v>2089</v>
      </c>
      <c r="D24" s="7">
        <v>544.70000000000005</v>
      </c>
      <c r="E24" s="7">
        <v>2.6240000000000001</v>
      </c>
      <c r="F24" s="7">
        <v>1175</v>
      </c>
      <c r="G24" s="7">
        <v>2045</v>
      </c>
      <c r="H24" s="7">
        <v>3315</v>
      </c>
      <c r="I24">
        <v>10001</v>
      </c>
      <c r="J24">
        <v>50000</v>
      </c>
      <c r="K24" s="4">
        <f t="shared" si="0"/>
        <v>0.26074676878889425</v>
      </c>
      <c r="M24" t="s">
        <v>283</v>
      </c>
      <c r="N24" s="6">
        <f t="shared" ref="N24:N40" si="4">(C24-C6)/C6</f>
        <v>-0.13713341594382486</v>
      </c>
      <c r="O24" s="7"/>
      <c r="P24" s="7"/>
      <c r="Q24" s="7"/>
      <c r="R24" s="7"/>
      <c r="S24" s="7"/>
      <c r="T24" s="7"/>
      <c r="U24" s="7"/>
      <c r="V24" s="7"/>
    </row>
    <row r="25" spans="1:24" x14ac:dyDescent="0.25">
      <c r="A25" t="s">
        <v>250</v>
      </c>
      <c r="B25" t="s">
        <v>27</v>
      </c>
      <c r="C25" s="7">
        <v>89150</v>
      </c>
      <c r="D25" s="7">
        <v>20090</v>
      </c>
      <c r="E25" s="7">
        <v>158.9</v>
      </c>
      <c r="F25" s="7">
        <v>63400</v>
      </c>
      <c r="G25" s="7">
        <v>85820</v>
      </c>
      <c r="H25" s="7">
        <v>134900</v>
      </c>
      <c r="I25">
        <v>10001</v>
      </c>
      <c r="J25">
        <v>50000</v>
      </c>
      <c r="K25" s="4">
        <f t="shared" si="0"/>
        <v>0.225350532809871</v>
      </c>
      <c r="M25" t="s">
        <v>284</v>
      </c>
      <c r="N25" s="6">
        <f t="shared" si="4"/>
        <v>-0.22679965307892455</v>
      </c>
      <c r="O25" s="7"/>
      <c r="P25" s="7"/>
      <c r="Q25" s="7"/>
      <c r="R25" s="7"/>
      <c r="S25" s="7"/>
      <c r="T25" s="7"/>
      <c r="U25" s="7"/>
      <c r="V25" s="7"/>
    </row>
    <row r="26" spans="1:24" x14ac:dyDescent="0.25">
      <c r="A26" t="s">
        <v>251</v>
      </c>
      <c r="B26" t="s">
        <v>28</v>
      </c>
      <c r="C26" s="7">
        <v>452700</v>
      </c>
      <c r="D26" s="7">
        <v>88200</v>
      </c>
      <c r="E26" s="7">
        <v>744</v>
      </c>
      <c r="F26" s="7">
        <v>331100</v>
      </c>
      <c r="G26" s="7">
        <v>437400</v>
      </c>
      <c r="H26" s="8">
        <v>667000</v>
      </c>
      <c r="I26">
        <v>10001</v>
      </c>
      <c r="J26">
        <v>50000</v>
      </c>
      <c r="K26" s="4">
        <f t="shared" si="0"/>
        <v>0.19483101391650098</v>
      </c>
      <c r="M26" t="s">
        <v>285</v>
      </c>
      <c r="N26" s="6">
        <f t="shared" si="4"/>
        <v>-0.1847649918962723</v>
      </c>
      <c r="O26" s="7"/>
      <c r="P26" s="7"/>
      <c r="Q26" s="7"/>
      <c r="R26" s="7"/>
      <c r="S26" s="7"/>
      <c r="T26" s="7"/>
      <c r="U26" s="7"/>
      <c r="V26" s="7"/>
    </row>
    <row r="27" spans="1:24" x14ac:dyDescent="0.25">
      <c r="A27" t="s">
        <v>252</v>
      </c>
      <c r="B27" t="s">
        <v>29</v>
      </c>
      <c r="C27" s="7">
        <v>46320</v>
      </c>
      <c r="D27" s="7">
        <v>21030</v>
      </c>
      <c r="E27" s="7">
        <v>150.1</v>
      </c>
      <c r="F27" s="7">
        <v>31470</v>
      </c>
      <c r="G27" s="7">
        <v>42810</v>
      </c>
      <c r="H27" s="7">
        <v>79100</v>
      </c>
      <c r="I27">
        <v>10001</v>
      </c>
      <c r="J27">
        <v>50000</v>
      </c>
      <c r="K27" s="4">
        <f t="shared" si="0"/>
        <v>0.45401554404145078</v>
      </c>
      <c r="M27" t="s">
        <v>286</v>
      </c>
      <c r="N27" s="6">
        <f t="shared" si="4"/>
        <v>-0.19667013527575442</v>
      </c>
      <c r="O27" s="7"/>
      <c r="P27" s="7"/>
      <c r="Q27" s="7"/>
      <c r="R27" s="7"/>
      <c r="S27" s="7"/>
      <c r="T27" s="7"/>
      <c r="U27" s="7"/>
      <c r="V27" s="7"/>
    </row>
    <row r="28" spans="1:24" x14ac:dyDescent="0.25">
      <c r="A28" t="s">
        <v>253</v>
      </c>
      <c r="B28" t="s">
        <v>30</v>
      </c>
      <c r="C28" s="7">
        <v>29840</v>
      </c>
      <c r="D28" s="7">
        <v>9936</v>
      </c>
      <c r="E28" s="7">
        <v>46.37</v>
      </c>
      <c r="F28" s="7">
        <v>15690</v>
      </c>
      <c r="G28" s="7">
        <v>28130</v>
      </c>
      <c r="H28" s="7">
        <v>54110</v>
      </c>
      <c r="I28">
        <v>10001</v>
      </c>
      <c r="J28">
        <v>50000</v>
      </c>
      <c r="K28" s="4">
        <f t="shared" si="0"/>
        <v>0.3329758713136729</v>
      </c>
      <c r="M28" t="s">
        <v>287</v>
      </c>
      <c r="N28" s="6">
        <f t="shared" si="4"/>
        <v>-0.19373142393947582</v>
      </c>
      <c r="O28" s="7"/>
      <c r="P28" s="7"/>
      <c r="Q28" s="7"/>
      <c r="R28" s="7"/>
      <c r="S28" s="7"/>
      <c r="T28" s="7"/>
      <c r="U28" s="7"/>
      <c r="V28" s="7"/>
    </row>
    <row r="29" spans="1:24" x14ac:dyDescent="0.25">
      <c r="A29" t="s">
        <v>254</v>
      </c>
      <c r="B29" t="s">
        <v>31</v>
      </c>
      <c r="C29" s="7">
        <v>925700</v>
      </c>
      <c r="D29" s="7">
        <v>302600</v>
      </c>
      <c r="E29" s="7">
        <v>3060</v>
      </c>
      <c r="F29" s="7">
        <v>590800</v>
      </c>
      <c r="G29" s="7">
        <v>852200</v>
      </c>
      <c r="H29" s="8">
        <v>1693000</v>
      </c>
      <c r="I29">
        <v>10001</v>
      </c>
      <c r="J29">
        <v>50000</v>
      </c>
      <c r="K29" s="4">
        <f t="shared" si="0"/>
        <v>0.32688776061358971</v>
      </c>
      <c r="M29" t="s">
        <v>288</v>
      </c>
      <c r="N29" s="6">
        <f t="shared" si="4"/>
        <v>-0.14760589318600367</v>
      </c>
      <c r="O29" s="7"/>
      <c r="P29" s="7"/>
      <c r="Q29" s="7"/>
      <c r="R29" s="7"/>
      <c r="S29" s="7"/>
      <c r="T29" s="7"/>
      <c r="U29" s="7"/>
      <c r="V29" s="7"/>
    </row>
    <row r="30" spans="1:24" x14ac:dyDescent="0.25">
      <c r="A30" t="s">
        <v>255</v>
      </c>
      <c r="B30" t="s">
        <v>32</v>
      </c>
      <c r="C30" s="7">
        <v>7092</v>
      </c>
      <c r="D30" s="7">
        <v>1590</v>
      </c>
      <c r="E30" s="7">
        <v>9.3160000000000007</v>
      </c>
      <c r="F30" s="7">
        <v>4240</v>
      </c>
      <c r="G30" s="7">
        <v>6998</v>
      </c>
      <c r="H30" s="7">
        <v>10510</v>
      </c>
      <c r="I30">
        <v>10001</v>
      </c>
      <c r="J30">
        <v>50000</v>
      </c>
      <c r="K30" s="4">
        <f t="shared" si="0"/>
        <v>0.22419627749576987</v>
      </c>
      <c r="M30" t="s">
        <v>289</v>
      </c>
      <c r="N30" s="6">
        <f t="shared" si="4"/>
        <v>-0.14533622559652928</v>
      </c>
      <c r="O30" s="7"/>
      <c r="P30" s="7"/>
      <c r="Q30" s="7"/>
      <c r="R30" s="7"/>
      <c r="S30" s="7"/>
      <c r="T30" s="7"/>
      <c r="U30" s="7"/>
      <c r="V30" s="7"/>
    </row>
    <row r="31" spans="1:24" x14ac:dyDescent="0.25">
      <c r="A31" t="s">
        <v>256</v>
      </c>
      <c r="B31" t="s">
        <v>33</v>
      </c>
      <c r="C31" s="7">
        <v>29420</v>
      </c>
      <c r="D31" s="7">
        <v>5679</v>
      </c>
      <c r="E31" s="7">
        <v>27.28</v>
      </c>
      <c r="F31" s="7">
        <v>20040</v>
      </c>
      <c r="G31" s="7">
        <v>28810</v>
      </c>
      <c r="H31" s="7">
        <v>42430</v>
      </c>
      <c r="I31">
        <v>10001</v>
      </c>
      <c r="J31">
        <v>50000</v>
      </c>
      <c r="K31" s="4">
        <f t="shared" si="0"/>
        <v>0.19303195105370496</v>
      </c>
      <c r="M31" t="s">
        <v>290</v>
      </c>
      <c r="N31" s="6">
        <f t="shared" si="4"/>
        <v>-0.18549280177187155</v>
      </c>
      <c r="O31" s="7"/>
      <c r="P31" s="7"/>
      <c r="Q31" s="7"/>
      <c r="R31" s="7"/>
      <c r="S31" s="7"/>
      <c r="T31" s="7"/>
      <c r="U31" s="7"/>
      <c r="V31" s="7"/>
    </row>
    <row r="32" spans="1:24" x14ac:dyDescent="0.25">
      <c r="A32" t="s">
        <v>257</v>
      </c>
      <c r="B32" t="s">
        <v>34</v>
      </c>
      <c r="C32" s="7">
        <v>32280</v>
      </c>
      <c r="D32" s="7">
        <v>12990</v>
      </c>
      <c r="E32" s="7">
        <v>62</v>
      </c>
      <c r="F32" s="7">
        <v>12950</v>
      </c>
      <c r="G32" s="7">
        <v>30180</v>
      </c>
      <c r="H32" s="7">
        <v>63130</v>
      </c>
      <c r="I32">
        <v>10001</v>
      </c>
      <c r="J32">
        <v>50000</v>
      </c>
      <c r="K32" s="4">
        <f t="shared" si="0"/>
        <v>0.40241635687732341</v>
      </c>
      <c r="M32" t="s">
        <v>291</v>
      </c>
      <c r="N32" s="6">
        <f t="shared" si="4"/>
        <v>-0.19360479640269798</v>
      </c>
      <c r="O32" s="7"/>
      <c r="P32" s="7"/>
      <c r="Q32" s="7"/>
      <c r="R32" s="7"/>
      <c r="S32" s="7"/>
      <c r="T32" s="7"/>
      <c r="U32" s="7"/>
      <c r="V32" s="7"/>
    </row>
    <row r="33" spans="1:24" x14ac:dyDescent="0.25">
      <c r="A33" t="s">
        <v>258</v>
      </c>
      <c r="B33" t="s">
        <v>35</v>
      </c>
      <c r="C33" s="7">
        <v>19520</v>
      </c>
      <c r="D33" s="7">
        <v>3569</v>
      </c>
      <c r="E33" s="7">
        <v>18.920000000000002</v>
      </c>
      <c r="F33" s="7">
        <v>13040</v>
      </c>
      <c r="G33" s="7">
        <v>19330</v>
      </c>
      <c r="H33" s="7">
        <v>27210</v>
      </c>
      <c r="I33">
        <v>10001</v>
      </c>
      <c r="J33">
        <v>50000</v>
      </c>
      <c r="K33" s="4">
        <f t="shared" si="0"/>
        <v>0.18283811475409836</v>
      </c>
      <c r="M33" t="s">
        <v>292</v>
      </c>
      <c r="N33" s="6">
        <f t="shared" si="4"/>
        <v>-0.21700762133975129</v>
      </c>
      <c r="O33" s="7"/>
      <c r="P33" s="7"/>
      <c r="Q33" s="7"/>
      <c r="R33" s="7"/>
      <c r="S33" s="7"/>
      <c r="T33" s="7"/>
      <c r="U33" s="7"/>
      <c r="V33" s="7"/>
    </row>
    <row r="34" spans="1:24" x14ac:dyDescent="0.25">
      <c r="A34" t="s">
        <v>259</v>
      </c>
      <c r="B34" t="s">
        <v>36</v>
      </c>
      <c r="C34" s="7">
        <v>5294</v>
      </c>
      <c r="D34" s="7">
        <v>492.2</v>
      </c>
      <c r="E34" s="7">
        <v>2.4239999999999999</v>
      </c>
      <c r="F34" s="7">
        <v>4376</v>
      </c>
      <c r="G34" s="7">
        <v>5273</v>
      </c>
      <c r="H34" s="7">
        <v>6328</v>
      </c>
      <c r="I34">
        <v>10001</v>
      </c>
      <c r="J34">
        <v>50000</v>
      </c>
      <c r="K34" s="4">
        <f t="shared" si="0"/>
        <v>9.2973177181715147E-2</v>
      </c>
      <c r="M34" t="s">
        <v>293</v>
      </c>
      <c r="N34" s="6">
        <f t="shared" si="4"/>
        <v>-0.14308837811589512</v>
      </c>
      <c r="O34" s="7"/>
      <c r="P34" s="7"/>
      <c r="Q34" s="7"/>
      <c r="R34" s="7"/>
      <c r="S34" s="7"/>
      <c r="T34" s="7"/>
      <c r="U34" s="7"/>
      <c r="V34" s="7"/>
    </row>
    <row r="35" spans="1:24" x14ac:dyDescent="0.25">
      <c r="A35" t="s">
        <v>260</v>
      </c>
      <c r="B35" t="s">
        <v>37</v>
      </c>
      <c r="C35" s="7">
        <v>137200</v>
      </c>
      <c r="D35" s="7">
        <v>53460</v>
      </c>
      <c r="E35" s="7">
        <v>263.7</v>
      </c>
      <c r="F35" s="7">
        <v>59980</v>
      </c>
      <c r="G35" s="7">
        <v>128100</v>
      </c>
      <c r="H35" s="7">
        <v>267100</v>
      </c>
      <c r="I35">
        <v>10001</v>
      </c>
      <c r="J35">
        <v>50000</v>
      </c>
      <c r="K35" s="4">
        <f t="shared" si="0"/>
        <v>0.38965014577259477</v>
      </c>
      <c r="M35" t="s">
        <v>294</v>
      </c>
      <c r="N35" s="6">
        <f t="shared" si="4"/>
        <v>-0.21285140562248997</v>
      </c>
      <c r="O35" s="7"/>
      <c r="P35" s="7"/>
      <c r="Q35" s="7"/>
      <c r="R35" s="7"/>
      <c r="S35" s="7"/>
      <c r="T35" s="7"/>
      <c r="U35" s="7"/>
      <c r="V35" s="7"/>
    </row>
    <row r="36" spans="1:24" x14ac:dyDescent="0.25">
      <c r="A36" t="s">
        <v>261</v>
      </c>
      <c r="B36" t="s">
        <v>38</v>
      </c>
      <c r="C36" s="7">
        <v>1118</v>
      </c>
      <c r="D36" s="7">
        <v>287</v>
      </c>
      <c r="E36" s="7">
        <v>1.431</v>
      </c>
      <c r="F36" s="7">
        <v>715.8</v>
      </c>
      <c r="G36" s="7">
        <v>1065</v>
      </c>
      <c r="H36" s="7">
        <v>1835</v>
      </c>
      <c r="I36">
        <v>10001</v>
      </c>
      <c r="J36">
        <v>50000</v>
      </c>
      <c r="K36" s="4">
        <f t="shared" si="0"/>
        <v>0.25670840787119859</v>
      </c>
      <c r="M36" t="s">
        <v>295</v>
      </c>
      <c r="N36" s="6">
        <f t="shared" si="4"/>
        <v>-0.19219653179190752</v>
      </c>
      <c r="O36" s="7"/>
      <c r="P36" s="7"/>
      <c r="Q36" s="7"/>
      <c r="R36" s="7"/>
      <c r="S36" s="7"/>
      <c r="T36" s="7"/>
      <c r="U36" s="7"/>
      <c r="V36" s="7"/>
    </row>
    <row r="37" spans="1:24" x14ac:dyDescent="0.25">
      <c r="A37" t="s">
        <v>262</v>
      </c>
      <c r="B37" t="s">
        <v>39</v>
      </c>
      <c r="C37" s="7">
        <v>429300</v>
      </c>
      <c r="D37" s="7">
        <v>184700</v>
      </c>
      <c r="E37" s="7">
        <v>1265</v>
      </c>
      <c r="F37" s="7">
        <v>246100</v>
      </c>
      <c r="G37" s="7">
        <v>381400</v>
      </c>
      <c r="H37" s="7">
        <v>909800</v>
      </c>
      <c r="I37">
        <v>10001</v>
      </c>
      <c r="J37">
        <v>50000</v>
      </c>
      <c r="K37" s="4">
        <f t="shared" si="0"/>
        <v>0.43023526671325413</v>
      </c>
      <c r="M37" t="s">
        <v>296</v>
      </c>
      <c r="N37" s="6">
        <f t="shared" si="4"/>
        <v>-0.17394650760053879</v>
      </c>
      <c r="O37" s="7"/>
      <c r="P37" s="7"/>
      <c r="Q37" s="7"/>
      <c r="R37" s="7"/>
      <c r="S37" s="7"/>
      <c r="T37" s="7"/>
      <c r="U37" s="7"/>
      <c r="V37" s="7"/>
    </row>
    <row r="38" spans="1:24" x14ac:dyDescent="0.25">
      <c r="A38" t="s">
        <v>263</v>
      </c>
      <c r="B38" t="s">
        <v>40</v>
      </c>
      <c r="C38" s="7">
        <v>632.5</v>
      </c>
      <c r="D38" s="7">
        <v>91.44</v>
      </c>
      <c r="E38" s="7">
        <v>0.41</v>
      </c>
      <c r="F38" s="7">
        <v>464.8</v>
      </c>
      <c r="G38" s="7">
        <v>628</v>
      </c>
      <c r="H38" s="7">
        <v>830.1</v>
      </c>
      <c r="I38">
        <v>10001</v>
      </c>
      <c r="J38">
        <v>50000</v>
      </c>
      <c r="K38" s="4">
        <f t="shared" si="0"/>
        <v>0.14456916996047431</v>
      </c>
      <c r="M38" t="s">
        <v>297</v>
      </c>
      <c r="N38" s="6">
        <f t="shared" si="4"/>
        <v>-0.143070044709389</v>
      </c>
      <c r="O38" s="7"/>
      <c r="P38" s="7"/>
      <c r="Q38" s="7"/>
      <c r="R38" s="7"/>
      <c r="S38" s="7"/>
      <c r="T38" s="7"/>
      <c r="U38" s="7"/>
      <c r="V38" s="7"/>
    </row>
    <row r="39" spans="1:24" x14ac:dyDescent="0.25">
      <c r="A39" t="s">
        <v>264</v>
      </c>
      <c r="B39" t="s">
        <v>41</v>
      </c>
      <c r="C39" s="7">
        <v>2910</v>
      </c>
      <c r="D39" s="7">
        <v>746</v>
      </c>
      <c r="E39" s="7">
        <v>3.6720000000000002</v>
      </c>
      <c r="F39" s="7">
        <v>1812</v>
      </c>
      <c r="G39" s="7">
        <v>2787</v>
      </c>
      <c r="H39" s="7">
        <v>4715</v>
      </c>
      <c r="I39">
        <v>10001</v>
      </c>
      <c r="J39">
        <v>50000</v>
      </c>
      <c r="K39" s="4">
        <f t="shared" si="0"/>
        <v>0.25635738831615118</v>
      </c>
      <c r="M39" t="s">
        <v>298</v>
      </c>
      <c r="N39" s="6">
        <f t="shared" si="4"/>
        <v>-0.14687774846086191</v>
      </c>
      <c r="O39" s="7"/>
      <c r="P39" s="7"/>
      <c r="Q39" s="7"/>
      <c r="R39" s="7"/>
      <c r="S39" s="7"/>
      <c r="T39" s="7"/>
      <c r="U39" s="7"/>
      <c r="V39" s="7"/>
    </row>
    <row r="40" spans="1:24" x14ac:dyDescent="0.25">
      <c r="A40" t="s">
        <v>265</v>
      </c>
      <c r="B40" t="s">
        <v>42</v>
      </c>
      <c r="C40" s="7">
        <v>30820</v>
      </c>
      <c r="D40" s="7">
        <v>5702</v>
      </c>
      <c r="E40" s="7">
        <v>29.37</v>
      </c>
      <c r="F40" s="7">
        <v>21210</v>
      </c>
      <c r="G40" s="7">
        <v>30280</v>
      </c>
      <c r="H40" s="7">
        <v>43730</v>
      </c>
      <c r="I40">
        <v>10001</v>
      </c>
      <c r="J40">
        <v>50000</v>
      </c>
      <c r="K40" s="4">
        <f t="shared" si="0"/>
        <v>0.18500973393900064</v>
      </c>
      <c r="M40" t="s">
        <v>299</v>
      </c>
      <c r="N40" s="6">
        <f t="shared" si="4"/>
        <v>-0.19171256228691319</v>
      </c>
      <c r="O40" s="7"/>
      <c r="P40" s="7"/>
      <c r="Q40" s="7"/>
      <c r="R40" s="7"/>
      <c r="S40" s="7"/>
      <c r="T40" s="7"/>
      <c r="U40" s="7"/>
      <c r="V40" s="7" t="s">
        <v>247</v>
      </c>
      <c r="W40" t="s">
        <v>276</v>
      </c>
      <c r="X40" t="s">
        <v>277</v>
      </c>
    </row>
    <row r="41" spans="1:24" x14ac:dyDescent="0.25">
      <c r="A41" t="s">
        <v>248</v>
      </c>
      <c r="B41" t="s">
        <v>43</v>
      </c>
      <c r="C41" s="7">
        <v>12210</v>
      </c>
      <c r="D41" s="7">
        <v>1496</v>
      </c>
      <c r="E41" s="7">
        <v>11.57</v>
      </c>
      <c r="F41" s="7">
        <v>9730</v>
      </c>
      <c r="G41" s="7">
        <v>12050</v>
      </c>
      <c r="H41" s="7">
        <v>15570</v>
      </c>
      <c r="I41">
        <v>10001</v>
      </c>
      <c r="J41">
        <v>50000</v>
      </c>
      <c r="K41" s="4">
        <f t="shared" si="0"/>
        <v>0.12252252252252252</v>
      </c>
      <c r="M41" t="s">
        <v>43</v>
      </c>
      <c r="N41" s="7">
        <v>12280</v>
      </c>
      <c r="O41" s="7">
        <v>1301</v>
      </c>
      <c r="P41" s="7">
        <v>6.2409999999999997</v>
      </c>
      <c r="Q41" s="7">
        <v>10110</v>
      </c>
      <c r="R41" s="7">
        <v>12150</v>
      </c>
      <c r="S41" s="7">
        <v>15210</v>
      </c>
      <c r="T41" s="7">
        <v>10001</v>
      </c>
      <c r="U41" s="7">
        <v>50000</v>
      </c>
      <c r="V41" s="4">
        <f t="shared" ref="V41:V58" si="5">ABS(O41/N41)</f>
        <v>0.10594462540716612</v>
      </c>
      <c r="W41" s="6">
        <f>(C41-N41)/N41</f>
        <v>-5.7003257328990227E-3</v>
      </c>
      <c r="X41" s="6">
        <f>(K41-V41)/V41</f>
        <v>0.15647699967454004</v>
      </c>
    </row>
    <row r="42" spans="1:24" x14ac:dyDescent="0.25">
      <c r="A42" t="s">
        <v>249</v>
      </c>
      <c r="B42" t="s">
        <v>44</v>
      </c>
      <c r="C42" s="7">
        <v>920.6</v>
      </c>
      <c r="D42" s="7">
        <v>226.8</v>
      </c>
      <c r="E42" s="7">
        <v>1.1100000000000001</v>
      </c>
      <c r="F42" s="7">
        <v>571.6</v>
      </c>
      <c r="G42" s="7">
        <v>889.1</v>
      </c>
      <c r="H42" s="7">
        <v>1459</v>
      </c>
      <c r="I42">
        <v>10001</v>
      </c>
      <c r="J42">
        <v>50000</v>
      </c>
      <c r="K42" s="4">
        <f t="shared" si="0"/>
        <v>0.24636106886812947</v>
      </c>
      <c r="M42" t="s">
        <v>44</v>
      </c>
      <c r="N42" s="7">
        <v>823.5</v>
      </c>
      <c r="O42" s="7">
        <v>204.9</v>
      </c>
      <c r="P42" s="7">
        <v>0.90900000000000003</v>
      </c>
      <c r="Q42" s="7">
        <v>511.3</v>
      </c>
      <c r="R42" s="7">
        <v>794.1</v>
      </c>
      <c r="S42" s="7">
        <v>1312</v>
      </c>
      <c r="T42" s="7">
        <v>10001</v>
      </c>
      <c r="U42" s="7">
        <v>50000</v>
      </c>
      <c r="V42" s="4">
        <f t="shared" si="5"/>
        <v>0.248816029143898</v>
      </c>
      <c r="W42" s="6">
        <f t="shared" ref="W42:W58" si="6">(C42-N42)/N42</f>
        <v>0.11791135397692777</v>
      </c>
      <c r="X42" s="6">
        <f t="shared" ref="X42:X58" si="7">(K42-V42)/V42</f>
        <v>-9.8665680190111304E-3</v>
      </c>
    </row>
    <row r="43" spans="1:24" x14ac:dyDescent="0.25">
      <c r="A43" t="s">
        <v>250</v>
      </c>
      <c r="B43" t="s">
        <v>45</v>
      </c>
      <c r="C43" s="7">
        <v>49420</v>
      </c>
      <c r="D43" s="7">
        <v>12320</v>
      </c>
      <c r="E43" s="7">
        <v>115.4</v>
      </c>
      <c r="F43" s="7">
        <v>35640</v>
      </c>
      <c r="G43" s="7">
        <v>47050</v>
      </c>
      <c r="H43" s="7">
        <v>77340</v>
      </c>
      <c r="I43">
        <v>10001</v>
      </c>
      <c r="J43">
        <v>50000</v>
      </c>
      <c r="K43" s="4">
        <f t="shared" si="0"/>
        <v>0.24929178470254956</v>
      </c>
      <c r="M43" t="s">
        <v>45</v>
      </c>
      <c r="N43" s="7">
        <v>49690</v>
      </c>
      <c r="O43" s="7">
        <v>17510</v>
      </c>
      <c r="P43" s="7">
        <v>127.3</v>
      </c>
      <c r="Q43" s="7">
        <v>33400</v>
      </c>
      <c r="R43" s="7">
        <v>45800</v>
      </c>
      <c r="S43" s="7">
        <v>88900</v>
      </c>
      <c r="T43" s="7">
        <v>10001</v>
      </c>
      <c r="U43" s="7">
        <v>50000</v>
      </c>
      <c r="V43" s="4">
        <f t="shared" si="5"/>
        <v>0.35238478567116122</v>
      </c>
      <c r="W43" s="6">
        <f t="shared" si="6"/>
        <v>-5.4336888710002015E-3</v>
      </c>
      <c r="X43" s="6">
        <f t="shared" si="7"/>
        <v>-0.29255803644376427</v>
      </c>
    </row>
    <row r="44" spans="1:24" x14ac:dyDescent="0.25">
      <c r="A44" t="s">
        <v>251</v>
      </c>
      <c r="B44" t="s">
        <v>46</v>
      </c>
      <c r="C44" s="7">
        <v>229700</v>
      </c>
      <c r="D44" s="7">
        <v>47410</v>
      </c>
      <c r="E44" s="7">
        <v>436.3</v>
      </c>
      <c r="F44" s="7">
        <v>166700</v>
      </c>
      <c r="G44" s="7">
        <v>220700</v>
      </c>
      <c r="H44" s="8">
        <v>346000</v>
      </c>
      <c r="I44">
        <v>10001</v>
      </c>
      <c r="J44">
        <v>50000</v>
      </c>
      <c r="K44" s="4">
        <f t="shared" si="0"/>
        <v>0.20639965171963431</v>
      </c>
      <c r="M44" t="s">
        <v>46</v>
      </c>
      <c r="N44" s="7">
        <v>245800</v>
      </c>
      <c r="O44" s="7">
        <v>74170</v>
      </c>
      <c r="P44" s="7">
        <v>472.4</v>
      </c>
      <c r="Q44" s="7">
        <v>160700</v>
      </c>
      <c r="R44" s="7">
        <v>229200</v>
      </c>
      <c r="S44" s="7">
        <v>427100</v>
      </c>
      <c r="T44" s="7">
        <v>10001</v>
      </c>
      <c r="U44" s="7">
        <v>50000</v>
      </c>
      <c r="V44" s="4">
        <f t="shared" si="5"/>
        <v>0.30174938974776239</v>
      </c>
      <c r="W44" s="6">
        <f t="shared" si="6"/>
        <v>-6.5500406834825067E-2</v>
      </c>
      <c r="X44" s="6">
        <f t="shared" si="7"/>
        <v>-0.31598982887035032</v>
      </c>
    </row>
    <row r="45" spans="1:24" x14ac:dyDescent="0.25">
      <c r="A45" t="s">
        <v>252</v>
      </c>
      <c r="B45" t="s">
        <v>47</v>
      </c>
      <c r="C45" s="7">
        <v>24050</v>
      </c>
      <c r="D45" s="7">
        <v>13130</v>
      </c>
      <c r="E45" s="7">
        <v>97.9</v>
      </c>
      <c r="F45" s="8">
        <v>16000</v>
      </c>
      <c r="G45" s="7">
        <v>21830</v>
      </c>
      <c r="H45" s="7">
        <v>43690</v>
      </c>
      <c r="I45">
        <v>10001</v>
      </c>
      <c r="J45">
        <v>50000</v>
      </c>
      <c r="K45" s="4">
        <f t="shared" si="0"/>
        <v>0.54594594594594592</v>
      </c>
      <c r="M45" t="s">
        <v>47</v>
      </c>
      <c r="N45" s="7">
        <v>23420</v>
      </c>
      <c r="O45" s="7">
        <v>18530</v>
      </c>
      <c r="P45" s="7">
        <v>117.9</v>
      </c>
      <c r="Q45" s="7">
        <v>14580</v>
      </c>
      <c r="R45" s="7">
        <v>20180</v>
      </c>
      <c r="S45" s="8">
        <v>50000</v>
      </c>
      <c r="T45" s="7">
        <v>10001</v>
      </c>
      <c r="U45" s="7">
        <v>50000</v>
      </c>
      <c r="V45" s="4">
        <f t="shared" si="5"/>
        <v>0.79120409906063194</v>
      </c>
      <c r="W45" s="6">
        <f t="shared" si="6"/>
        <v>2.6900085397096499E-2</v>
      </c>
      <c r="X45" s="6">
        <f t="shared" si="7"/>
        <v>-0.30998089292746606</v>
      </c>
    </row>
    <row r="46" spans="1:24" x14ac:dyDescent="0.25">
      <c r="A46" t="s">
        <v>253</v>
      </c>
      <c r="B46" t="s">
        <v>48</v>
      </c>
      <c r="C46" s="7">
        <v>15400</v>
      </c>
      <c r="D46" s="7">
        <v>5090</v>
      </c>
      <c r="E46" s="7">
        <v>28.47</v>
      </c>
      <c r="F46" s="7">
        <v>8029</v>
      </c>
      <c r="G46" s="7">
        <v>14540</v>
      </c>
      <c r="H46" s="7">
        <v>27780</v>
      </c>
      <c r="I46">
        <v>10001</v>
      </c>
      <c r="J46">
        <v>50000</v>
      </c>
      <c r="K46" s="4">
        <f t="shared" si="0"/>
        <v>0.33051948051948055</v>
      </c>
      <c r="M46" t="s">
        <v>48</v>
      </c>
      <c r="N46" s="7">
        <v>13290</v>
      </c>
      <c r="O46" s="7">
        <v>4832</v>
      </c>
      <c r="P46" s="7">
        <v>29.46</v>
      </c>
      <c r="Q46" s="7">
        <v>6567</v>
      </c>
      <c r="R46" s="7">
        <v>12390</v>
      </c>
      <c r="S46" s="7">
        <v>25080</v>
      </c>
      <c r="T46" s="7">
        <v>10001</v>
      </c>
      <c r="U46" s="7">
        <v>50000</v>
      </c>
      <c r="V46" s="4">
        <f t="shared" si="5"/>
        <v>0.36358164033107598</v>
      </c>
      <c r="W46" s="6">
        <f t="shared" si="6"/>
        <v>0.15876598946576373</v>
      </c>
      <c r="X46" s="6">
        <f t="shared" si="7"/>
        <v>-9.0934624150683652E-2</v>
      </c>
    </row>
    <row r="47" spans="1:24" x14ac:dyDescent="0.25">
      <c r="A47" t="s">
        <v>254</v>
      </c>
      <c r="B47" t="s">
        <v>49</v>
      </c>
      <c r="C47" s="7">
        <v>423800</v>
      </c>
      <c r="D47" s="8">
        <v>156000</v>
      </c>
      <c r="E47" s="7">
        <v>1654</v>
      </c>
      <c r="F47" s="9">
        <v>249200</v>
      </c>
      <c r="G47" s="9">
        <v>386300</v>
      </c>
      <c r="H47" s="9">
        <v>820100</v>
      </c>
      <c r="I47">
        <v>10001</v>
      </c>
      <c r="J47">
        <v>50000</v>
      </c>
      <c r="K47" s="4">
        <f t="shared" si="0"/>
        <v>0.36809815950920244</v>
      </c>
      <c r="M47" t="s">
        <v>49</v>
      </c>
      <c r="N47" s="7">
        <v>403700</v>
      </c>
      <c r="O47" s="7">
        <v>169400</v>
      </c>
      <c r="P47" s="7">
        <v>1463</v>
      </c>
      <c r="Q47" s="7">
        <v>222400</v>
      </c>
      <c r="R47" s="7">
        <v>361900</v>
      </c>
      <c r="S47" s="7">
        <v>836400</v>
      </c>
      <c r="T47" s="7">
        <v>10001</v>
      </c>
      <c r="U47" s="7">
        <v>50000</v>
      </c>
      <c r="V47" s="4">
        <f t="shared" si="5"/>
        <v>0.4196185286103542</v>
      </c>
      <c r="W47" s="6">
        <f t="shared" si="6"/>
        <v>4.9789447609611098E-2</v>
      </c>
      <c r="X47" s="6">
        <f t="shared" si="7"/>
        <v>-0.12277906142936817</v>
      </c>
    </row>
    <row r="48" spans="1:24" x14ac:dyDescent="0.25">
      <c r="A48" t="s">
        <v>255</v>
      </c>
      <c r="B48" t="s">
        <v>50</v>
      </c>
      <c r="C48" s="7">
        <v>3216</v>
      </c>
      <c r="D48" s="7">
        <v>616.5</v>
      </c>
      <c r="E48" s="7">
        <v>3.3969999999999998</v>
      </c>
      <c r="F48" s="7">
        <v>2143</v>
      </c>
      <c r="G48" s="7">
        <v>3167</v>
      </c>
      <c r="H48" s="7">
        <v>4590</v>
      </c>
      <c r="I48">
        <v>10001</v>
      </c>
      <c r="J48">
        <v>50000</v>
      </c>
      <c r="K48" s="4">
        <f t="shared" si="0"/>
        <v>0.19169776119402984</v>
      </c>
      <c r="M48" t="s">
        <v>50</v>
      </c>
      <c r="N48" s="7">
        <v>3007</v>
      </c>
      <c r="O48" s="7">
        <v>608.79999999999995</v>
      </c>
      <c r="P48" s="7">
        <v>2.6779999999999999</v>
      </c>
      <c r="Q48" s="7">
        <v>1959</v>
      </c>
      <c r="R48" s="7">
        <v>2951</v>
      </c>
      <c r="S48" s="7">
        <v>4366</v>
      </c>
      <c r="T48" s="7">
        <v>10001</v>
      </c>
      <c r="U48" s="7">
        <v>50000</v>
      </c>
      <c r="V48" s="4">
        <f t="shared" si="5"/>
        <v>0.20246092450947786</v>
      </c>
      <c r="W48" s="6">
        <f t="shared" si="6"/>
        <v>6.9504489524442964E-2</v>
      </c>
      <c r="X48" s="6">
        <f t="shared" si="7"/>
        <v>-5.3161682144468141E-2</v>
      </c>
    </row>
    <row r="49" spans="1:31" x14ac:dyDescent="0.25">
      <c r="A49" t="s">
        <v>256</v>
      </c>
      <c r="B49" t="s">
        <v>51</v>
      </c>
      <c r="C49" s="7">
        <v>14910</v>
      </c>
      <c r="D49" s="7">
        <v>2770</v>
      </c>
      <c r="E49" s="7">
        <v>17.649999999999999</v>
      </c>
      <c r="F49" s="7">
        <v>10480</v>
      </c>
      <c r="G49" s="7">
        <v>14570</v>
      </c>
      <c r="H49" s="7">
        <v>21310</v>
      </c>
      <c r="I49">
        <v>10001</v>
      </c>
      <c r="J49">
        <v>50000</v>
      </c>
      <c r="K49" s="4">
        <f t="shared" si="0"/>
        <v>0.18578135479543931</v>
      </c>
      <c r="M49" t="s">
        <v>51</v>
      </c>
      <c r="N49" s="7">
        <v>13830</v>
      </c>
      <c r="O49" s="7">
        <v>2336</v>
      </c>
      <c r="P49" s="7">
        <v>10.97</v>
      </c>
      <c r="Q49" s="7">
        <v>10160</v>
      </c>
      <c r="R49" s="7">
        <v>13530</v>
      </c>
      <c r="S49" s="7">
        <v>19270</v>
      </c>
      <c r="T49" s="7">
        <v>10001</v>
      </c>
      <c r="U49" s="7">
        <v>50000</v>
      </c>
      <c r="V49" s="4">
        <f t="shared" si="5"/>
        <v>0.16890817064352856</v>
      </c>
      <c r="W49" s="6">
        <f t="shared" si="6"/>
        <v>7.8091106290672452E-2</v>
      </c>
      <c r="X49" s="6">
        <f t="shared" si="7"/>
        <v>9.98956065158072E-2</v>
      </c>
    </row>
    <row r="50" spans="1:31" x14ac:dyDescent="0.25">
      <c r="A50" t="s">
        <v>257</v>
      </c>
      <c r="B50" t="s">
        <v>52</v>
      </c>
      <c r="C50" s="7">
        <v>16600</v>
      </c>
      <c r="D50" s="7">
        <v>5923</v>
      </c>
      <c r="E50" s="7">
        <v>31.63</v>
      </c>
      <c r="F50" s="7">
        <v>7714</v>
      </c>
      <c r="G50" s="7">
        <v>15690</v>
      </c>
      <c r="H50" s="7">
        <v>30690</v>
      </c>
      <c r="I50">
        <v>10001</v>
      </c>
      <c r="J50">
        <v>50000</v>
      </c>
      <c r="K50" s="4">
        <f t="shared" si="0"/>
        <v>0.35680722891566263</v>
      </c>
      <c r="M50" t="s">
        <v>52</v>
      </c>
      <c r="N50" s="7">
        <v>16280</v>
      </c>
      <c r="O50" s="7">
        <v>5938</v>
      </c>
      <c r="P50" s="7">
        <v>30.67</v>
      </c>
      <c r="Q50" s="7">
        <v>7282</v>
      </c>
      <c r="R50" s="7">
        <v>15390</v>
      </c>
      <c r="S50" s="7">
        <v>30250</v>
      </c>
      <c r="T50" s="7">
        <v>10001</v>
      </c>
      <c r="U50" s="7">
        <v>50000</v>
      </c>
      <c r="V50" s="4">
        <f t="shared" si="5"/>
        <v>0.36474201474201473</v>
      </c>
      <c r="W50" s="6">
        <f t="shared" si="6"/>
        <v>1.9656019656019656E-2</v>
      </c>
      <c r="X50" s="6">
        <f t="shared" si="7"/>
        <v>-2.1754515536041116E-2</v>
      </c>
    </row>
    <row r="51" spans="1:31" x14ac:dyDescent="0.25">
      <c r="A51" t="s">
        <v>258</v>
      </c>
      <c r="B51" t="s">
        <v>53</v>
      </c>
      <c r="C51" s="7">
        <v>10590</v>
      </c>
      <c r="D51" s="7">
        <v>1655</v>
      </c>
      <c r="E51" s="7">
        <v>13.16</v>
      </c>
      <c r="F51" s="7">
        <v>7888</v>
      </c>
      <c r="G51" s="7">
        <v>10400</v>
      </c>
      <c r="H51" s="7">
        <v>14340</v>
      </c>
      <c r="I51">
        <v>10001</v>
      </c>
      <c r="J51">
        <v>50000</v>
      </c>
      <c r="K51" s="4">
        <f t="shared" si="0"/>
        <v>0.15627950897072709</v>
      </c>
      <c r="M51" t="s">
        <v>53</v>
      </c>
      <c r="N51" s="7">
        <v>10210</v>
      </c>
      <c r="O51" s="7">
        <v>1279</v>
      </c>
      <c r="P51" s="7">
        <v>5.875</v>
      </c>
      <c r="Q51" s="7">
        <v>8119</v>
      </c>
      <c r="R51" s="7">
        <v>10070</v>
      </c>
      <c r="S51" s="7">
        <v>13140</v>
      </c>
      <c r="T51" s="7">
        <v>10001</v>
      </c>
      <c r="U51" s="7">
        <v>50000</v>
      </c>
      <c r="V51" s="4">
        <f t="shared" si="5"/>
        <v>0.12526934378060725</v>
      </c>
      <c r="W51" s="6">
        <f t="shared" si="6"/>
        <v>3.7218413320274243E-2</v>
      </c>
      <c r="X51" s="6">
        <f t="shared" si="7"/>
        <v>0.24754791758492853</v>
      </c>
    </row>
    <row r="52" spans="1:31" x14ac:dyDescent="0.25">
      <c r="A52" t="s">
        <v>259</v>
      </c>
      <c r="B52" t="s">
        <v>54</v>
      </c>
      <c r="C52" s="7">
        <v>2395</v>
      </c>
      <c r="D52" s="7">
        <v>231.6</v>
      </c>
      <c r="E52" s="7">
        <v>2.0179999999999998</v>
      </c>
      <c r="F52" s="7">
        <v>2012</v>
      </c>
      <c r="G52" s="7">
        <v>2371</v>
      </c>
      <c r="H52" s="7">
        <v>2920</v>
      </c>
      <c r="I52">
        <v>10001</v>
      </c>
      <c r="J52">
        <v>50000</v>
      </c>
      <c r="K52" s="4">
        <f t="shared" si="0"/>
        <v>9.6701461377870557E-2</v>
      </c>
      <c r="M52" t="s">
        <v>54</v>
      </c>
      <c r="N52" s="7">
        <v>2270</v>
      </c>
      <c r="O52" s="7">
        <v>174.8</v>
      </c>
      <c r="P52" s="7">
        <v>1.347</v>
      </c>
      <c r="Q52" s="7">
        <v>1980</v>
      </c>
      <c r="R52" s="7">
        <v>2251</v>
      </c>
      <c r="S52" s="7">
        <v>2666</v>
      </c>
      <c r="T52" s="7">
        <v>10001</v>
      </c>
      <c r="U52" s="7">
        <v>50000</v>
      </c>
      <c r="V52" s="4">
        <f t="shared" si="5"/>
        <v>7.7004405286343613E-2</v>
      </c>
      <c r="W52" s="6">
        <f t="shared" si="6"/>
        <v>5.5066079295154183E-2</v>
      </c>
      <c r="X52" s="6">
        <f t="shared" si="7"/>
        <v>0.25579128906044712</v>
      </c>
    </row>
    <row r="53" spans="1:31" x14ac:dyDescent="0.25">
      <c r="A53" t="s">
        <v>260</v>
      </c>
      <c r="B53" t="s">
        <v>55</v>
      </c>
      <c r="C53" s="7">
        <v>73840</v>
      </c>
      <c r="D53" s="7">
        <v>26530</v>
      </c>
      <c r="E53" s="7">
        <v>145.80000000000001</v>
      </c>
      <c r="F53" s="7">
        <v>34740</v>
      </c>
      <c r="G53" s="7">
        <v>69690</v>
      </c>
      <c r="H53" s="7">
        <v>137300</v>
      </c>
      <c r="I53">
        <v>10001</v>
      </c>
      <c r="J53">
        <v>50000</v>
      </c>
      <c r="K53" s="4">
        <f t="shared" si="0"/>
        <v>0.35929035752979416</v>
      </c>
      <c r="M53" t="s">
        <v>55</v>
      </c>
      <c r="N53" s="7">
        <v>75400</v>
      </c>
      <c r="O53" s="7">
        <v>26390</v>
      </c>
      <c r="P53" s="7">
        <v>132.9</v>
      </c>
      <c r="Q53" s="7">
        <v>36270</v>
      </c>
      <c r="R53" s="7">
        <v>71240</v>
      </c>
      <c r="S53" s="8">
        <v>138000</v>
      </c>
      <c r="T53" s="7">
        <v>10001</v>
      </c>
      <c r="U53" s="7">
        <v>50000</v>
      </c>
      <c r="V53" s="4">
        <f t="shared" si="5"/>
        <v>0.35</v>
      </c>
      <c r="W53" s="6">
        <f t="shared" si="6"/>
        <v>-2.0689655172413793E-2</v>
      </c>
      <c r="X53" s="6">
        <f t="shared" si="7"/>
        <v>2.65438786565548E-2</v>
      </c>
    </row>
    <row r="54" spans="1:31" x14ac:dyDescent="0.25">
      <c r="A54" t="s">
        <v>261</v>
      </c>
      <c r="B54" t="s">
        <v>56</v>
      </c>
      <c r="C54" s="7">
        <v>574.4</v>
      </c>
      <c r="D54" s="7">
        <v>145.19999999999999</v>
      </c>
      <c r="E54" s="7">
        <v>0.99550000000000005</v>
      </c>
      <c r="F54" s="7">
        <v>381.1</v>
      </c>
      <c r="G54" s="7">
        <v>544.4</v>
      </c>
      <c r="H54" s="7">
        <v>940.6</v>
      </c>
      <c r="I54">
        <v>10001</v>
      </c>
      <c r="J54">
        <v>50000</v>
      </c>
      <c r="K54" s="4">
        <f t="shared" si="0"/>
        <v>0.25278551532033428</v>
      </c>
      <c r="M54" t="s">
        <v>56</v>
      </c>
      <c r="N54" s="7">
        <v>590.79999999999995</v>
      </c>
      <c r="O54" s="7">
        <v>175.7</v>
      </c>
      <c r="P54" s="7">
        <v>0.90100000000000002</v>
      </c>
      <c r="Q54" s="7">
        <v>360.9</v>
      </c>
      <c r="R54" s="7">
        <v>553.9</v>
      </c>
      <c r="S54" s="7">
        <v>1035</v>
      </c>
      <c r="T54" s="7">
        <v>10001</v>
      </c>
      <c r="U54" s="7">
        <v>50000</v>
      </c>
      <c r="V54" s="4">
        <f t="shared" si="5"/>
        <v>0.29739336492890994</v>
      </c>
      <c r="W54" s="6">
        <f t="shared" si="6"/>
        <v>-2.7758970886932934E-2</v>
      </c>
      <c r="X54" s="6">
        <f t="shared" si="7"/>
        <v>-0.14999611581529029</v>
      </c>
    </row>
    <row r="55" spans="1:31" x14ac:dyDescent="0.25">
      <c r="A55" t="s">
        <v>262</v>
      </c>
      <c r="B55" t="s">
        <v>57</v>
      </c>
      <c r="C55" s="7">
        <v>211800</v>
      </c>
      <c r="D55" s="7">
        <v>98290</v>
      </c>
      <c r="E55" s="7">
        <v>694.1</v>
      </c>
      <c r="F55" s="7">
        <v>114500</v>
      </c>
      <c r="G55" s="7">
        <v>186300</v>
      </c>
      <c r="H55" s="7">
        <v>469400</v>
      </c>
      <c r="I55">
        <v>10001</v>
      </c>
      <c r="J55">
        <v>50000</v>
      </c>
      <c r="K55" s="4">
        <f t="shared" si="0"/>
        <v>0.46406987724268178</v>
      </c>
      <c r="M55" t="s">
        <v>57</v>
      </c>
      <c r="N55" s="7">
        <v>269500</v>
      </c>
      <c r="O55" s="7">
        <v>156800</v>
      </c>
      <c r="P55" s="7">
        <v>899.7</v>
      </c>
      <c r="Q55" s="7">
        <v>119200</v>
      </c>
      <c r="R55" s="7">
        <v>227400</v>
      </c>
      <c r="S55" s="7">
        <v>672800</v>
      </c>
      <c r="T55" s="7">
        <v>10001</v>
      </c>
      <c r="U55" s="7">
        <v>50000</v>
      </c>
      <c r="V55" s="4">
        <f t="shared" si="5"/>
        <v>0.58181818181818179</v>
      </c>
      <c r="W55" s="6">
        <f t="shared" si="6"/>
        <v>-0.21410018552875695</v>
      </c>
      <c r="X55" s="6">
        <f t="shared" si="7"/>
        <v>-0.20237989848914065</v>
      </c>
    </row>
    <row r="56" spans="1:31" x14ac:dyDescent="0.25">
      <c r="A56" t="s">
        <v>263</v>
      </c>
      <c r="B56" t="s">
        <v>58</v>
      </c>
      <c r="C56" s="7">
        <v>285.3</v>
      </c>
      <c r="D56" s="7">
        <v>41.34</v>
      </c>
      <c r="E56" s="7">
        <v>0.26329999999999998</v>
      </c>
      <c r="F56" s="7">
        <v>219.2</v>
      </c>
      <c r="G56" s="7">
        <v>280.3</v>
      </c>
      <c r="H56" s="7">
        <v>380.4</v>
      </c>
      <c r="I56">
        <v>10001</v>
      </c>
      <c r="J56">
        <v>50000</v>
      </c>
      <c r="K56" s="4">
        <f t="shared" si="0"/>
        <v>0.14490010515247109</v>
      </c>
      <c r="M56" t="s">
        <v>58</v>
      </c>
      <c r="N56" s="7">
        <v>267.8</v>
      </c>
      <c r="O56" s="7">
        <v>35.74</v>
      </c>
      <c r="P56" s="7">
        <v>0.16739999999999999</v>
      </c>
      <c r="Q56" s="7">
        <v>208.8</v>
      </c>
      <c r="R56" s="7">
        <v>264.10000000000002</v>
      </c>
      <c r="S56" s="7">
        <v>349.8</v>
      </c>
      <c r="T56" s="7">
        <v>10001</v>
      </c>
      <c r="U56" s="7">
        <v>50000</v>
      </c>
      <c r="V56" s="4">
        <f t="shared" si="5"/>
        <v>0.13345780433159074</v>
      </c>
      <c r="W56" s="6">
        <f t="shared" si="6"/>
        <v>6.5347274085138157E-2</v>
      </c>
      <c r="X56" s="6">
        <f t="shared" si="7"/>
        <v>8.573721767856067E-2</v>
      </c>
    </row>
    <row r="57" spans="1:31" x14ac:dyDescent="0.25">
      <c r="A57" t="s">
        <v>264</v>
      </c>
      <c r="B57" t="s">
        <v>59</v>
      </c>
      <c r="C57" s="7">
        <v>1327</v>
      </c>
      <c r="D57" s="7">
        <v>339.6</v>
      </c>
      <c r="E57" s="7">
        <v>2.032</v>
      </c>
      <c r="F57" s="7">
        <v>843.8</v>
      </c>
      <c r="G57" s="7">
        <v>1266</v>
      </c>
      <c r="H57" s="7">
        <v>2154</v>
      </c>
      <c r="I57">
        <v>10001</v>
      </c>
      <c r="J57">
        <v>50000</v>
      </c>
      <c r="K57" s="4">
        <f t="shared" si="0"/>
        <v>0.2559155990957046</v>
      </c>
      <c r="M57" t="s">
        <v>59</v>
      </c>
      <c r="N57" s="7">
        <v>1173</v>
      </c>
      <c r="O57" s="7">
        <v>293.60000000000002</v>
      </c>
      <c r="P57" s="7">
        <v>1.573</v>
      </c>
      <c r="Q57" s="7">
        <v>765</v>
      </c>
      <c r="R57" s="7">
        <v>1118</v>
      </c>
      <c r="S57" s="7">
        <v>1899</v>
      </c>
      <c r="T57" s="7">
        <v>10001</v>
      </c>
      <c r="U57" s="7">
        <v>50000</v>
      </c>
      <c r="V57" s="4">
        <f t="shared" si="5"/>
        <v>0.2502983802216539</v>
      </c>
      <c r="W57" s="6">
        <f t="shared" si="6"/>
        <v>0.13128729752770674</v>
      </c>
      <c r="X57" s="6">
        <f t="shared" si="7"/>
        <v>2.2442090392579942E-2</v>
      </c>
    </row>
    <row r="58" spans="1:31" x14ac:dyDescent="0.25">
      <c r="A58" t="s">
        <v>265</v>
      </c>
      <c r="B58" t="s">
        <v>60</v>
      </c>
      <c r="C58" s="7">
        <v>15830</v>
      </c>
      <c r="D58" s="7">
        <v>2730</v>
      </c>
      <c r="E58" s="7">
        <v>17.93</v>
      </c>
      <c r="F58" s="7">
        <v>11650</v>
      </c>
      <c r="G58" s="7">
        <v>15440</v>
      </c>
      <c r="H58" s="7">
        <v>22270</v>
      </c>
      <c r="I58">
        <v>10001</v>
      </c>
      <c r="J58">
        <v>50000</v>
      </c>
      <c r="K58" s="4">
        <f t="shared" si="0"/>
        <v>0.17245735944409349</v>
      </c>
      <c r="M58" t="s">
        <v>60</v>
      </c>
      <c r="N58" s="7">
        <v>18250</v>
      </c>
      <c r="O58" s="7">
        <v>3761</v>
      </c>
      <c r="P58" s="7">
        <v>18.739999999999998</v>
      </c>
      <c r="Q58" s="7">
        <v>12850</v>
      </c>
      <c r="R58" s="7">
        <v>17640</v>
      </c>
      <c r="S58" s="7">
        <v>27370</v>
      </c>
      <c r="T58" s="7">
        <v>10001</v>
      </c>
      <c r="U58" s="7">
        <v>50000</v>
      </c>
      <c r="V58" s="4">
        <f t="shared" si="5"/>
        <v>0.20608219178082191</v>
      </c>
      <c r="W58" s="6">
        <f t="shared" si="6"/>
        <v>-0.1326027397260274</v>
      </c>
      <c r="X58" s="6">
        <f t="shared" si="7"/>
        <v>-0.16316224146378452</v>
      </c>
      <c r="Z58" t="s">
        <v>278</v>
      </c>
      <c r="AA58" t="s">
        <v>381</v>
      </c>
      <c r="AB58" t="s">
        <v>356</v>
      </c>
      <c r="AC58" t="s">
        <v>382</v>
      </c>
      <c r="AD58" t="s">
        <v>356</v>
      </c>
      <c r="AE58" t="s">
        <v>378</v>
      </c>
    </row>
    <row r="59" spans="1:31" x14ac:dyDescent="0.25">
      <c r="A59" t="s">
        <v>248</v>
      </c>
      <c r="B59" t="s">
        <v>61</v>
      </c>
      <c r="C59" s="7">
        <v>10490</v>
      </c>
      <c r="D59" s="7">
        <v>1291</v>
      </c>
      <c r="E59" s="7">
        <v>6.2249999999999996</v>
      </c>
      <c r="F59" s="7">
        <v>8205</v>
      </c>
      <c r="G59" s="7">
        <v>10400</v>
      </c>
      <c r="H59" s="7">
        <v>13300</v>
      </c>
      <c r="I59">
        <v>10001</v>
      </c>
      <c r="J59">
        <v>50000</v>
      </c>
      <c r="K59" s="4">
        <f t="shared" si="0"/>
        <v>0.123069590085796</v>
      </c>
      <c r="L59" t="str">
        <f>A59</f>
        <v>Alastair</v>
      </c>
      <c r="M59" t="s">
        <v>300</v>
      </c>
      <c r="N59" s="6">
        <f>(C59-C41)/C41</f>
        <v>-0.14086814086814087</v>
      </c>
      <c r="O59" s="7"/>
      <c r="P59" s="7"/>
      <c r="Q59" s="7"/>
      <c r="R59" s="7"/>
      <c r="S59" s="7"/>
      <c r="T59" s="7"/>
      <c r="U59" s="7"/>
      <c r="V59" s="7" t="s">
        <v>380</v>
      </c>
      <c r="W59" s="6">
        <f>AVERAGE(W41:W58)</f>
        <v>1.8763976855330673E-2</v>
      </c>
      <c r="X59" s="6">
        <f>AVERAGE(X41:X58)</f>
        <v>-4.6562692540330547E-2</v>
      </c>
      <c r="Z59" t="str">
        <f>L59</f>
        <v>Alastair</v>
      </c>
      <c r="AA59" s="9">
        <f>C41</f>
        <v>12210</v>
      </c>
      <c r="AB59" s="9">
        <f>D41</f>
        <v>1496</v>
      </c>
      <c r="AC59" s="9">
        <f>C59</f>
        <v>10490</v>
      </c>
      <c r="AD59" s="9">
        <f>D59</f>
        <v>1291</v>
      </c>
      <c r="AE59" s="6">
        <f>N59</f>
        <v>-0.14086814086814087</v>
      </c>
    </row>
    <row r="60" spans="1:31" x14ac:dyDescent="0.25">
      <c r="A60" t="s">
        <v>249</v>
      </c>
      <c r="B60" t="s">
        <v>62</v>
      </c>
      <c r="C60" s="7">
        <v>826.7</v>
      </c>
      <c r="D60" s="7">
        <v>204.9</v>
      </c>
      <c r="E60" s="7">
        <v>0.87739999999999996</v>
      </c>
      <c r="F60" s="7">
        <v>496.5</v>
      </c>
      <c r="G60" s="7">
        <v>803.6</v>
      </c>
      <c r="H60" s="7">
        <v>1304</v>
      </c>
      <c r="I60">
        <v>10001</v>
      </c>
      <c r="J60">
        <v>50000</v>
      </c>
      <c r="K60" s="4">
        <f t="shared" si="0"/>
        <v>0.24785290915688882</v>
      </c>
      <c r="L60" t="str">
        <f t="shared" ref="L60:L75" si="8">A60</f>
        <v>Asitka</v>
      </c>
      <c r="M60" t="s">
        <v>301</v>
      </c>
      <c r="N60" s="6">
        <f t="shared" ref="N60:N76" si="9">(C60-C42)/C42</f>
        <v>-0.10199869650228109</v>
      </c>
      <c r="O60" s="7"/>
      <c r="P60" s="7"/>
      <c r="Q60" s="7"/>
      <c r="R60" s="7"/>
      <c r="S60" s="7"/>
      <c r="T60" s="7"/>
      <c r="U60" s="7"/>
      <c r="V60" s="7"/>
      <c r="Z60" t="str">
        <f t="shared" ref="Z60:Z76" si="10">L60</f>
        <v>Asitka</v>
      </c>
      <c r="AA60" s="9">
        <f t="shared" ref="AA60:AA76" si="11">C42</f>
        <v>920.6</v>
      </c>
      <c r="AB60" s="9">
        <f t="shared" ref="AB60:AB76" si="12">D42</f>
        <v>226.8</v>
      </c>
      <c r="AC60" s="9">
        <f t="shared" ref="AC60:AC76" si="13">C60</f>
        <v>826.7</v>
      </c>
      <c r="AD60" s="9">
        <f t="shared" ref="AD60:AD76" si="14">D60</f>
        <v>204.9</v>
      </c>
      <c r="AE60" s="6">
        <f t="shared" ref="AE60:AE76" si="15">N60</f>
        <v>-0.10199869650228109</v>
      </c>
    </row>
    <row r="61" spans="1:31" x14ac:dyDescent="0.25">
      <c r="A61" t="s">
        <v>250</v>
      </c>
      <c r="B61" t="s">
        <v>63</v>
      </c>
      <c r="C61" s="7">
        <v>39580</v>
      </c>
      <c r="D61" s="7">
        <v>9139</v>
      </c>
      <c r="E61" s="7">
        <v>76.36</v>
      </c>
      <c r="F61" s="7">
        <v>28480</v>
      </c>
      <c r="G61" s="7">
        <v>37920</v>
      </c>
      <c r="H61" s="7">
        <v>60600</v>
      </c>
      <c r="I61">
        <v>10001</v>
      </c>
      <c r="J61">
        <v>50000</v>
      </c>
      <c r="K61" s="4">
        <f t="shared" si="0"/>
        <v>0.23089944416371905</v>
      </c>
      <c r="L61" t="str">
        <f t="shared" si="8"/>
        <v>Babine Early Wild</v>
      </c>
      <c r="M61" t="s">
        <v>302</v>
      </c>
      <c r="N61" s="6">
        <f t="shared" si="9"/>
        <v>-0.1991096721974909</v>
      </c>
      <c r="O61" s="7"/>
      <c r="P61" s="7"/>
      <c r="Q61" s="7"/>
      <c r="R61" s="7"/>
      <c r="S61" s="7"/>
      <c r="T61" s="7"/>
      <c r="U61" s="7"/>
      <c r="V61" s="7"/>
      <c r="Z61" t="str">
        <f t="shared" si="10"/>
        <v>Babine Early Wild</v>
      </c>
      <c r="AA61" s="9">
        <f t="shared" si="11"/>
        <v>49420</v>
      </c>
      <c r="AB61" s="9">
        <f t="shared" si="12"/>
        <v>12320</v>
      </c>
      <c r="AC61" s="9">
        <f t="shared" si="13"/>
        <v>39580</v>
      </c>
      <c r="AD61" s="9">
        <f t="shared" si="14"/>
        <v>9139</v>
      </c>
      <c r="AE61" s="6">
        <f t="shared" si="15"/>
        <v>-0.1991096721974909</v>
      </c>
    </row>
    <row r="62" spans="1:31" x14ac:dyDescent="0.25">
      <c r="A62" t="s">
        <v>251</v>
      </c>
      <c r="B62" t="s">
        <v>64</v>
      </c>
      <c r="C62" s="7">
        <v>194300</v>
      </c>
      <c r="D62" s="7">
        <v>39140</v>
      </c>
      <c r="E62" s="7">
        <v>346.8</v>
      </c>
      <c r="F62" s="7">
        <v>141900</v>
      </c>
      <c r="G62" s="7">
        <v>187100</v>
      </c>
      <c r="H62" s="7">
        <v>290200</v>
      </c>
      <c r="I62">
        <v>10001</v>
      </c>
      <c r="J62">
        <v>50000</v>
      </c>
      <c r="K62" s="4">
        <f t="shared" si="0"/>
        <v>0.20144107050952137</v>
      </c>
      <c r="L62" t="str">
        <f t="shared" si="8"/>
        <v>Babine Late Wild</v>
      </c>
      <c r="M62" t="s">
        <v>303</v>
      </c>
      <c r="N62" s="6">
        <f t="shared" si="9"/>
        <v>-0.15411406181976492</v>
      </c>
      <c r="O62" s="7"/>
      <c r="P62" s="7"/>
      <c r="Q62" s="7"/>
      <c r="R62" s="7"/>
      <c r="S62" s="7"/>
      <c r="T62" s="7"/>
      <c r="U62" s="7"/>
      <c r="V62" s="7"/>
      <c r="Z62" t="str">
        <f t="shared" si="10"/>
        <v>Babine Late Wild</v>
      </c>
      <c r="AA62" s="9">
        <f t="shared" si="11"/>
        <v>229700</v>
      </c>
      <c r="AB62" s="9">
        <f t="shared" si="12"/>
        <v>47410</v>
      </c>
      <c r="AC62" s="9">
        <f t="shared" si="13"/>
        <v>194300</v>
      </c>
      <c r="AD62" s="9">
        <f t="shared" si="14"/>
        <v>39140</v>
      </c>
      <c r="AE62" s="6">
        <f t="shared" si="15"/>
        <v>-0.15411406181976492</v>
      </c>
    </row>
    <row r="63" spans="1:31" x14ac:dyDescent="0.25">
      <c r="A63" t="s">
        <v>252</v>
      </c>
      <c r="B63" t="s">
        <v>65</v>
      </c>
      <c r="C63" s="7">
        <v>20030</v>
      </c>
      <c r="D63" s="7">
        <v>9613</v>
      </c>
      <c r="E63" s="7">
        <v>70.489999999999995</v>
      </c>
      <c r="F63" s="7">
        <v>13620</v>
      </c>
      <c r="G63" s="7">
        <v>18370</v>
      </c>
      <c r="H63" s="7">
        <v>35070</v>
      </c>
      <c r="I63">
        <v>10001</v>
      </c>
      <c r="J63">
        <v>50000</v>
      </c>
      <c r="K63" s="4">
        <f t="shared" si="0"/>
        <v>0.47993010484273591</v>
      </c>
      <c r="L63" t="str">
        <f t="shared" si="8"/>
        <v>Babine Mid Wild</v>
      </c>
      <c r="M63" t="s">
        <v>304</v>
      </c>
      <c r="N63" s="6">
        <f t="shared" si="9"/>
        <v>-0.16715176715176716</v>
      </c>
      <c r="O63" s="7"/>
      <c r="P63" s="7"/>
      <c r="Q63" s="7"/>
      <c r="R63" s="7"/>
      <c r="S63" s="7"/>
      <c r="T63" s="7"/>
      <c r="U63" s="7"/>
      <c r="V63" s="7"/>
      <c r="Z63" t="str">
        <f t="shared" si="10"/>
        <v>Babine Mid Wild</v>
      </c>
      <c r="AA63" s="9">
        <f t="shared" si="11"/>
        <v>24050</v>
      </c>
      <c r="AB63" s="9">
        <f t="shared" si="12"/>
        <v>13130</v>
      </c>
      <c r="AC63" s="9">
        <f t="shared" si="13"/>
        <v>20030</v>
      </c>
      <c r="AD63" s="9">
        <f t="shared" si="14"/>
        <v>9613</v>
      </c>
      <c r="AE63" s="6">
        <f t="shared" si="15"/>
        <v>-0.16715176715176716</v>
      </c>
    </row>
    <row r="64" spans="1:31" x14ac:dyDescent="0.25">
      <c r="A64" t="s">
        <v>253</v>
      </c>
      <c r="B64" t="s">
        <v>66</v>
      </c>
      <c r="C64" s="7">
        <v>12880</v>
      </c>
      <c r="D64" s="7">
        <v>4241</v>
      </c>
      <c r="E64" s="7">
        <v>20.23</v>
      </c>
      <c r="F64" s="7">
        <v>6800</v>
      </c>
      <c r="G64" s="7">
        <v>12160</v>
      </c>
      <c r="H64" s="7">
        <v>23180</v>
      </c>
      <c r="I64">
        <v>10001</v>
      </c>
      <c r="J64">
        <v>50000</v>
      </c>
      <c r="K64" s="4">
        <f t="shared" si="0"/>
        <v>0.32927018633540373</v>
      </c>
      <c r="L64" t="str">
        <f t="shared" si="8"/>
        <v>Bear</v>
      </c>
      <c r="M64" t="s">
        <v>305</v>
      </c>
      <c r="N64" s="6">
        <f t="shared" si="9"/>
        <v>-0.16363636363636364</v>
      </c>
      <c r="O64" s="7"/>
      <c r="P64" s="7"/>
      <c r="Q64" s="7"/>
      <c r="R64" s="7"/>
      <c r="S64" s="7"/>
      <c r="T64" s="7"/>
      <c r="U64" s="7"/>
      <c r="V64" s="7"/>
      <c r="Z64" t="str">
        <f t="shared" si="10"/>
        <v>Bear</v>
      </c>
      <c r="AA64" s="9">
        <f t="shared" si="11"/>
        <v>15400</v>
      </c>
      <c r="AB64" s="9">
        <f t="shared" si="12"/>
        <v>5090</v>
      </c>
      <c r="AC64" s="9">
        <f t="shared" si="13"/>
        <v>12880</v>
      </c>
      <c r="AD64" s="9">
        <f t="shared" si="14"/>
        <v>4241</v>
      </c>
      <c r="AE64" s="6">
        <f t="shared" si="15"/>
        <v>-0.16363636363636364</v>
      </c>
    </row>
    <row r="65" spans="1:31" x14ac:dyDescent="0.25">
      <c r="A65" t="s">
        <v>254</v>
      </c>
      <c r="B65" t="s">
        <v>67</v>
      </c>
      <c r="C65" s="7">
        <v>375900</v>
      </c>
      <c r="D65" s="7">
        <v>131400</v>
      </c>
      <c r="E65" s="7">
        <v>1386</v>
      </c>
      <c r="F65" s="7">
        <v>229400</v>
      </c>
      <c r="G65" s="7">
        <v>344400</v>
      </c>
      <c r="H65" s="7">
        <v>709800</v>
      </c>
      <c r="I65">
        <v>10001</v>
      </c>
      <c r="J65">
        <v>50000</v>
      </c>
      <c r="K65" s="4">
        <f t="shared" si="0"/>
        <v>0.34956105347166799</v>
      </c>
      <c r="L65" t="str">
        <f t="shared" si="8"/>
        <v>Fulton</v>
      </c>
      <c r="M65" t="s">
        <v>306</v>
      </c>
      <c r="N65" s="6">
        <f t="shared" si="9"/>
        <v>-0.11302501179801794</v>
      </c>
      <c r="O65" s="7"/>
      <c r="P65" s="7"/>
      <c r="Q65" s="7"/>
      <c r="R65" s="7"/>
      <c r="S65" s="7"/>
      <c r="T65" s="7"/>
      <c r="U65" s="7"/>
      <c r="V65" s="7"/>
      <c r="Z65" t="str">
        <f t="shared" si="10"/>
        <v>Fulton</v>
      </c>
      <c r="AA65" s="9">
        <f t="shared" si="11"/>
        <v>423800</v>
      </c>
      <c r="AB65" s="9">
        <f t="shared" si="12"/>
        <v>156000</v>
      </c>
      <c r="AC65" s="9">
        <f t="shared" si="13"/>
        <v>375900</v>
      </c>
      <c r="AD65" s="9">
        <f t="shared" si="14"/>
        <v>131400</v>
      </c>
      <c r="AE65" s="6">
        <f t="shared" si="15"/>
        <v>-0.11302501179801794</v>
      </c>
    </row>
    <row r="66" spans="1:31" x14ac:dyDescent="0.25">
      <c r="A66" t="s">
        <v>255</v>
      </c>
      <c r="B66" t="s">
        <v>68</v>
      </c>
      <c r="C66" s="7">
        <v>2857</v>
      </c>
      <c r="D66" s="7">
        <v>579.70000000000005</v>
      </c>
      <c r="E66" s="7">
        <v>3.0110000000000001</v>
      </c>
      <c r="F66" s="7">
        <v>1824</v>
      </c>
      <c r="G66" s="7">
        <v>2818</v>
      </c>
      <c r="H66" s="7">
        <v>4123</v>
      </c>
      <c r="I66">
        <v>10001</v>
      </c>
      <c r="J66">
        <v>50000</v>
      </c>
      <c r="K66" s="4">
        <f t="shared" si="0"/>
        <v>0.20290514525726289</v>
      </c>
      <c r="L66" t="str">
        <f t="shared" si="8"/>
        <v>Johnston</v>
      </c>
      <c r="M66" t="s">
        <v>307</v>
      </c>
      <c r="N66" s="6">
        <f t="shared" si="9"/>
        <v>-0.11162935323383084</v>
      </c>
      <c r="O66" s="7"/>
      <c r="P66" s="7"/>
      <c r="Q66" s="7"/>
      <c r="R66" s="7"/>
      <c r="S66" s="7"/>
      <c r="T66" s="7"/>
      <c r="U66" s="7"/>
      <c r="V66" s="7"/>
      <c r="Z66" t="str">
        <f t="shared" si="10"/>
        <v>Johnston</v>
      </c>
      <c r="AA66" s="9">
        <f t="shared" si="11"/>
        <v>3216</v>
      </c>
      <c r="AB66" s="9">
        <f t="shared" si="12"/>
        <v>616.5</v>
      </c>
      <c r="AC66" s="9">
        <f t="shared" si="13"/>
        <v>2857</v>
      </c>
      <c r="AD66" s="9">
        <f t="shared" si="14"/>
        <v>579.70000000000005</v>
      </c>
      <c r="AE66" s="6">
        <f t="shared" si="15"/>
        <v>-0.11162935323383084</v>
      </c>
    </row>
    <row r="67" spans="1:31" x14ac:dyDescent="0.25">
      <c r="A67" t="s">
        <v>256</v>
      </c>
      <c r="B67" t="s">
        <v>69</v>
      </c>
      <c r="C67" s="7">
        <v>12610</v>
      </c>
      <c r="D67" s="7">
        <v>2361</v>
      </c>
      <c r="E67" s="7">
        <v>11.28</v>
      </c>
      <c r="F67" s="7">
        <v>8761</v>
      </c>
      <c r="G67" s="7">
        <v>12330</v>
      </c>
      <c r="H67" s="7">
        <v>18060</v>
      </c>
      <c r="I67">
        <v>10001</v>
      </c>
      <c r="J67">
        <v>50000</v>
      </c>
      <c r="K67" s="4">
        <f t="shared" si="0"/>
        <v>0.18723235527359239</v>
      </c>
      <c r="L67" t="str">
        <f t="shared" si="8"/>
        <v>Kitsumkalum</v>
      </c>
      <c r="M67" t="s">
        <v>308</v>
      </c>
      <c r="N67" s="6">
        <f t="shared" si="9"/>
        <v>-0.15425888665325285</v>
      </c>
      <c r="O67" s="7"/>
      <c r="P67" s="7"/>
      <c r="Q67" s="7"/>
      <c r="R67" s="7"/>
      <c r="S67" s="7"/>
      <c r="T67" s="7"/>
      <c r="U67" s="7"/>
      <c r="V67" s="7"/>
      <c r="Z67" t="str">
        <f t="shared" si="10"/>
        <v>Kitsumkalum</v>
      </c>
      <c r="AA67" s="9">
        <f t="shared" si="11"/>
        <v>14910</v>
      </c>
      <c r="AB67" s="9">
        <f t="shared" si="12"/>
        <v>2770</v>
      </c>
      <c r="AC67" s="9">
        <f t="shared" si="13"/>
        <v>12610</v>
      </c>
      <c r="AD67" s="9">
        <f t="shared" si="14"/>
        <v>2361</v>
      </c>
      <c r="AE67" s="6">
        <f t="shared" si="15"/>
        <v>-0.15425888665325285</v>
      </c>
    </row>
    <row r="68" spans="1:31" x14ac:dyDescent="0.25">
      <c r="A68" t="s">
        <v>257</v>
      </c>
      <c r="B68" t="s">
        <v>70</v>
      </c>
      <c r="C68" s="7">
        <v>13880</v>
      </c>
      <c r="D68" s="7">
        <v>5292</v>
      </c>
      <c r="E68" s="7">
        <v>25.01</v>
      </c>
      <c r="F68" s="7">
        <v>5905</v>
      </c>
      <c r="G68" s="7">
        <v>13060</v>
      </c>
      <c r="H68" s="7">
        <v>26450</v>
      </c>
      <c r="I68">
        <v>10001</v>
      </c>
      <c r="J68">
        <v>50000</v>
      </c>
      <c r="K68" s="4">
        <f t="shared" si="0"/>
        <v>0.38126801152737755</v>
      </c>
      <c r="L68" t="str">
        <f t="shared" si="8"/>
        <v>Kitwanga</v>
      </c>
      <c r="M68" t="s">
        <v>309</v>
      </c>
      <c r="N68" s="6">
        <f t="shared" si="9"/>
        <v>-0.16385542168674699</v>
      </c>
      <c r="O68" s="7"/>
      <c r="P68" s="7"/>
      <c r="Q68" s="7"/>
      <c r="R68" s="7"/>
      <c r="S68" s="7"/>
      <c r="T68" s="7"/>
      <c r="U68" s="7"/>
      <c r="V68" s="7"/>
      <c r="Z68" t="str">
        <f t="shared" si="10"/>
        <v>Kitwanga</v>
      </c>
      <c r="AA68" s="9">
        <f t="shared" si="11"/>
        <v>16600</v>
      </c>
      <c r="AB68" s="9">
        <f t="shared" si="12"/>
        <v>5923</v>
      </c>
      <c r="AC68" s="9">
        <f t="shared" si="13"/>
        <v>13880</v>
      </c>
      <c r="AD68" s="9">
        <f t="shared" si="14"/>
        <v>5292</v>
      </c>
      <c r="AE68" s="6">
        <f t="shared" si="15"/>
        <v>-0.16385542168674699</v>
      </c>
    </row>
    <row r="69" spans="1:31" x14ac:dyDescent="0.25">
      <c r="A69" t="s">
        <v>258</v>
      </c>
      <c r="B69" t="s">
        <v>71</v>
      </c>
      <c r="C69" s="7">
        <v>8591</v>
      </c>
      <c r="D69" s="7">
        <v>1460</v>
      </c>
      <c r="E69" s="7">
        <v>7.4029999999999996</v>
      </c>
      <c r="F69" s="7">
        <v>5991</v>
      </c>
      <c r="G69" s="7">
        <v>8487</v>
      </c>
      <c r="H69" s="7">
        <v>11790</v>
      </c>
      <c r="I69">
        <v>10001</v>
      </c>
      <c r="J69">
        <v>50000</v>
      </c>
      <c r="K69" s="4">
        <f t="shared" si="0"/>
        <v>0.16994529158421603</v>
      </c>
      <c r="L69" t="str">
        <f t="shared" si="8"/>
        <v>Lakelse</v>
      </c>
      <c r="M69" t="s">
        <v>310</v>
      </c>
      <c r="N69" s="6">
        <f t="shared" si="9"/>
        <v>-0.18876298394711993</v>
      </c>
      <c r="O69" s="7"/>
      <c r="P69" s="7"/>
      <c r="Q69" s="7"/>
      <c r="R69" s="7"/>
      <c r="S69" s="7"/>
      <c r="T69" s="7"/>
      <c r="U69" s="7"/>
      <c r="V69" s="7"/>
      <c r="Z69" t="str">
        <f t="shared" si="10"/>
        <v>Lakelse</v>
      </c>
      <c r="AA69" s="9">
        <f t="shared" si="11"/>
        <v>10590</v>
      </c>
      <c r="AB69" s="9">
        <f t="shared" si="12"/>
        <v>1655</v>
      </c>
      <c r="AC69" s="9">
        <f t="shared" si="13"/>
        <v>8591</v>
      </c>
      <c r="AD69" s="9">
        <f t="shared" si="14"/>
        <v>1460</v>
      </c>
      <c r="AE69" s="6">
        <f t="shared" si="15"/>
        <v>-0.18876298394711993</v>
      </c>
    </row>
    <row r="70" spans="1:31" x14ac:dyDescent="0.25">
      <c r="A70" t="s">
        <v>259</v>
      </c>
      <c r="B70" t="s">
        <v>72</v>
      </c>
      <c r="C70" s="7">
        <v>2135</v>
      </c>
      <c r="D70" s="7">
        <v>192.9</v>
      </c>
      <c r="E70" s="7">
        <v>1.1040000000000001</v>
      </c>
      <c r="F70" s="7">
        <v>1799</v>
      </c>
      <c r="G70" s="7">
        <v>2120</v>
      </c>
      <c r="H70" s="7">
        <v>2557</v>
      </c>
      <c r="I70">
        <v>10001</v>
      </c>
      <c r="J70">
        <v>50000</v>
      </c>
      <c r="K70" s="4">
        <f t="shared" ref="K70:K133" si="16">ABS(D70/C70)</f>
        <v>9.0351288056206097E-2</v>
      </c>
      <c r="L70" t="str">
        <f t="shared" si="8"/>
        <v>Mcdonell</v>
      </c>
      <c r="M70" t="s">
        <v>311</v>
      </c>
      <c r="N70" s="6">
        <f t="shared" si="9"/>
        <v>-0.10855949895615867</v>
      </c>
      <c r="O70" s="7"/>
      <c r="P70" s="7"/>
      <c r="Q70" s="7"/>
      <c r="R70" s="7"/>
      <c r="S70" s="7"/>
      <c r="T70" s="7"/>
      <c r="U70" s="7"/>
      <c r="V70" s="7"/>
      <c r="Z70" t="str">
        <f t="shared" si="10"/>
        <v>Mcdonell</v>
      </c>
      <c r="AA70" s="9">
        <f t="shared" si="11"/>
        <v>2395</v>
      </c>
      <c r="AB70" s="9">
        <f t="shared" si="12"/>
        <v>231.6</v>
      </c>
      <c r="AC70" s="9">
        <f t="shared" si="13"/>
        <v>2135</v>
      </c>
      <c r="AD70" s="9">
        <f t="shared" si="14"/>
        <v>192.9</v>
      </c>
      <c r="AE70" s="6">
        <f t="shared" si="15"/>
        <v>-0.10855949895615867</v>
      </c>
    </row>
    <row r="71" spans="1:31" x14ac:dyDescent="0.25">
      <c r="A71" t="s">
        <v>260</v>
      </c>
      <c r="B71" t="s">
        <v>73</v>
      </c>
      <c r="C71" s="7">
        <v>60210</v>
      </c>
      <c r="D71" s="7">
        <v>22720</v>
      </c>
      <c r="E71" s="7">
        <v>109.9</v>
      </c>
      <c r="F71" s="7">
        <v>27060</v>
      </c>
      <c r="G71" s="7">
        <v>56470</v>
      </c>
      <c r="H71" s="7">
        <v>115200</v>
      </c>
      <c r="I71">
        <v>10001</v>
      </c>
      <c r="J71">
        <v>50000</v>
      </c>
      <c r="K71" s="4">
        <f t="shared" si="16"/>
        <v>0.37734595582129216</v>
      </c>
      <c r="L71" t="str">
        <f t="shared" si="8"/>
        <v>Morice</v>
      </c>
      <c r="M71" t="s">
        <v>312</v>
      </c>
      <c r="N71" s="6">
        <f t="shared" si="9"/>
        <v>-0.18458829902491874</v>
      </c>
      <c r="O71" s="7"/>
      <c r="P71" s="7"/>
      <c r="Q71" s="7"/>
      <c r="R71" s="7"/>
      <c r="S71" s="7"/>
      <c r="T71" s="7"/>
      <c r="U71" s="7"/>
      <c r="V71" s="7"/>
      <c r="Z71" t="str">
        <f t="shared" si="10"/>
        <v>Morice</v>
      </c>
      <c r="AA71" s="9">
        <f t="shared" si="11"/>
        <v>73840</v>
      </c>
      <c r="AB71" s="9">
        <f t="shared" si="12"/>
        <v>26530</v>
      </c>
      <c r="AC71" s="9">
        <f t="shared" si="13"/>
        <v>60210</v>
      </c>
      <c r="AD71" s="9">
        <f t="shared" si="14"/>
        <v>22720</v>
      </c>
      <c r="AE71" s="6">
        <f t="shared" si="15"/>
        <v>-0.18458829902491874</v>
      </c>
    </row>
    <row r="72" spans="1:31" x14ac:dyDescent="0.25">
      <c r="A72" t="s">
        <v>261</v>
      </c>
      <c r="B72" t="s">
        <v>74</v>
      </c>
      <c r="C72" s="7">
        <v>481.3</v>
      </c>
      <c r="D72" s="7">
        <v>121.3</v>
      </c>
      <c r="E72" s="7">
        <v>0.64729999999999999</v>
      </c>
      <c r="F72" s="7">
        <v>316.10000000000002</v>
      </c>
      <c r="G72" s="7">
        <v>457.7</v>
      </c>
      <c r="H72" s="7">
        <v>785.2</v>
      </c>
      <c r="I72">
        <v>10001</v>
      </c>
      <c r="J72">
        <v>50000</v>
      </c>
      <c r="K72" s="4">
        <f t="shared" si="16"/>
        <v>0.25202576355703304</v>
      </c>
      <c r="L72" t="str">
        <f t="shared" si="8"/>
        <v xml:space="preserve">Motase </v>
      </c>
      <c r="M72" t="s">
        <v>313</v>
      </c>
      <c r="N72" s="6">
        <f t="shared" si="9"/>
        <v>-0.1620821727019498</v>
      </c>
      <c r="O72" s="7"/>
      <c r="P72" s="7"/>
      <c r="Q72" s="7"/>
      <c r="R72" s="7"/>
      <c r="S72" s="7"/>
      <c r="T72" s="7"/>
      <c r="U72" s="7"/>
      <c r="V72" s="7"/>
      <c r="Z72" t="str">
        <f t="shared" si="10"/>
        <v xml:space="preserve">Motase </v>
      </c>
      <c r="AA72" s="9">
        <f t="shared" si="11"/>
        <v>574.4</v>
      </c>
      <c r="AB72" s="9">
        <f t="shared" si="12"/>
        <v>145.19999999999999</v>
      </c>
      <c r="AC72" s="9">
        <f t="shared" si="13"/>
        <v>481.3</v>
      </c>
      <c r="AD72" s="9">
        <f t="shared" si="14"/>
        <v>121.3</v>
      </c>
      <c r="AE72" s="6">
        <f t="shared" si="15"/>
        <v>-0.1620821727019498</v>
      </c>
    </row>
    <row r="73" spans="1:31" x14ac:dyDescent="0.25">
      <c r="A73" t="s">
        <v>262</v>
      </c>
      <c r="B73" t="s">
        <v>75</v>
      </c>
      <c r="C73" s="7">
        <v>181600</v>
      </c>
      <c r="D73" s="7">
        <v>81070</v>
      </c>
      <c r="E73" s="7">
        <v>568.20000000000005</v>
      </c>
      <c r="F73" s="7">
        <v>101400</v>
      </c>
      <c r="G73" s="7">
        <v>160600</v>
      </c>
      <c r="H73" s="7">
        <v>392600</v>
      </c>
      <c r="I73">
        <v>10001</v>
      </c>
      <c r="J73">
        <v>50000</v>
      </c>
      <c r="K73" s="4">
        <f t="shared" si="16"/>
        <v>0.44642070484581498</v>
      </c>
      <c r="L73" t="str">
        <f t="shared" si="8"/>
        <v>Pinkut</v>
      </c>
      <c r="M73" t="s">
        <v>314</v>
      </c>
      <c r="N73" s="6">
        <f t="shared" si="9"/>
        <v>-0.14258734655335223</v>
      </c>
      <c r="O73" s="7"/>
      <c r="P73" s="7"/>
      <c r="Q73" s="7"/>
      <c r="R73" s="7"/>
      <c r="S73" s="7"/>
      <c r="T73" s="7"/>
      <c r="U73" s="7"/>
      <c r="V73" s="7"/>
      <c r="Z73" t="str">
        <f t="shared" si="10"/>
        <v>Pinkut</v>
      </c>
      <c r="AA73" s="9">
        <f t="shared" si="11"/>
        <v>211800</v>
      </c>
      <c r="AB73" s="9">
        <f t="shared" si="12"/>
        <v>98290</v>
      </c>
      <c r="AC73" s="9">
        <f t="shared" si="13"/>
        <v>181600</v>
      </c>
      <c r="AD73" s="9">
        <f t="shared" si="14"/>
        <v>81070</v>
      </c>
      <c r="AE73" s="6">
        <f t="shared" si="15"/>
        <v>-0.14258734655335223</v>
      </c>
    </row>
    <row r="74" spans="1:31" x14ac:dyDescent="0.25">
      <c r="A74" t="s">
        <v>263</v>
      </c>
      <c r="B74" t="s">
        <v>76</v>
      </c>
      <c r="C74" s="7">
        <v>254.4</v>
      </c>
      <c r="D74" s="7">
        <v>35.58</v>
      </c>
      <c r="E74" s="7">
        <v>0.17150000000000001</v>
      </c>
      <c r="F74" s="7">
        <v>193.5</v>
      </c>
      <c r="G74" s="7">
        <v>251.1</v>
      </c>
      <c r="H74" s="7">
        <v>334.7</v>
      </c>
      <c r="I74">
        <v>10001</v>
      </c>
      <c r="J74">
        <v>50000</v>
      </c>
      <c r="K74" s="4">
        <f t="shared" si="16"/>
        <v>0.13985849056603772</v>
      </c>
      <c r="L74" t="str">
        <f t="shared" si="8"/>
        <v>Slamgeesh</v>
      </c>
      <c r="M74" t="s">
        <v>315</v>
      </c>
      <c r="N74" s="6">
        <f t="shared" si="9"/>
        <v>-0.10830704521556259</v>
      </c>
      <c r="O74" s="7"/>
      <c r="P74" s="7"/>
      <c r="Q74" s="7"/>
      <c r="R74" s="7"/>
      <c r="S74" s="7"/>
      <c r="T74" s="7"/>
      <c r="U74" s="7"/>
      <c r="V74" s="7"/>
      <c r="Z74" t="str">
        <f t="shared" si="10"/>
        <v>Slamgeesh</v>
      </c>
      <c r="AA74" s="9">
        <f t="shared" si="11"/>
        <v>285.3</v>
      </c>
      <c r="AB74" s="9">
        <f t="shared" si="12"/>
        <v>41.34</v>
      </c>
      <c r="AC74" s="9">
        <f t="shared" si="13"/>
        <v>254.4</v>
      </c>
      <c r="AD74" s="9">
        <f t="shared" si="14"/>
        <v>35.58</v>
      </c>
      <c r="AE74" s="6">
        <f t="shared" si="15"/>
        <v>-0.10830704521556259</v>
      </c>
    </row>
    <row r="75" spans="1:31" x14ac:dyDescent="0.25">
      <c r="A75" t="s">
        <v>264</v>
      </c>
      <c r="B75" t="s">
        <v>77</v>
      </c>
      <c r="C75" s="7">
        <v>1178</v>
      </c>
      <c r="D75" s="7">
        <v>298.10000000000002</v>
      </c>
      <c r="E75" s="7">
        <v>1.518</v>
      </c>
      <c r="F75" s="7">
        <v>749.1</v>
      </c>
      <c r="G75" s="7">
        <v>1126</v>
      </c>
      <c r="H75" s="7">
        <v>1904</v>
      </c>
      <c r="I75">
        <v>10001</v>
      </c>
      <c r="J75">
        <v>50000</v>
      </c>
      <c r="K75" s="4">
        <f t="shared" si="16"/>
        <v>0.25305602716468595</v>
      </c>
      <c r="L75" t="str">
        <f t="shared" si="8"/>
        <v>Sustut</v>
      </c>
      <c r="M75" t="s">
        <v>316</v>
      </c>
      <c r="N75" s="6">
        <f t="shared" si="9"/>
        <v>-0.11228334589299171</v>
      </c>
      <c r="O75" s="7"/>
      <c r="P75" s="7"/>
      <c r="Q75" s="7"/>
      <c r="R75" s="7"/>
      <c r="S75" s="7"/>
      <c r="T75" s="7"/>
      <c r="U75" s="7"/>
      <c r="V75" s="7"/>
      <c r="Z75" t="str">
        <f t="shared" si="10"/>
        <v>Sustut</v>
      </c>
      <c r="AA75" s="9">
        <f t="shared" si="11"/>
        <v>1327</v>
      </c>
      <c r="AB75" s="9">
        <f t="shared" si="12"/>
        <v>339.6</v>
      </c>
      <c r="AC75" s="9">
        <f t="shared" si="13"/>
        <v>1178</v>
      </c>
      <c r="AD75" s="9">
        <f t="shared" si="14"/>
        <v>298.10000000000002</v>
      </c>
      <c r="AE75" s="6">
        <f t="shared" si="15"/>
        <v>-0.11228334589299171</v>
      </c>
    </row>
    <row r="76" spans="1:31" x14ac:dyDescent="0.25">
      <c r="A76" t="s">
        <v>265</v>
      </c>
      <c r="B76" t="s">
        <v>78</v>
      </c>
      <c r="C76" s="7">
        <v>13270</v>
      </c>
      <c r="D76" s="7">
        <v>2352</v>
      </c>
      <c r="E76" s="7">
        <v>12.44</v>
      </c>
      <c r="F76" s="7">
        <v>9460</v>
      </c>
      <c r="G76" s="8">
        <v>13000</v>
      </c>
      <c r="H76" s="7">
        <v>18690</v>
      </c>
      <c r="I76">
        <v>10001</v>
      </c>
      <c r="J76">
        <v>50000</v>
      </c>
      <c r="K76" s="4">
        <f t="shared" si="16"/>
        <v>0.17724189902034665</v>
      </c>
      <c r="L76" t="str">
        <f>A76</f>
        <v>Swan/Stephens</v>
      </c>
      <c r="M76" t="s">
        <v>317</v>
      </c>
      <c r="N76" s="6">
        <f t="shared" si="9"/>
        <v>-0.16171825647504737</v>
      </c>
      <c r="O76" s="7"/>
      <c r="P76" s="7"/>
      <c r="Q76" s="7"/>
      <c r="R76" s="7"/>
      <c r="S76" s="7"/>
      <c r="T76" s="7"/>
      <c r="U76" s="7"/>
      <c r="V76" s="7"/>
      <c r="Z76" t="str">
        <f t="shared" si="10"/>
        <v>Swan/Stephens</v>
      </c>
      <c r="AA76" s="9">
        <f t="shared" si="11"/>
        <v>15830</v>
      </c>
      <c r="AB76" s="9">
        <f t="shared" si="12"/>
        <v>2730</v>
      </c>
      <c r="AC76" s="9">
        <f t="shared" si="13"/>
        <v>13270</v>
      </c>
      <c r="AD76" s="9">
        <f t="shared" si="14"/>
        <v>2352</v>
      </c>
      <c r="AE76" s="6">
        <f t="shared" si="15"/>
        <v>-0.16171825647504737</v>
      </c>
    </row>
    <row r="77" spans="1:31" x14ac:dyDescent="0.25">
      <c r="B77" t="s">
        <v>79</v>
      </c>
      <c r="C77" s="8">
        <v>1107000</v>
      </c>
      <c r="D77" s="7">
        <v>200500</v>
      </c>
      <c r="E77" s="7">
        <v>1927</v>
      </c>
      <c r="F77" s="8">
        <v>839000</v>
      </c>
      <c r="G77" s="8">
        <v>1069000</v>
      </c>
      <c r="H77" s="8">
        <v>1601000</v>
      </c>
      <c r="I77">
        <v>10001</v>
      </c>
      <c r="J77">
        <v>50000</v>
      </c>
      <c r="K77" s="4">
        <f t="shared" si="16"/>
        <v>0.18112014453477868</v>
      </c>
      <c r="M77" t="s">
        <v>79</v>
      </c>
      <c r="N77" s="8">
        <v>1160000</v>
      </c>
      <c r="O77" s="7">
        <v>246200</v>
      </c>
      <c r="P77" s="7">
        <v>1806</v>
      </c>
      <c r="Q77" s="7">
        <v>842500</v>
      </c>
      <c r="R77" s="8">
        <v>1110000</v>
      </c>
      <c r="S77" s="8">
        <v>1782000</v>
      </c>
      <c r="T77" s="7">
        <v>10001</v>
      </c>
      <c r="U77" s="7">
        <v>50000</v>
      </c>
      <c r="V77" s="4">
        <f>ABS(O77/N77)</f>
        <v>0.21224137931034484</v>
      </c>
      <c r="W77" s="6">
        <f t="shared" ref="W77" si="17">(C77-N77)/N77</f>
        <v>-4.5689655172413794E-2</v>
      </c>
      <c r="X77" s="6">
        <f t="shared" ref="X77" si="18">(K77-V77)/V77</f>
        <v>-0.1466313255063231</v>
      </c>
      <c r="Z77" t="s">
        <v>374</v>
      </c>
      <c r="AA77" s="9">
        <f>C77</f>
        <v>1107000</v>
      </c>
      <c r="AB77" s="9">
        <f>D77</f>
        <v>200500</v>
      </c>
      <c r="AC77" s="9">
        <f>C78</f>
        <v>951100</v>
      </c>
      <c r="AD77" s="9">
        <f>D78</f>
        <v>169900</v>
      </c>
      <c r="AE77" s="6">
        <f>(AC77-AA77)/AA77</f>
        <v>-0.14083107497741645</v>
      </c>
    </row>
    <row r="78" spans="1:31" x14ac:dyDescent="0.25">
      <c r="B78" t="s">
        <v>80</v>
      </c>
      <c r="C78" s="7">
        <v>951100</v>
      </c>
      <c r="D78" s="7">
        <v>169900</v>
      </c>
      <c r="E78" s="7">
        <v>1658</v>
      </c>
      <c r="F78" s="7">
        <v>723600</v>
      </c>
      <c r="G78" s="7">
        <v>918900</v>
      </c>
      <c r="H78" s="8">
        <v>1370000</v>
      </c>
      <c r="I78">
        <v>10001</v>
      </c>
      <c r="J78">
        <v>50000</v>
      </c>
      <c r="K78" s="4">
        <f t="shared" si="16"/>
        <v>0.17863526443065925</v>
      </c>
      <c r="M78" t="s">
        <v>318</v>
      </c>
      <c r="N78" s="6">
        <f>(C78-C77)/C77</f>
        <v>-0.14083107497741645</v>
      </c>
      <c r="O78" s="7"/>
      <c r="P78" s="7"/>
      <c r="Q78" s="7"/>
      <c r="R78" s="7"/>
      <c r="S78" s="7"/>
      <c r="T78" s="7"/>
      <c r="U78" s="7"/>
      <c r="V78" s="7"/>
    </row>
    <row r="79" spans="1:31" x14ac:dyDescent="0.25">
      <c r="A79">
        <v>1960</v>
      </c>
      <c r="B79" t="s">
        <v>81</v>
      </c>
      <c r="C79" s="4">
        <v>0.18390000000000001</v>
      </c>
      <c r="D79" s="4">
        <v>0.2051</v>
      </c>
      <c r="E79" s="7">
        <v>1.578E-3</v>
      </c>
      <c r="F79" s="7">
        <v>-0.2145</v>
      </c>
      <c r="G79" s="7">
        <v>0.18260000000000001</v>
      </c>
      <c r="H79" s="7">
        <v>0.59160000000000001</v>
      </c>
      <c r="I79">
        <v>10001</v>
      </c>
      <c r="J79">
        <v>50000</v>
      </c>
      <c r="K79" s="4">
        <f t="shared" si="16"/>
        <v>1.1152800435019032</v>
      </c>
      <c r="N79" s="7"/>
      <c r="O79" s="7"/>
      <c r="P79" s="7"/>
      <c r="Q79" s="7"/>
      <c r="R79" s="7"/>
      <c r="S79" s="7"/>
      <c r="T79" s="7"/>
      <c r="U79" s="7"/>
      <c r="V79" s="7"/>
    </row>
    <row r="80" spans="1:31" x14ac:dyDescent="0.25">
      <c r="A80">
        <v>1961</v>
      </c>
      <c r="B80" t="s">
        <v>82</v>
      </c>
      <c r="C80" s="4">
        <v>-7.4480000000000005E-2</v>
      </c>
      <c r="D80" s="4">
        <v>0.2094</v>
      </c>
      <c r="E80" s="7">
        <v>1.58E-3</v>
      </c>
      <c r="F80" s="7">
        <v>-0.48399999999999999</v>
      </c>
      <c r="G80" s="7">
        <v>-7.4590000000000004E-2</v>
      </c>
      <c r="H80" s="7">
        <v>0.33539999999999998</v>
      </c>
      <c r="I80">
        <v>10001</v>
      </c>
      <c r="J80">
        <v>50000</v>
      </c>
      <c r="K80" s="4">
        <f t="shared" si="16"/>
        <v>2.8114930182599354</v>
      </c>
      <c r="N80" s="7"/>
      <c r="O80" s="7"/>
      <c r="P80" s="7"/>
      <c r="Q80" s="7"/>
      <c r="R80" s="7"/>
      <c r="S80" s="7"/>
      <c r="T80" s="7"/>
      <c r="U80" s="7"/>
      <c r="V80" s="7"/>
    </row>
    <row r="81" spans="1:22" x14ac:dyDescent="0.25">
      <c r="A81">
        <v>1962</v>
      </c>
      <c r="B81" t="s">
        <v>83</v>
      </c>
      <c r="C81" s="4">
        <v>0.1978</v>
      </c>
      <c r="D81" s="4">
        <v>0.21260000000000001</v>
      </c>
      <c r="E81" s="7">
        <v>1.6230000000000001E-3</v>
      </c>
      <c r="F81" s="7">
        <v>-0.219</v>
      </c>
      <c r="G81" s="7">
        <v>0.19769999999999999</v>
      </c>
      <c r="H81" s="7">
        <v>0.61799999999999999</v>
      </c>
      <c r="I81">
        <v>10001</v>
      </c>
      <c r="J81">
        <v>50000</v>
      </c>
      <c r="K81" s="4">
        <f t="shared" si="16"/>
        <v>1.0748230535894843</v>
      </c>
      <c r="N81" s="7"/>
      <c r="O81" s="7"/>
      <c r="P81" s="7"/>
      <c r="Q81" s="7"/>
      <c r="R81" s="7"/>
      <c r="S81" s="7"/>
      <c r="T81" s="7"/>
      <c r="U81" s="7"/>
      <c r="V81" s="7"/>
    </row>
    <row r="82" spans="1:22" x14ac:dyDescent="0.25">
      <c r="A82">
        <v>1963</v>
      </c>
      <c r="B82" t="s">
        <v>84</v>
      </c>
      <c r="C82" s="4">
        <v>0.19520000000000001</v>
      </c>
      <c r="D82" s="4">
        <v>0.21190000000000001</v>
      </c>
      <c r="E82" s="7">
        <v>1.7210000000000001E-3</v>
      </c>
      <c r="F82" s="7">
        <v>-0.21840000000000001</v>
      </c>
      <c r="G82" s="7">
        <v>0.1943</v>
      </c>
      <c r="H82" s="7">
        <v>0.61150000000000004</v>
      </c>
      <c r="I82">
        <v>10001</v>
      </c>
      <c r="J82">
        <v>50000</v>
      </c>
      <c r="K82" s="4">
        <f t="shared" si="16"/>
        <v>1.0855532786885245</v>
      </c>
      <c r="N82" s="7"/>
      <c r="O82" s="7"/>
      <c r="P82" s="7"/>
      <c r="Q82" s="7"/>
      <c r="R82" s="7"/>
      <c r="S82" s="7"/>
      <c r="T82" s="7"/>
      <c r="U82" s="7"/>
      <c r="V82" s="7"/>
    </row>
    <row r="83" spans="1:22" x14ac:dyDescent="0.25">
      <c r="A83">
        <v>1964</v>
      </c>
      <c r="B83" t="s">
        <v>85</v>
      </c>
      <c r="C83" s="4">
        <v>-0.34899999999999998</v>
      </c>
      <c r="D83" s="4">
        <v>0.21870000000000001</v>
      </c>
      <c r="E83" s="7">
        <v>1.6130000000000001E-3</v>
      </c>
      <c r="F83" s="7">
        <v>-0.77959999999999996</v>
      </c>
      <c r="G83" s="7">
        <v>-0.3498</v>
      </c>
      <c r="H83" s="7">
        <v>7.9530000000000003E-2</v>
      </c>
      <c r="I83">
        <v>10001</v>
      </c>
      <c r="J83">
        <v>50000</v>
      </c>
      <c r="K83" s="4">
        <f t="shared" si="16"/>
        <v>0.6266475644699141</v>
      </c>
      <c r="N83" s="7"/>
      <c r="O83" s="7"/>
      <c r="P83" s="7"/>
      <c r="Q83" s="7"/>
      <c r="R83" s="7"/>
      <c r="S83" s="7"/>
      <c r="T83" s="7"/>
      <c r="U83" s="7"/>
      <c r="V83" s="7"/>
    </row>
    <row r="84" spans="1:22" x14ac:dyDescent="0.25">
      <c r="A84">
        <v>1965</v>
      </c>
      <c r="B84" t="s">
        <v>86</v>
      </c>
      <c r="C84" s="4">
        <v>-0.1699</v>
      </c>
      <c r="D84" s="4">
        <v>0.21629999999999999</v>
      </c>
      <c r="E84" s="7">
        <v>1.6999999999999999E-3</v>
      </c>
      <c r="F84" s="7">
        <v>-0.5948</v>
      </c>
      <c r="G84" s="7">
        <v>-0.16980000000000001</v>
      </c>
      <c r="H84" s="7">
        <v>0.25600000000000001</v>
      </c>
      <c r="I84">
        <v>10001</v>
      </c>
      <c r="J84">
        <v>50000</v>
      </c>
      <c r="K84" s="4">
        <f t="shared" si="16"/>
        <v>1.2731018246027075</v>
      </c>
      <c r="N84" s="7"/>
      <c r="O84" s="7"/>
      <c r="P84" s="7"/>
      <c r="Q84" s="7"/>
      <c r="R84" s="7"/>
      <c r="S84" s="7"/>
      <c r="T84" s="7"/>
      <c r="U84" s="7"/>
      <c r="V84" s="7"/>
    </row>
    <row r="85" spans="1:22" x14ac:dyDescent="0.25">
      <c r="A85">
        <v>1966</v>
      </c>
      <c r="B85" t="s">
        <v>87</v>
      </c>
      <c r="C85" s="4">
        <v>9.4839999999999994E-2</v>
      </c>
      <c r="D85" s="4">
        <v>0.21479999999999999</v>
      </c>
      <c r="E85" s="7">
        <v>1.6639999999999999E-3</v>
      </c>
      <c r="F85" s="7">
        <v>-0.32569999999999999</v>
      </c>
      <c r="G85" s="7">
        <v>9.4359999999999999E-2</v>
      </c>
      <c r="H85" s="7">
        <v>0.52059999999999995</v>
      </c>
      <c r="I85">
        <v>10001</v>
      </c>
      <c r="J85">
        <v>50000</v>
      </c>
      <c r="K85" s="4">
        <f t="shared" si="16"/>
        <v>2.2648671446646986</v>
      </c>
      <c r="N85" s="7"/>
      <c r="O85" s="7"/>
      <c r="P85" s="7"/>
      <c r="Q85" s="7"/>
      <c r="R85" s="7"/>
      <c r="S85" s="7"/>
      <c r="T85" s="7"/>
      <c r="U85" s="7"/>
      <c r="V85" s="7"/>
    </row>
    <row r="86" spans="1:22" x14ac:dyDescent="0.25">
      <c r="A86">
        <v>1967</v>
      </c>
      <c r="B86" t="s">
        <v>88</v>
      </c>
      <c r="C86" s="4">
        <v>0.23780000000000001</v>
      </c>
      <c r="D86" s="4">
        <v>0.20469999999999999</v>
      </c>
      <c r="E86" s="7">
        <v>1.702E-3</v>
      </c>
      <c r="F86" s="7">
        <v>-0.159</v>
      </c>
      <c r="G86" s="7">
        <v>0.23680000000000001</v>
      </c>
      <c r="H86" s="7">
        <v>0.64</v>
      </c>
      <c r="I86">
        <v>10001</v>
      </c>
      <c r="J86">
        <v>50000</v>
      </c>
      <c r="K86" s="4">
        <f t="shared" si="16"/>
        <v>0.86080740117746002</v>
      </c>
      <c r="N86" s="7"/>
      <c r="O86" s="7"/>
      <c r="P86" s="7"/>
      <c r="Q86" s="7"/>
      <c r="R86" s="7"/>
      <c r="S86" s="7"/>
      <c r="T86" s="7"/>
      <c r="U86" s="7"/>
      <c r="V86" s="7"/>
    </row>
    <row r="87" spans="1:22" x14ac:dyDescent="0.25">
      <c r="A87">
        <v>1968</v>
      </c>
      <c r="B87" t="s">
        <v>89</v>
      </c>
      <c r="C87" s="4">
        <v>0.14910000000000001</v>
      </c>
      <c r="D87" s="4">
        <v>0.2089</v>
      </c>
      <c r="E87" s="7">
        <v>1.72E-3</v>
      </c>
      <c r="F87" s="7">
        <v>-0.26219999999999999</v>
      </c>
      <c r="G87" s="7">
        <v>0.14929999999999999</v>
      </c>
      <c r="H87" s="7">
        <v>0.55720000000000003</v>
      </c>
      <c r="I87">
        <v>10001</v>
      </c>
      <c r="J87">
        <v>50000</v>
      </c>
      <c r="K87" s="4">
        <f t="shared" si="16"/>
        <v>1.4010731052984573</v>
      </c>
      <c r="N87" s="7"/>
      <c r="O87" s="7"/>
      <c r="P87" s="7"/>
      <c r="Q87" s="7"/>
      <c r="R87" s="7"/>
      <c r="S87" s="7"/>
      <c r="T87" s="7"/>
      <c r="U87" s="7"/>
      <c r="V87" s="7"/>
    </row>
    <row r="88" spans="1:22" x14ac:dyDescent="0.25">
      <c r="A88">
        <v>1969</v>
      </c>
      <c r="B88" t="s">
        <v>90</v>
      </c>
      <c r="C88" s="4">
        <v>0.31159999999999999</v>
      </c>
      <c r="D88" s="4">
        <v>0.21510000000000001</v>
      </c>
      <c r="E88" s="7">
        <v>1.8109999999999999E-3</v>
      </c>
      <c r="F88" s="7">
        <v>-0.1067</v>
      </c>
      <c r="G88" s="7">
        <v>0.31109999999999999</v>
      </c>
      <c r="H88" s="7">
        <v>0.73270000000000002</v>
      </c>
      <c r="I88">
        <v>10001</v>
      </c>
      <c r="J88">
        <v>50000</v>
      </c>
      <c r="K88" s="4">
        <f t="shared" si="16"/>
        <v>0.69030808729139925</v>
      </c>
      <c r="N88" s="7"/>
      <c r="O88" s="7"/>
      <c r="P88" s="7"/>
      <c r="Q88" s="7"/>
      <c r="R88" s="7"/>
      <c r="S88" s="7"/>
      <c r="T88" s="7"/>
      <c r="U88" s="7"/>
      <c r="V88" s="7"/>
    </row>
    <row r="89" spans="1:22" x14ac:dyDescent="0.25">
      <c r="A89">
        <v>1970</v>
      </c>
      <c r="B89" t="s">
        <v>91</v>
      </c>
      <c r="C89" s="4">
        <v>-0.20169999999999999</v>
      </c>
      <c r="D89" s="4">
        <v>0.21429999999999999</v>
      </c>
      <c r="E89" s="7">
        <v>1.673E-3</v>
      </c>
      <c r="F89" s="7">
        <v>-0.61899999999999999</v>
      </c>
      <c r="G89" s="7">
        <v>-0.20200000000000001</v>
      </c>
      <c r="H89" s="7">
        <v>0.2215</v>
      </c>
      <c r="I89">
        <v>10001</v>
      </c>
      <c r="J89">
        <v>50000</v>
      </c>
      <c r="K89" s="4">
        <f t="shared" si="16"/>
        <v>1.0624690133862171</v>
      </c>
      <c r="N89" s="7"/>
      <c r="O89" s="7"/>
      <c r="P89" s="7"/>
      <c r="Q89" s="7"/>
      <c r="R89" s="7"/>
      <c r="S89" s="7"/>
      <c r="T89" s="7"/>
      <c r="U89" s="7"/>
      <c r="V89" s="7"/>
    </row>
    <row r="90" spans="1:22" x14ac:dyDescent="0.25">
      <c r="A90">
        <v>1971</v>
      </c>
      <c r="B90" t="s">
        <v>92</v>
      </c>
      <c r="C90" s="4">
        <v>2.9010000000000001E-2</v>
      </c>
      <c r="D90" s="4">
        <v>0.2243</v>
      </c>
      <c r="E90" s="7">
        <v>1.6100000000000001E-3</v>
      </c>
      <c r="F90" s="7">
        <v>-0.40970000000000001</v>
      </c>
      <c r="G90" s="7">
        <v>2.8539999999999999E-2</v>
      </c>
      <c r="H90" s="7">
        <v>0.46960000000000002</v>
      </c>
      <c r="I90">
        <v>10001</v>
      </c>
      <c r="J90">
        <v>50000</v>
      </c>
      <c r="K90" s="4">
        <f t="shared" si="16"/>
        <v>7.7318166149603584</v>
      </c>
      <c r="N90" s="7"/>
      <c r="O90" s="7"/>
      <c r="P90" s="7"/>
      <c r="Q90" s="7"/>
      <c r="R90" s="7"/>
      <c r="S90" s="7"/>
      <c r="T90" s="7"/>
      <c r="U90" s="7"/>
      <c r="V90" s="7"/>
    </row>
    <row r="91" spans="1:22" x14ac:dyDescent="0.25">
      <c r="A91">
        <v>1972</v>
      </c>
      <c r="B91" t="s">
        <v>93</v>
      </c>
      <c r="C91" s="4">
        <v>-0.1071</v>
      </c>
      <c r="D91" s="4">
        <v>0.22170000000000001</v>
      </c>
      <c r="E91" s="7">
        <v>1.639E-3</v>
      </c>
      <c r="F91" s="7">
        <v>-0.54669999999999996</v>
      </c>
      <c r="G91" s="7">
        <v>-0.1048</v>
      </c>
      <c r="H91" s="7">
        <v>0.32519999999999999</v>
      </c>
      <c r="I91">
        <v>10001</v>
      </c>
      <c r="J91">
        <v>50000</v>
      </c>
      <c r="K91" s="4">
        <f t="shared" si="16"/>
        <v>2.070028011204482</v>
      </c>
      <c r="N91" s="7"/>
      <c r="O91" s="7"/>
      <c r="P91" s="7"/>
      <c r="Q91" s="7"/>
      <c r="R91" s="7"/>
      <c r="S91" s="7"/>
      <c r="T91" s="7"/>
      <c r="U91" s="7"/>
      <c r="V91" s="7"/>
    </row>
    <row r="92" spans="1:22" x14ac:dyDescent="0.25">
      <c r="A92">
        <v>1973</v>
      </c>
      <c r="B92" t="s">
        <v>94</v>
      </c>
      <c r="C92" s="4">
        <v>-0.39600000000000002</v>
      </c>
      <c r="D92" s="4">
        <v>0.2253</v>
      </c>
      <c r="E92" s="7">
        <v>1.5939999999999999E-3</v>
      </c>
      <c r="F92" s="7">
        <v>-0.83930000000000005</v>
      </c>
      <c r="G92" s="7">
        <v>-0.39500000000000002</v>
      </c>
      <c r="H92" s="7">
        <v>4.3380000000000002E-2</v>
      </c>
      <c r="I92">
        <v>10001</v>
      </c>
      <c r="J92">
        <v>50000</v>
      </c>
      <c r="K92" s="4">
        <f t="shared" si="16"/>
        <v>0.56893939393939397</v>
      </c>
      <c r="N92" s="7"/>
      <c r="O92" s="7"/>
      <c r="P92" s="7"/>
      <c r="Q92" s="7"/>
      <c r="R92" s="7"/>
      <c r="S92" s="7"/>
      <c r="T92" s="7"/>
      <c r="U92" s="7"/>
      <c r="V92" s="7"/>
    </row>
    <row r="93" spans="1:22" x14ac:dyDescent="0.25">
      <c r="A93">
        <v>1974</v>
      </c>
      <c r="B93" t="s">
        <v>95</v>
      </c>
      <c r="C93" s="4">
        <v>-0.63660000000000005</v>
      </c>
      <c r="D93" s="4">
        <v>0.22120000000000001</v>
      </c>
      <c r="E93" s="7">
        <v>1.7260000000000001E-3</v>
      </c>
      <c r="F93" s="7">
        <v>-1.0740000000000001</v>
      </c>
      <c r="G93" s="7">
        <v>-0.63549999999999995</v>
      </c>
      <c r="H93" s="7">
        <v>-0.20549999999999999</v>
      </c>
      <c r="I93">
        <v>10001</v>
      </c>
      <c r="J93">
        <v>50000</v>
      </c>
      <c r="K93" s="4">
        <f t="shared" si="16"/>
        <v>0.34747093936537854</v>
      </c>
      <c r="N93" s="7"/>
      <c r="O93" s="7"/>
      <c r="P93" s="7"/>
      <c r="Q93" s="7"/>
      <c r="R93" s="7"/>
      <c r="S93" s="7"/>
      <c r="T93" s="7"/>
      <c r="U93" s="7"/>
      <c r="V93" s="7"/>
    </row>
    <row r="94" spans="1:22" x14ac:dyDescent="0.25">
      <c r="A94">
        <v>1975</v>
      </c>
      <c r="B94" t="s">
        <v>96</v>
      </c>
      <c r="C94" s="4">
        <v>0.43380000000000002</v>
      </c>
      <c r="D94" s="4">
        <v>0.21329999999999999</v>
      </c>
      <c r="E94" s="7">
        <v>1.645E-3</v>
      </c>
      <c r="F94" s="7">
        <v>1.8749999999999999E-2</v>
      </c>
      <c r="G94" s="7">
        <v>0.43409999999999999</v>
      </c>
      <c r="H94" s="7">
        <v>0.85340000000000005</v>
      </c>
      <c r="I94">
        <v>10001</v>
      </c>
      <c r="J94">
        <v>50000</v>
      </c>
      <c r="K94" s="4">
        <f t="shared" si="16"/>
        <v>0.49170124481327798</v>
      </c>
      <c r="N94" s="7"/>
      <c r="O94" s="7"/>
      <c r="P94" s="7"/>
      <c r="Q94" s="7"/>
      <c r="R94" s="7"/>
      <c r="S94" s="7"/>
      <c r="T94" s="7"/>
      <c r="U94" s="7"/>
      <c r="V94" s="7"/>
    </row>
    <row r="95" spans="1:22" x14ac:dyDescent="0.25">
      <c r="A95">
        <v>1976</v>
      </c>
      <c r="B95" t="s">
        <v>97</v>
      </c>
      <c r="C95" s="4">
        <v>-0.1076</v>
      </c>
      <c r="D95" s="4">
        <v>0.22819999999999999</v>
      </c>
      <c r="E95" s="7">
        <v>1.7719999999999999E-3</v>
      </c>
      <c r="F95" s="7">
        <v>-0.55330000000000001</v>
      </c>
      <c r="G95" s="7">
        <v>-0.1089</v>
      </c>
      <c r="H95" s="7">
        <v>0.34360000000000002</v>
      </c>
      <c r="I95">
        <v>10001</v>
      </c>
      <c r="J95">
        <v>50000</v>
      </c>
      <c r="K95" s="4">
        <f t="shared" si="16"/>
        <v>2.1208178438661709</v>
      </c>
      <c r="N95" s="7"/>
      <c r="O95" s="7"/>
      <c r="P95" s="7"/>
      <c r="Q95" s="7"/>
      <c r="R95" s="7"/>
      <c r="S95" s="7"/>
      <c r="T95" s="7"/>
      <c r="U95" s="7"/>
      <c r="V95" s="7"/>
    </row>
    <row r="96" spans="1:22" x14ac:dyDescent="0.25">
      <c r="A96">
        <v>1977</v>
      </c>
      <c r="B96" t="s">
        <v>98</v>
      </c>
      <c r="C96" s="4">
        <v>0.34360000000000002</v>
      </c>
      <c r="D96" s="4">
        <v>0.22489999999999999</v>
      </c>
      <c r="E96" s="7">
        <v>1.817E-3</v>
      </c>
      <c r="F96" s="7">
        <v>-9.5310000000000006E-2</v>
      </c>
      <c r="G96" s="7">
        <v>0.34060000000000001</v>
      </c>
      <c r="H96" s="7">
        <v>0.78659999999999997</v>
      </c>
      <c r="I96">
        <v>10001</v>
      </c>
      <c r="J96">
        <v>50000</v>
      </c>
      <c r="K96" s="4">
        <f t="shared" si="16"/>
        <v>0.65454016298020945</v>
      </c>
      <c r="N96" s="7"/>
      <c r="O96" s="7"/>
      <c r="P96" s="7"/>
      <c r="Q96" s="7"/>
      <c r="R96" s="7"/>
      <c r="S96" s="7"/>
      <c r="T96" s="7"/>
      <c r="U96" s="7"/>
      <c r="V96" s="7"/>
    </row>
    <row r="97" spans="1:22" x14ac:dyDescent="0.25">
      <c r="A97">
        <v>1978</v>
      </c>
      <c r="B97" t="s">
        <v>99</v>
      </c>
      <c r="C97" s="4">
        <v>0.2311</v>
      </c>
      <c r="D97" s="4">
        <v>0.21909999999999999</v>
      </c>
      <c r="E97" s="7">
        <v>1.671E-3</v>
      </c>
      <c r="F97" s="7">
        <v>-0.19789999999999999</v>
      </c>
      <c r="G97" s="7">
        <v>0.22969999999999999</v>
      </c>
      <c r="H97" s="7">
        <v>0.65869999999999995</v>
      </c>
      <c r="I97">
        <v>10001</v>
      </c>
      <c r="J97">
        <v>50000</v>
      </c>
      <c r="K97" s="4">
        <f t="shared" si="16"/>
        <v>0.94807442665512764</v>
      </c>
      <c r="N97" s="7"/>
      <c r="O97" s="7"/>
      <c r="P97" s="7"/>
      <c r="Q97" s="7"/>
      <c r="R97" s="7"/>
      <c r="S97" s="7"/>
      <c r="T97" s="7"/>
      <c r="U97" s="7"/>
      <c r="V97" s="7"/>
    </row>
    <row r="98" spans="1:22" x14ac:dyDescent="0.25">
      <c r="A98">
        <v>1979</v>
      </c>
      <c r="B98" t="s">
        <v>100</v>
      </c>
      <c r="C98" s="4">
        <v>-0.36630000000000001</v>
      </c>
      <c r="D98" s="4">
        <v>0.21709999999999999</v>
      </c>
      <c r="E98" s="7">
        <v>1.4829999999999999E-3</v>
      </c>
      <c r="F98" s="7">
        <v>-0.79279999999999995</v>
      </c>
      <c r="G98" s="7">
        <v>-0.36659999999999998</v>
      </c>
      <c r="H98" s="7">
        <v>5.7430000000000002E-2</v>
      </c>
      <c r="I98">
        <v>10001</v>
      </c>
      <c r="J98">
        <v>50000</v>
      </c>
      <c r="K98" s="4">
        <f t="shared" si="16"/>
        <v>0.59268359268359261</v>
      </c>
      <c r="N98" s="7"/>
      <c r="O98" s="7"/>
      <c r="P98" s="7"/>
      <c r="Q98" s="7"/>
      <c r="R98" s="7"/>
      <c r="S98" s="7"/>
      <c r="T98" s="7"/>
      <c r="U98" s="7"/>
      <c r="V98" s="7"/>
    </row>
    <row r="99" spans="1:22" x14ac:dyDescent="0.25">
      <c r="A99">
        <v>1980</v>
      </c>
      <c r="B99" t="s">
        <v>101</v>
      </c>
      <c r="C99" s="4">
        <v>0.68189999999999995</v>
      </c>
      <c r="D99" s="4">
        <v>0.21870000000000001</v>
      </c>
      <c r="E99" s="7">
        <v>1.709E-3</v>
      </c>
      <c r="F99" s="7">
        <v>0.25380000000000003</v>
      </c>
      <c r="G99" s="7">
        <v>0.68240000000000001</v>
      </c>
      <c r="H99" s="7">
        <v>1.1120000000000001</v>
      </c>
      <c r="I99">
        <v>10001</v>
      </c>
      <c r="J99">
        <v>50000</v>
      </c>
      <c r="K99" s="4">
        <f t="shared" si="16"/>
        <v>0.32072151341838984</v>
      </c>
      <c r="N99" s="7"/>
      <c r="O99" s="7"/>
      <c r="P99" s="7"/>
      <c r="Q99" s="7"/>
      <c r="R99" s="7"/>
      <c r="S99" s="7"/>
      <c r="T99" s="7"/>
      <c r="U99" s="7"/>
      <c r="V99" s="7"/>
    </row>
    <row r="100" spans="1:22" x14ac:dyDescent="0.25">
      <c r="A100">
        <v>1981</v>
      </c>
      <c r="B100" t="s">
        <v>102</v>
      </c>
      <c r="C100" s="4">
        <v>0.2651</v>
      </c>
      <c r="D100" s="4">
        <v>0.21060000000000001</v>
      </c>
      <c r="E100" s="7">
        <v>1.4909999999999999E-3</v>
      </c>
      <c r="F100" s="7">
        <v>-0.14419999999999999</v>
      </c>
      <c r="G100" s="7">
        <v>0.2636</v>
      </c>
      <c r="H100" s="7">
        <v>0.68240000000000001</v>
      </c>
      <c r="I100">
        <v>10001</v>
      </c>
      <c r="J100">
        <v>50000</v>
      </c>
      <c r="K100" s="4">
        <f t="shared" si="16"/>
        <v>0.79441720105620528</v>
      </c>
      <c r="N100" s="7"/>
      <c r="O100" s="7"/>
      <c r="P100" s="7"/>
      <c r="Q100" s="7"/>
      <c r="R100" s="7"/>
      <c r="S100" s="7"/>
      <c r="T100" s="7"/>
      <c r="U100" s="7"/>
      <c r="V100" s="7"/>
    </row>
    <row r="101" spans="1:22" x14ac:dyDescent="0.25">
      <c r="A101">
        <v>1982</v>
      </c>
      <c r="B101" t="s">
        <v>103</v>
      </c>
      <c r="C101" s="4">
        <v>-0.11840000000000001</v>
      </c>
      <c r="D101" s="4">
        <v>0.21060000000000001</v>
      </c>
      <c r="E101" s="7">
        <v>1.5529999999999999E-3</v>
      </c>
      <c r="F101" s="7">
        <v>-0.53039999999999998</v>
      </c>
      <c r="G101" s="7">
        <v>-0.1173</v>
      </c>
      <c r="H101" s="7">
        <v>0.29470000000000002</v>
      </c>
      <c r="I101">
        <v>10001</v>
      </c>
      <c r="J101">
        <v>50000</v>
      </c>
      <c r="K101" s="4">
        <f t="shared" si="16"/>
        <v>1.7787162162162162</v>
      </c>
      <c r="N101" s="7"/>
      <c r="O101" s="7"/>
      <c r="P101" s="7"/>
      <c r="Q101" s="7"/>
      <c r="R101" s="7"/>
      <c r="S101" s="7"/>
      <c r="T101" s="7"/>
      <c r="U101" s="7"/>
      <c r="V101" s="7"/>
    </row>
    <row r="102" spans="1:22" x14ac:dyDescent="0.25">
      <c r="A102">
        <v>1983</v>
      </c>
      <c r="B102" t="s">
        <v>104</v>
      </c>
      <c r="C102" s="4">
        <v>0.156</v>
      </c>
      <c r="D102" s="4">
        <v>0.21920000000000001</v>
      </c>
      <c r="E102" s="7">
        <v>1.5E-3</v>
      </c>
      <c r="F102" s="7">
        <v>-0.27029999999999998</v>
      </c>
      <c r="G102" s="7">
        <v>0.15590000000000001</v>
      </c>
      <c r="H102" s="7">
        <v>0.58440000000000003</v>
      </c>
      <c r="I102">
        <v>10001</v>
      </c>
      <c r="J102">
        <v>50000</v>
      </c>
      <c r="K102" s="4">
        <f t="shared" si="16"/>
        <v>1.4051282051282052</v>
      </c>
      <c r="N102" s="7"/>
      <c r="O102" s="7"/>
      <c r="P102" s="7"/>
      <c r="Q102" s="7"/>
      <c r="R102" s="7"/>
      <c r="S102" s="7"/>
      <c r="T102" s="7"/>
      <c r="U102" s="7"/>
      <c r="V102" s="7"/>
    </row>
    <row r="103" spans="1:22" x14ac:dyDescent="0.25">
      <c r="A103">
        <v>1984</v>
      </c>
      <c r="B103" t="s">
        <v>105</v>
      </c>
      <c r="C103" s="4">
        <v>0.55159999999999998</v>
      </c>
      <c r="D103" s="4">
        <v>0.22489999999999999</v>
      </c>
      <c r="E103" s="7">
        <v>1.621E-3</v>
      </c>
      <c r="F103" s="7">
        <v>0.1096</v>
      </c>
      <c r="G103" s="7">
        <v>0.55230000000000001</v>
      </c>
      <c r="H103" s="7">
        <v>0.99519999999999997</v>
      </c>
      <c r="I103">
        <v>10001</v>
      </c>
      <c r="J103">
        <v>50000</v>
      </c>
      <c r="K103" s="4">
        <f t="shared" si="16"/>
        <v>0.40772298767222626</v>
      </c>
      <c r="N103" s="7"/>
      <c r="O103" s="7"/>
      <c r="P103" s="7"/>
      <c r="Q103" s="7"/>
      <c r="R103" s="7"/>
      <c r="S103" s="7"/>
      <c r="T103" s="7"/>
      <c r="U103" s="7"/>
      <c r="V103" s="7"/>
    </row>
    <row r="104" spans="1:22" x14ac:dyDescent="0.25">
      <c r="A104">
        <v>1985</v>
      </c>
      <c r="B104" t="s">
        <v>106</v>
      </c>
      <c r="C104" s="4">
        <v>-9.5369999999999996E-2</v>
      </c>
      <c r="D104" s="4">
        <v>0.22450000000000001</v>
      </c>
      <c r="E104" s="7">
        <v>1.521E-3</v>
      </c>
      <c r="F104" s="7">
        <v>-0.53510000000000002</v>
      </c>
      <c r="G104" s="7">
        <v>-9.4589999999999994E-2</v>
      </c>
      <c r="H104" s="7">
        <v>0.34449999999999997</v>
      </c>
      <c r="I104">
        <v>10001</v>
      </c>
      <c r="J104">
        <v>50000</v>
      </c>
      <c r="K104" s="4">
        <f t="shared" si="16"/>
        <v>2.3539897242319388</v>
      </c>
      <c r="N104" s="7"/>
      <c r="O104" s="7"/>
      <c r="P104" s="7"/>
      <c r="Q104" s="7"/>
      <c r="R104" s="7"/>
      <c r="S104" s="7"/>
      <c r="T104" s="7"/>
      <c r="U104" s="7"/>
      <c r="V104" s="7"/>
    </row>
    <row r="105" spans="1:22" x14ac:dyDescent="0.25">
      <c r="A105">
        <v>1986</v>
      </c>
      <c r="B105" t="s">
        <v>107</v>
      </c>
      <c r="C105" s="4">
        <v>0.62590000000000001</v>
      </c>
      <c r="D105" s="4">
        <v>0.2238</v>
      </c>
      <c r="E105" s="7">
        <v>1.6130000000000001E-3</v>
      </c>
      <c r="F105" s="7">
        <v>0.1895</v>
      </c>
      <c r="G105" s="7">
        <v>0.62509999999999999</v>
      </c>
      <c r="H105" s="7">
        <v>1.0660000000000001</v>
      </c>
      <c r="I105">
        <v>10001</v>
      </c>
      <c r="J105">
        <v>50000</v>
      </c>
      <c r="K105" s="4">
        <f t="shared" si="16"/>
        <v>0.35756510624700433</v>
      </c>
      <c r="N105" s="7"/>
      <c r="O105" s="7"/>
      <c r="P105" s="7"/>
      <c r="Q105" s="7"/>
      <c r="R105" s="7"/>
      <c r="S105" s="7"/>
      <c r="T105" s="7"/>
      <c r="U105" s="7"/>
      <c r="V105" s="7"/>
    </row>
    <row r="106" spans="1:22" x14ac:dyDescent="0.25">
      <c r="A106">
        <v>1987</v>
      </c>
      <c r="B106" t="s">
        <v>108</v>
      </c>
      <c r="C106" s="4">
        <v>0.31619999999999998</v>
      </c>
      <c r="D106" s="4">
        <v>0.20230000000000001</v>
      </c>
      <c r="E106" s="7">
        <v>1.4970000000000001E-3</v>
      </c>
      <c r="F106" s="7">
        <v>-7.8200000000000006E-2</v>
      </c>
      <c r="G106" s="7">
        <v>0.316</v>
      </c>
      <c r="H106" s="7">
        <v>0.71630000000000005</v>
      </c>
      <c r="I106">
        <v>10001</v>
      </c>
      <c r="J106">
        <v>50000</v>
      </c>
      <c r="K106" s="4">
        <f t="shared" si="16"/>
        <v>0.63978494623655924</v>
      </c>
      <c r="N106" s="7"/>
      <c r="O106" s="7"/>
      <c r="P106" s="7"/>
      <c r="Q106" s="7"/>
      <c r="R106" s="7"/>
      <c r="S106" s="7"/>
      <c r="T106" s="7"/>
      <c r="U106" s="7"/>
      <c r="V106" s="7"/>
    </row>
    <row r="107" spans="1:22" x14ac:dyDescent="0.25">
      <c r="A107">
        <v>1988</v>
      </c>
      <c r="B107" t="s">
        <v>109</v>
      </c>
      <c r="C107" s="4">
        <v>0.69269999999999998</v>
      </c>
      <c r="D107" s="4">
        <v>0.20430000000000001</v>
      </c>
      <c r="E107" s="7">
        <v>1.524E-3</v>
      </c>
      <c r="F107" s="7">
        <v>0.29459999999999997</v>
      </c>
      <c r="G107" s="7">
        <v>0.69159999999999999</v>
      </c>
      <c r="H107" s="7">
        <v>1.093</v>
      </c>
      <c r="I107">
        <v>10001</v>
      </c>
      <c r="J107">
        <v>50000</v>
      </c>
      <c r="K107" s="4">
        <f t="shared" si="16"/>
        <v>0.29493287137288871</v>
      </c>
      <c r="N107" s="7"/>
      <c r="O107" s="7"/>
      <c r="P107" s="7"/>
      <c r="Q107" s="7"/>
      <c r="R107" s="7"/>
      <c r="S107" s="7"/>
      <c r="T107" s="7"/>
      <c r="U107" s="7"/>
      <c r="V107" s="7"/>
    </row>
    <row r="108" spans="1:22" x14ac:dyDescent="0.25">
      <c r="A108">
        <v>1989</v>
      </c>
      <c r="B108" t="s">
        <v>110</v>
      </c>
      <c r="C108" s="4">
        <v>0.4259</v>
      </c>
      <c r="D108" s="4">
        <v>0.2331</v>
      </c>
      <c r="E108" s="7">
        <v>1.573E-3</v>
      </c>
      <c r="F108" s="7">
        <v>-2.8660000000000001E-2</v>
      </c>
      <c r="G108" s="7">
        <v>0.42609999999999998</v>
      </c>
      <c r="H108" s="7">
        <v>0.8841</v>
      </c>
      <c r="I108">
        <v>10001</v>
      </c>
      <c r="J108">
        <v>50000</v>
      </c>
      <c r="K108" s="4">
        <f t="shared" si="16"/>
        <v>0.54731157548720355</v>
      </c>
      <c r="N108" s="7"/>
      <c r="O108" s="7"/>
      <c r="P108" s="7"/>
      <c r="Q108" s="7"/>
      <c r="R108" s="7"/>
      <c r="S108" s="7"/>
      <c r="T108" s="7"/>
      <c r="U108" s="7"/>
      <c r="V108" s="7"/>
    </row>
    <row r="109" spans="1:22" x14ac:dyDescent="0.25">
      <c r="A109">
        <v>1990</v>
      </c>
      <c r="B109" t="s">
        <v>111</v>
      </c>
      <c r="C109" s="4">
        <v>0.35799999999999998</v>
      </c>
      <c r="D109" s="4">
        <v>0.2334</v>
      </c>
      <c r="E109" s="7">
        <v>1.616E-3</v>
      </c>
      <c r="F109" s="7">
        <v>-9.5979999999999996E-2</v>
      </c>
      <c r="G109" s="7">
        <v>0.35610000000000003</v>
      </c>
      <c r="H109" s="7">
        <v>0.81930000000000003</v>
      </c>
      <c r="I109">
        <v>10001</v>
      </c>
      <c r="J109">
        <v>50000</v>
      </c>
      <c r="K109" s="4">
        <f t="shared" si="16"/>
        <v>0.65195530726256989</v>
      </c>
      <c r="N109" s="7"/>
      <c r="O109" s="7"/>
      <c r="P109" s="7"/>
      <c r="Q109" s="7"/>
      <c r="R109" s="7"/>
      <c r="S109" s="7"/>
      <c r="T109" s="7"/>
      <c r="U109" s="7"/>
      <c r="V109" s="7"/>
    </row>
    <row r="110" spans="1:22" x14ac:dyDescent="0.25">
      <c r="A110">
        <v>1991</v>
      </c>
      <c r="B110" t="s">
        <v>112</v>
      </c>
      <c r="C110" s="4">
        <v>0.48849999999999999</v>
      </c>
      <c r="D110" s="4">
        <v>0.2351</v>
      </c>
      <c r="E110" s="7">
        <v>1.701E-3</v>
      </c>
      <c r="F110" s="7">
        <v>2.785E-2</v>
      </c>
      <c r="G110" s="7">
        <v>0.48749999999999999</v>
      </c>
      <c r="H110" s="7">
        <v>0.95279999999999998</v>
      </c>
      <c r="I110">
        <v>10001</v>
      </c>
      <c r="J110">
        <v>50000</v>
      </c>
      <c r="K110" s="4">
        <f t="shared" si="16"/>
        <v>0.48126919140225183</v>
      </c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5">
      <c r="A111">
        <v>1992</v>
      </c>
      <c r="B111" t="s">
        <v>113</v>
      </c>
      <c r="C111" s="4">
        <v>0.62419999999999998</v>
      </c>
      <c r="D111" s="4">
        <v>0.2339</v>
      </c>
      <c r="E111" s="7">
        <v>1.83E-3</v>
      </c>
      <c r="F111" s="7">
        <v>0.16819999999999999</v>
      </c>
      <c r="G111" s="7">
        <v>0.62319999999999998</v>
      </c>
      <c r="H111" s="7">
        <v>1.0840000000000001</v>
      </c>
      <c r="I111">
        <v>10001</v>
      </c>
      <c r="J111">
        <v>50000</v>
      </c>
      <c r="K111" s="4">
        <f t="shared" si="16"/>
        <v>0.37471964114066003</v>
      </c>
      <c r="N111" s="7"/>
      <c r="O111" s="7"/>
      <c r="P111" s="7"/>
      <c r="Q111" s="7"/>
      <c r="R111" s="7"/>
      <c r="S111" s="7"/>
      <c r="T111" s="7"/>
      <c r="U111" s="7"/>
      <c r="V111" s="7"/>
    </row>
    <row r="112" spans="1:22" x14ac:dyDescent="0.25">
      <c r="A112">
        <v>1993</v>
      </c>
      <c r="B112" t="s">
        <v>114</v>
      </c>
      <c r="C112" s="4">
        <v>-3.1649999999999998E-2</v>
      </c>
      <c r="D112" s="4">
        <v>0.21709999999999999</v>
      </c>
      <c r="E112" s="7">
        <v>1.647E-3</v>
      </c>
      <c r="F112" s="7">
        <v>-0.45779999999999998</v>
      </c>
      <c r="G112" s="7">
        <v>-3.1260000000000003E-2</v>
      </c>
      <c r="H112" s="7">
        <v>0.39229999999999998</v>
      </c>
      <c r="I112">
        <v>10001</v>
      </c>
      <c r="J112">
        <v>50000</v>
      </c>
      <c r="K112" s="4">
        <f t="shared" si="16"/>
        <v>6.8593996840442335</v>
      </c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5">
      <c r="A113">
        <v>1994</v>
      </c>
      <c r="B113" t="s">
        <v>115</v>
      </c>
      <c r="C113" s="4">
        <v>-1.395</v>
      </c>
      <c r="D113" s="4">
        <v>0.2777</v>
      </c>
      <c r="E113" s="7">
        <v>2.2109999999999999E-3</v>
      </c>
      <c r="F113" s="7">
        <v>-1.9410000000000001</v>
      </c>
      <c r="G113" s="7">
        <v>-1.3939999999999999</v>
      </c>
      <c r="H113" s="7">
        <v>-0.84950000000000003</v>
      </c>
      <c r="I113">
        <v>10001</v>
      </c>
      <c r="J113">
        <v>50000</v>
      </c>
      <c r="K113" s="4">
        <f t="shared" si="16"/>
        <v>0.19906810035842293</v>
      </c>
      <c r="N113" s="7"/>
      <c r="O113" s="7"/>
      <c r="P113" s="7"/>
      <c r="Q113" s="7"/>
      <c r="R113" s="7"/>
      <c r="S113" s="7"/>
      <c r="T113" s="7"/>
      <c r="U113" s="7"/>
      <c r="V113" s="7"/>
    </row>
    <row r="114" spans="1:22" x14ac:dyDescent="0.25">
      <c r="A114">
        <v>1995</v>
      </c>
      <c r="B114" t="s">
        <v>116</v>
      </c>
      <c r="C114" s="4">
        <v>-0.26619999999999999</v>
      </c>
      <c r="D114" s="4">
        <v>0.24210000000000001</v>
      </c>
      <c r="E114" s="7">
        <v>1.5460000000000001E-3</v>
      </c>
      <c r="F114" s="7">
        <v>-0.74160000000000004</v>
      </c>
      <c r="G114" s="7">
        <v>-0.26550000000000001</v>
      </c>
      <c r="H114" s="7">
        <v>0.2054</v>
      </c>
      <c r="I114">
        <v>10001</v>
      </c>
      <c r="J114">
        <v>50000</v>
      </c>
      <c r="K114" s="4">
        <f t="shared" si="16"/>
        <v>0.90946656649135993</v>
      </c>
      <c r="N114" s="7"/>
      <c r="O114" s="7"/>
      <c r="P114" s="7"/>
      <c r="Q114" s="7"/>
      <c r="R114" s="7"/>
      <c r="S114" s="7"/>
      <c r="T114" s="7"/>
      <c r="U114" s="7"/>
      <c r="V114" s="7"/>
    </row>
    <row r="115" spans="1:22" x14ac:dyDescent="0.25">
      <c r="A115">
        <v>1996</v>
      </c>
      <c r="B115" t="s">
        <v>117</v>
      </c>
      <c r="C115" s="4">
        <v>0.95389999999999997</v>
      </c>
      <c r="D115" s="4">
        <v>0.24410000000000001</v>
      </c>
      <c r="E115" s="7">
        <v>1.916E-3</v>
      </c>
      <c r="F115" s="7">
        <v>0.47270000000000001</v>
      </c>
      <c r="G115" s="7">
        <v>0.95609999999999995</v>
      </c>
      <c r="H115" s="7">
        <v>1.427</v>
      </c>
      <c r="I115">
        <v>10001</v>
      </c>
      <c r="J115">
        <v>50000</v>
      </c>
      <c r="K115" s="4">
        <f t="shared" si="16"/>
        <v>0.25589684453296996</v>
      </c>
      <c r="N115" s="7"/>
      <c r="O115" s="7"/>
      <c r="P115" s="7"/>
      <c r="Q115" s="7"/>
      <c r="R115" s="7"/>
      <c r="S115" s="7"/>
      <c r="T115" s="7"/>
      <c r="U115" s="7"/>
      <c r="V115" s="7"/>
    </row>
    <row r="116" spans="1:22" x14ac:dyDescent="0.25">
      <c r="A116">
        <v>1997</v>
      </c>
      <c r="B116" t="s">
        <v>118</v>
      </c>
      <c r="C116" s="4">
        <v>-0.20119999999999999</v>
      </c>
      <c r="D116" s="4">
        <v>0.21099999999999999</v>
      </c>
      <c r="E116" s="7">
        <v>1.593E-3</v>
      </c>
      <c r="F116" s="7">
        <v>-0.61680000000000001</v>
      </c>
      <c r="G116" s="7">
        <v>-0.2</v>
      </c>
      <c r="H116" s="7">
        <v>0.2087</v>
      </c>
      <c r="I116">
        <v>10001</v>
      </c>
      <c r="J116">
        <v>50000</v>
      </c>
      <c r="K116" s="4">
        <f t="shared" si="16"/>
        <v>1.0487077534791254</v>
      </c>
      <c r="N116" s="7"/>
      <c r="O116" s="7"/>
      <c r="P116" s="7"/>
      <c r="Q116" s="7"/>
      <c r="R116" s="7"/>
      <c r="S116" s="7"/>
      <c r="T116" s="7"/>
      <c r="U116" s="7"/>
      <c r="V116" s="7"/>
    </row>
    <row r="117" spans="1:22" x14ac:dyDescent="0.25">
      <c r="A117">
        <v>1998</v>
      </c>
      <c r="B117" t="s">
        <v>119</v>
      </c>
      <c r="C117" s="4">
        <v>0.42420000000000002</v>
      </c>
      <c r="D117" s="4">
        <v>0.21890000000000001</v>
      </c>
      <c r="E117" s="7">
        <v>1.537E-3</v>
      </c>
      <c r="F117" s="7">
        <v>-7.5989999999999999E-3</v>
      </c>
      <c r="G117" s="7">
        <v>0.42359999999999998</v>
      </c>
      <c r="H117" s="7">
        <v>0.85389999999999999</v>
      </c>
      <c r="I117">
        <v>10001</v>
      </c>
      <c r="J117">
        <v>50000</v>
      </c>
      <c r="K117" s="4">
        <f t="shared" si="16"/>
        <v>0.51603017444601607</v>
      </c>
      <c r="N117" s="7"/>
      <c r="O117" s="7"/>
      <c r="P117" s="7"/>
      <c r="Q117" s="7"/>
      <c r="R117" s="7"/>
      <c r="S117" s="7"/>
      <c r="T117" s="7"/>
      <c r="U117" s="7"/>
      <c r="V117" s="7"/>
    </row>
    <row r="118" spans="1:22" x14ac:dyDescent="0.25">
      <c r="A118">
        <v>1999</v>
      </c>
      <c r="B118" t="s">
        <v>120</v>
      </c>
      <c r="C118" s="4">
        <v>-0.41699999999999998</v>
      </c>
      <c r="D118" s="4">
        <v>0.2248</v>
      </c>
      <c r="E118" s="7">
        <v>1.6639999999999999E-3</v>
      </c>
      <c r="F118" s="7">
        <v>-0.86040000000000005</v>
      </c>
      <c r="G118" s="7">
        <v>-0.41689999999999999</v>
      </c>
      <c r="H118" s="7">
        <v>2.3369999999999998E-2</v>
      </c>
      <c r="I118">
        <v>10001</v>
      </c>
      <c r="J118">
        <v>50000</v>
      </c>
      <c r="K118" s="4">
        <f t="shared" si="16"/>
        <v>0.53908872901678662</v>
      </c>
      <c r="N118" s="7"/>
      <c r="O118" s="7"/>
      <c r="P118" s="7"/>
      <c r="Q118" s="7"/>
      <c r="R118" s="7"/>
      <c r="S118" s="7"/>
      <c r="T118" s="7"/>
      <c r="U118" s="7"/>
      <c r="V118" s="7"/>
    </row>
    <row r="119" spans="1:22" x14ac:dyDescent="0.25">
      <c r="A119">
        <v>2000</v>
      </c>
      <c r="B119" t="s">
        <v>121</v>
      </c>
      <c r="C119" s="4">
        <v>-0.1368</v>
      </c>
      <c r="D119" s="4">
        <v>0.20910000000000001</v>
      </c>
      <c r="E119" s="7">
        <v>1.421E-3</v>
      </c>
      <c r="F119" s="7">
        <v>-0.54769999999999996</v>
      </c>
      <c r="G119" s="7">
        <v>-0.13619999999999999</v>
      </c>
      <c r="H119" s="7">
        <v>0.2737</v>
      </c>
      <c r="I119">
        <v>10001</v>
      </c>
      <c r="J119">
        <v>50000</v>
      </c>
      <c r="K119" s="4">
        <f t="shared" si="16"/>
        <v>1.5285087719298245</v>
      </c>
      <c r="N119" s="7"/>
      <c r="O119" s="7"/>
      <c r="P119" s="7"/>
      <c r="Q119" s="7"/>
      <c r="R119" s="7"/>
      <c r="S119" s="7"/>
      <c r="T119" s="7"/>
      <c r="U119" s="7"/>
      <c r="V119" s="7"/>
    </row>
    <row r="120" spans="1:22" x14ac:dyDescent="0.25">
      <c r="A120">
        <v>2001</v>
      </c>
      <c r="B120" t="s">
        <v>122</v>
      </c>
      <c r="C120" s="4">
        <v>-0.47449999999999998</v>
      </c>
      <c r="D120" s="4">
        <v>0.20569999999999999</v>
      </c>
      <c r="E120" s="7">
        <v>1.5449999999999999E-3</v>
      </c>
      <c r="F120" s="7">
        <v>-0.879</v>
      </c>
      <c r="G120" s="7">
        <v>-0.4733</v>
      </c>
      <c r="H120" s="7">
        <v>-7.2279999999999997E-2</v>
      </c>
      <c r="I120">
        <v>10001</v>
      </c>
      <c r="J120">
        <v>50000</v>
      </c>
      <c r="K120" s="4">
        <f t="shared" si="16"/>
        <v>0.43350895679662804</v>
      </c>
      <c r="N120" s="7"/>
      <c r="O120" s="7"/>
      <c r="P120" s="7"/>
      <c r="Q120" s="7"/>
      <c r="R120" s="7"/>
      <c r="S120" s="7"/>
      <c r="T120" s="7"/>
      <c r="U120" s="7"/>
      <c r="V120" s="7"/>
    </row>
    <row r="121" spans="1:22" x14ac:dyDescent="0.25">
      <c r="A121">
        <v>2002</v>
      </c>
      <c r="B121" t="s">
        <v>123</v>
      </c>
      <c r="C121" s="4">
        <v>0.29420000000000002</v>
      </c>
      <c r="D121" s="4">
        <v>0.1983</v>
      </c>
      <c r="E121" s="7">
        <v>1.609E-3</v>
      </c>
      <c r="F121" s="7">
        <v>-9.1090000000000004E-2</v>
      </c>
      <c r="G121" s="7">
        <v>0.29330000000000001</v>
      </c>
      <c r="H121" s="7">
        <v>0.68569999999999998</v>
      </c>
      <c r="I121">
        <v>10001</v>
      </c>
      <c r="J121">
        <v>50000</v>
      </c>
      <c r="K121" s="4">
        <f t="shared" si="16"/>
        <v>0.6740312712440516</v>
      </c>
      <c r="N121" s="7"/>
      <c r="O121" s="7"/>
      <c r="P121" s="7"/>
      <c r="Q121" s="7"/>
      <c r="R121" s="7"/>
      <c r="S121" s="7"/>
      <c r="T121" s="7"/>
      <c r="U121" s="7"/>
      <c r="V121" s="7"/>
    </row>
    <row r="122" spans="1:22" x14ac:dyDescent="0.25">
      <c r="A122">
        <v>2003</v>
      </c>
      <c r="B122" t="s">
        <v>124</v>
      </c>
      <c r="C122" s="4">
        <v>-0.79620000000000002</v>
      </c>
      <c r="D122" s="4">
        <v>0.20369999999999999</v>
      </c>
      <c r="E122" s="7">
        <v>1.7650000000000001E-3</v>
      </c>
      <c r="F122" s="7">
        <v>-1.1990000000000001</v>
      </c>
      <c r="G122" s="7">
        <v>-0.79369999999999996</v>
      </c>
      <c r="H122" s="7">
        <v>-0.40100000000000002</v>
      </c>
      <c r="I122">
        <v>10001</v>
      </c>
      <c r="J122">
        <v>50000</v>
      </c>
      <c r="K122" s="4">
        <f t="shared" si="16"/>
        <v>0.25584024114544085</v>
      </c>
      <c r="N122" s="7"/>
      <c r="O122" s="7"/>
      <c r="P122" s="7"/>
      <c r="Q122" s="7"/>
      <c r="R122" s="7"/>
      <c r="S122" s="7"/>
      <c r="T122" s="7"/>
      <c r="U122" s="7"/>
      <c r="V122" s="7"/>
    </row>
    <row r="123" spans="1:22" x14ac:dyDescent="0.25">
      <c r="A123">
        <v>2004</v>
      </c>
      <c r="B123" t="s">
        <v>125</v>
      </c>
      <c r="C123" s="4">
        <v>-0.37280000000000002</v>
      </c>
      <c r="D123" s="4">
        <v>0.19769999999999999</v>
      </c>
      <c r="E123" s="7">
        <v>1.686E-3</v>
      </c>
      <c r="F123" s="7">
        <v>-0.75719999999999998</v>
      </c>
      <c r="G123" s="7">
        <v>-0.37380000000000002</v>
      </c>
      <c r="H123" s="7">
        <v>1.618E-2</v>
      </c>
      <c r="I123">
        <v>10001</v>
      </c>
      <c r="J123">
        <v>50000</v>
      </c>
      <c r="K123" s="4">
        <f t="shared" si="16"/>
        <v>0.53031115879828317</v>
      </c>
      <c r="N123" s="7"/>
      <c r="O123" s="7"/>
      <c r="P123" s="7"/>
      <c r="Q123" s="7"/>
      <c r="R123" s="7"/>
      <c r="S123" s="7"/>
      <c r="T123" s="7"/>
      <c r="U123" s="7"/>
      <c r="V123" s="7"/>
    </row>
    <row r="124" spans="1:22" x14ac:dyDescent="0.25">
      <c r="A124">
        <v>2005</v>
      </c>
      <c r="B124" t="s">
        <v>126</v>
      </c>
      <c r="C124" s="4">
        <v>-0.54</v>
      </c>
      <c r="D124" s="4">
        <v>0.19420000000000001</v>
      </c>
      <c r="E124" s="7">
        <v>1.6789999999999999E-3</v>
      </c>
      <c r="F124" s="7">
        <v>-0.92349999999999999</v>
      </c>
      <c r="G124" s="7">
        <v>-0.53979999999999995</v>
      </c>
      <c r="H124" s="7">
        <v>-0.1615</v>
      </c>
      <c r="I124">
        <v>10001</v>
      </c>
      <c r="J124">
        <v>50000</v>
      </c>
      <c r="K124" s="4">
        <f t="shared" si="16"/>
        <v>0.35962962962962963</v>
      </c>
      <c r="N124" s="7"/>
      <c r="O124" s="7"/>
      <c r="P124" s="7"/>
      <c r="Q124" s="7"/>
      <c r="R124" s="7"/>
      <c r="S124" s="7"/>
      <c r="T124" s="7"/>
      <c r="U124" s="7"/>
      <c r="V124" s="7"/>
    </row>
    <row r="125" spans="1:22" x14ac:dyDescent="0.25">
      <c r="A125">
        <v>2006</v>
      </c>
      <c r="B125" t="s">
        <v>127</v>
      </c>
      <c r="C125" s="4">
        <v>0.1011</v>
      </c>
      <c r="D125" s="4">
        <v>0.19059999999999999</v>
      </c>
      <c r="E125" s="7">
        <v>1.5269999999999999E-3</v>
      </c>
      <c r="F125" s="7">
        <v>-0.27179999999999999</v>
      </c>
      <c r="G125" s="7">
        <v>0.1018</v>
      </c>
      <c r="H125" s="7">
        <v>0.47389999999999999</v>
      </c>
      <c r="I125">
        <v>10001</v>
      </c>
      <c r="J125">
        <v>50000</v>
      </c>
      <c r="K125" s="4">
        <f t="shared" si="16"/>
        <v>1.8852621167161228</v>
      </c>
      <c r="N125" s="7"/>
      <c r="O125" s="7"/>
      <c r="P125" s="7"/>
      <c r="Q125" s="7"/>
      <c r="R125" s="7"/>
      <c r="S125" s="7"/>
      <c r="T125" s="7"/>
      <c r="U125" s="7"/>
      <c r="V125" s="7"/>
    </row>
    <row r="126" spans="1:22" x14ac:dyDescent="0.25">
      <c r="A126">
        <v>2007</v>
      </c>
      <c r="B126" t="s">
        <v>128</v>
      </c>
      <c r="C126" s="4">
        <v>0.32200000000000001</v>
      </c>
      <c r="D126" s="4">
        <v>0.1968</v>
      </c>
      <c r="E126" s="7">
        <v>1.518E-3</v>
      </c>
      <c r="F126" s="7">
        <v>-6.2850000000000003E-2</v>
      </c>
      <c r="G126" s="7">
        <v>0.32229999999999998</v>
      </c>
      <c r="H126" s="7">
        <v>0.71099999999999997</v>
      </c>
      <c r="I126">
        <v>10001</v>
      </c>
      <c r="J126">
        <v>50000</v>
      </c>
      <c r="K126" s="4">
        <f t="shared" si="16"/>
        <v>0.61118012422360246</v>
      </c>
      <c r="N126" s="7"/>
      <c r="O126" s="7"/>
      <c r="P126" s="7"/>
      <c r="Q126" s="7"/>
      <c r="R126" s="7"/>
      <c r="S126" s="7"/>
      <c r="T126" s="7"/>
      <c r="U126" s="7"/>
      <c r="V126" s="7"/>
    </row>
    <row r="127" spans="1:22" x14ac:dyDescent="0.25">
      <c r="A127">
        <v>2008</v>
      </c>
      <c r="B127" t="s">
        <v>129</v>
      </c>
      <c r="C127" s="4">
        <v>-0.1956</v>
      </c>
      <c r="D127" s="4">
        <v>0.22620000000000001</v>
      </c>
      <c r="E127" s="7">
        <v>1.9559999999999998E-3</v>
      </c>
      <c r="F127" s="7">
        <v>-0.64200000000000002</v>
      </c>
      <c r="G127" s="7">
        <v>-0.19370000000000001</v>
      </c>
      <c r="H127" s="7">
        <v>0.24560000000000001</v>
      </c>
      <c r="I127">
        <v>10001</v>
      </c>
      <c r="J127">
        <v>50000</v>
      </c>
      <c r="K127" s="4">
        <f t="shared" si="16"/>
        <v>1.156441717791411</v>
      </c>
      <c r="N127" s="7"/>
      <c r="O127" s="7"/>
      <c r="P127" s="7"/>
      <c r="Q127" s="7"/>
      <c r="R127" s="7"/>
      <c r="S127" s="7"/>
      <c r="T127" s="7"/>
      <c r="U127" s="7"/>
      <c r="V127" s="7"/>
    </row>
    <row r="128" spans="1:22" x14ac:dyDescent="0.25">
      <c r="A128">
        <v>2009</v>
      </c>
      <c r="B128" t="s">
        <v>130</v>
      </c>
      <c r="C128" s="4">
        <v>-0.86319999999999997</v>
      </c>
      <c r="D128" s="4">
        <v>0.2089</v>
      </c>
      <c r="E128" s="7">
        <v>1.635E-3</v>
      </c>
      <c r="F128" s="7">
        <v>-1.278</v>
      </c>
      <c r="G128" s="7">
        <v>-0.86260000000000003</v>
      </c>
      <c r="H128" s="7">
        <v>-0.45979999999999999</v>
      </c>
      <c r="I128">
        <v>10001</v>
      </c>
      <c r="J128">
        <v>50000</v>
      </c>
      <c r="K128" s="4">
        <f t="shared" si="16"/>
        <v>0.24200648748841522</v>
      </c>
      <c r="N128" s="7"/>
      <c r="O128" s="7"/>
      <c r="P128" s="7"/>
      <c r="Q128" s="7"/>
      <c r="R128" s="7"/>
      <c r="S128" s="7"/>
      <c r="T128" s="7"/>
      <c r="U128" s="7"/>
      <c r="V128" s="7"/>
    </row>
    <row r="129" spans="1:24" x14ac:dyDescent="0.25">
      <c r="A129">
        <v>2010</v>
      </c>
      <c r="B129" t="s">
        <v>131</v>
      </c>
      <c r="C129" s="4">
        <v>0.436</v>
      </c>
      <c r="D129" s="4">
        <v>0.20130000000000001</v>
      </c>
      <c r="E129" s="7">
        <v>1.5679999999999999E-3</v>
      </c>
      <c r="F129" s="7">
        <v>4.385E-2</v>
      </c>
      <c r="G129" s="7">
        <v>0.43469999999999998</v>
      </c>
      <c r="H129" s="7">
        <v>0.83340000000000003</v>
      </c>
      <c r="I129">
        <v>10001</v>
      </c>
      <c r="J129">
        <v>50000</v>
      </c>
      <c r="K129" s="4">
        <f t="shared" si="16"/>
        <v>0.46169724770642201</v>
      </c>
      <c r="N129" s="7"/>
      <c r="O129" s="7"/>
      <c r="P129" s="7"/>
      <c r="Q129" s="7"/>
      <c r="R129" s="7"/>
      <c r="S129" s="7"/>
      <c r="T129" s="7"/>
      <c r="U129" s="7"/>
      <c r="V129" s="7"/>
    </row>
    <row r="130" spans="1:24" x14ac:dyDescent="0.25">
      <c r="A130">
        <v>2011</v>
      </c>
      <c r="B130" t="s">
        <v>132</v>
      </c>
      <c r="C130" s="4">
        <v>0.1139</v>
      </c>
      <c r="D130" s="4">
        <v>0.19109999999999999</v>
      </c>
      <c r="E130" s="7">
        <v>1.5610000000000001E-3</v>
      </c>
      <c r="F130" s="7">
        <v>-0.26579999999999998</v>
      </c>
      <c r="G130" s="7">
        <v>0.1142</v>
      </c>
      <c r="H130" s="7">
        <v>0.48709999999999998</v>
      </c>
      <c r="I130">
        <v>10001</v>
      </c>
      <c r="J130">
        <v>50000</v>
      </c>
      <c r="K130" s="4">
        <f t="shared" si="16"/>
        <v>1.6777875329236172</v>
      </c>
      <c r="N130" s="7"/>
      <c r="O130" s="7"/>
      <c r="P130" s="7"/>
      <c r="Q130" s="7"/>
      <c r="R130" s="7"/>
      <c r="S130" s="7"/>
      <c r="T130" s="7"/>
      <c r="U130" s="7"/>
      <c r="V130" s="7"/>
    </row>
    <row r="131" spans="1:24" x14ac:dyDescent="0.25">
      <c r="A131">
        <v>2012</v>
      </c>
      <c r="B131" t="s">
        <v>133</v>
      </c>
      <c r="C131" s="4">
        <v>-0.31840000000000002</v>
      </c>
      <c r="D131" s="4">
        <v>0.1976</v>
      </c>
      <c r="E131" s="7">
        <v>1.5E-3</v>
      </c>
      <c r="F131" s="7">
        <v>-0.70640000000000003</v>
      </c>
      <c r="G131" s="7">
        <v>-0.31900000000000001</v>
      </c>
      <c r="H131" s="7">
        <v>6.8610000000000004E-2</v>
      </c>
      <c r="I131">
        <v>10001</v>
      </c>
      <c r="J131">
        <v>50000</v>
      </c>
      <c r="K131" s="4">
        <f t="shared" si="16"/>
        <v>0.62060301507537685</v>
      </c>
      <c r="N131" s="7"/>
      <c r="O131" s="7"/>
      <c r="P131" s="7"/>
      <c r="Q131" s="7"/>
      <c r="R131" s="7"/>
      <c r="S131" s="7"/>
      <c r="T131" s="7"/>
      <c r="U131" s="7"/>
      <c r="V131" s="7"/>
    </row>
    <row r="132" spans="1:24" x14ac:dyDescent="0.25">
      <c r="A132">
        <v>2013</v>
      </c>
      <c r="B132" t="s">
        <v>134</v>
      </c>
      <c r="C132" s="4">
        <v>-1.0760000000000001</v>
      </c>
      <c r="D132" s="4">
        <v>0.2324</v>
      </c>
      <c r="E132" s="7">
        <v>2.1570000000000001E-3</v>
      </c>
      <c r="F132" s="7">
        <v>-1.5349999999999999</v>
      </c>
      <c r="G132" s="7">
        <v>-1.0740000000000001</v>
      </c>
      <c r="H132" s="7">
        <v>-0.62570000000000003</v>
      </c>
      <c r="I132">
        <v>10001</v>
      </c>
      <c r="J132">
        <v>50000</v>
      </c>
      <c r="K132" s="4">
        <f t="shared" si="16"/>
        <v>0.21598513011152415</v>
      </c>
      <c r="N132" s="7"/>
      <c r="O132" s="7"/>
      <c r="P132" s="7"/>
      <c r="Q132" s="7"/>
      <c r="R132" s="7"/>
      <c r="S132" s="7"/>
      <c r="T132" s="7"/>
      <c r="U132" s="7"/>
      <c r="V132" s="7"/>
    </row>
    <row r="133" spans="1:24" x14ac:dyDescent="0.25">
      <c r="A133">
        <v>2014</v>
      </c>
      <c r="B133" t="s">
        <v>135</v>
      </c>
      <c r="C133" s="4">
        <v>-0.24729999999999999</v>
      </c>
      <c r="D133" s="4">
        <v>0.2102</v>
      </c>
      <c r="E133" s="7">
        <v>1.544E-3</v>
      </c>
      <c r="F133" s="7">
        <v>-0.66139999999999999</v>
      </c>
      <c r="G133" s="7">
        <v>-0.2467</v>
      </c>
      <c r="H133" s="7">
        <v>0.1651</v>
      </c>
      <c r="I133">
        <v>10001</v>
      </c>
      <c r="J133">
        <v>50000</v>
      </c>
      <c r="K133" s="4">
        <f t="shared" si="16"/>
        <v>0.84997978164173071</v>
      </c>
      <c r="N133" s="7"/>
      <c r="O133" s="7"/>
      <c r="P133" s="7"/>
      <c r="Q133" s="7"/>
      <c r="R133" s="7"/>
      <c r="S133" s="7"/>
      <c r="T133" s="7"/>
      <c r="U133" s="7"/>
      <c r="V133" s="7"/>
    </row>
    <row r="134" spans="1:24" x14ac:dyDescent="0.25">
      <c r="B134" t="s">
        <v>136</v>
      </c>
      <c r="C134" s="7">
        <v>0.51529999999999998</v>
      </c>
      <c r="D134" s="4">
        <v>6.6049999999999998E-2</v>
      </c>
      <c r="E134" s="8">
        <v>5.8379999999999999E-4</v>
      </c>
      <c r="F134" s="7">
        <v>0.39760000000000001</v>
      </c>
      <c r="G134" s="7">
        <v>0.51129999999999998</v>
      </c>
      <c r="H134" s="7">
        <v>0.65610000000000002</v>
      </c>
      <c r="I134">
        <v>10001</v>
      </c>
      <c r="J134">
        <v>50000</v>
      </c>
      <c r="K134" s="4">
        <f t="shared" ref="K134:K197" si="19">ABS(D134/C134)</f>
        <v>0.12817776052784785</v>
      </c>
      <c r="N134" s="7"/>
      <c r="O134" s="7"/>
      <c r="P134" s="7"/>
      <c r="Q134" s="7"/>
      <c r="R134" s="7"/>
      <c r="S134" s="7"/>
      <c r="T134" s="7"/>
      <c r="U134" s="7"/>
      <c r="V134" s="7"/>
      <c r="W134" t="s">
        <v>276</v>
      </c>
      <c r="X134" t="s">
        <v>277</v>
      </c>
    </row>
    <row r="135" spans="1:24" x14ac:dyDescent="0.25">
      <c r="A135" t="s">
        <v>248</v>
      </c>
      <c r="B135" t="s">
        <v>137</v>
      </c>
      <c r="C135" s="4">
        <v>0.60429999999999995</v>
      </c>
      <c r="D135" s="4">
        <v>6.9419999999999996E-2</v>
      </c>
      <c r="E135" s="8">
        <v>7.3729999999999998E-4</v>
      </c>
      <c r="F135" s="7">
        <v>0.46689999999999998</v>
      </c>
      <c r="G135" s="7">
        <v>0.6048</v>
      </c>
      <c r="H135" s="7">
        <v>0.73919999999999997</v>
      </c>
      <c r="I135">
        <v>10001</v>
      </c>
      <c r="J135">
        <v>50000</v>
      </c>
      <c r="K135" s="4">
        <f t="shared" si="19"/>
        <v>0.11487671686248552</v>
      </c>
      <c r="M135" t="s">
        <v>137</v>
      </c>
      <c r="N135" s="4">
        <v>0.60609999999999997</v>
      </c>
      <c r="O135" s="4">
        <v>5.8450000000000002E-2</v>
      </c>
      <c r="P135" s="4">
        <v>4.506E-4</v>
      </c>
      <c r="Q135" s="4">
        <v>0.49049999999999999</v>
      </c>
      <c r="R135" s="4">
        <v>0.60599999999999998</v>
      </c>
      <c r="S135" s="4">
        <v>0.72050000000000003</v>
      </c>
      <c r="T135" s="7">
        <v>10001</v>
      </c>
      <c r="U135" s="7">
        <v>50000</v>
      </c>
      <c r="V135" s="4">
        <f t="shared" ref="V135:V152" si="20">ABS(O135/N135)</f>
        <v>9.6436231644943082E-2</v>
      </c>
      <c r="W135" s="6">
        <f>(C135-N135)/N135</f>
        <v>-2.9698069625474738E-3</v>
      </c>
      <c r="X135" s="6">
        <f>(K135-V135)/V135</f>
        <v>0.19121947117797211</v>
      </c>
    </row>
    <row r="136" spans="1:24" x14ac:dyDescent="0.25">
      <c r="A136" t="s">
        <v>249</v>
      </c>
      <c r="B136" t="s">
        <v>138</v>
      </c>
      <c r="C136" s="4">
        <v>0.74009999999999998</v>
      </c>
      <c r="D136" s="4">
        <v>0.11700000000000001</v>
      </c>
      <c r="E136" s="7">
        <v>1.315E-3</v>
      </c>
      <c r="F136" s="7">
        <v>0.52100000000000002</v>
      </c>
      <c r="G136" s="7">
        <v>0.7369</v>
      </c>
      <c r="H136" s="7">
        <v>0.97529999999999994</v>
      </c>
      <c r="I136">
        <v>10001</v>
      </c>
      <c r="J136">
        <v>50000</v>
      </c>
      <c r="K136" s="4">
        <f t="shared" si="19"/>
        <v>0.15808674503445483</v>
      </c>
      <c r="M136" t="s">
        <v>138</v>
      </c>
      <c r="N136" s="4">
        <v>0.67889999999999995</v>
      </c>
      <c r="O136" s="4">
        <v>0.1024</v>
      </c>
      <c r="P136" s="4">
        <v>8.1400000000000005E-4</v>
      </c>
      <c r="Q136" s="4">
        <v>0.48530000000000001</v>
      </c>
      <c r="R136" s="4">
        <v>0.67479999999999996</v>
      </c>
      <c r="S136" s="4">
        <v>0.88970000000000005</v>
      </c>
      <c r="T136" s="7">
        <v>10001</v>
      </c>
      <c r="U136" s="7">
        <v>50000</v>
      </c>
      <c r="V136" s="4">
        <f t="shared" si="20"/>
        <v>0.15083222860509649</v>
      </c>
      <c r="W136" s="6">
        <f t="shared" ref="W136:W152" si="21">(C136-N136)/N136</f>
        <v>9.0145824127264754E-2</v>
      </c>
      <c r="X136" s="6">
        <f t="shared" ref="X136:X152" si="22">(K136-V136)/V136</f>
        <v>4.8096593788001747E-2</v>
      </c>
    </row>
    <row r="137" spans="1:24" x14ac:dyDescent="0.25">
      <c r="A137" t="s">
        <v>250</v>
      </c>
      <c r="B137" t="s">
        <v>139</v>
      </c>
      <c r="C137" s="4">
        <v>0.47599999999999998</v>
      </c>
      <c r="D137" s="4">
        <v>6.8479999999999999E-2</v>
      </c>
      <c r="E137" s="8">
        <v>9.2150000000000001E-4</v>
      </c>
      <c r="F137" s="7">
        <v>0.33629999999999999</v>
      </c>
      <c r="G137" s="7">
        <v>0.47760000000000002</v>
      </c>
      <c r="H137" s="7">
        <v>0.60560000000000003</v>
      </c>
      <c r="I137">
        <v>10001</v>
      </c>
      <c r="J137">
        <v>50000</v>
      </c>
      <c r="K137" s="4">
        <f t="shared" si="19"/>
        <v>0.14386554621848741</v>
      </c>
      <c r="M137" t="s">
        <v>139</v>
      </c>
      <c r="N137" s="4">
        <v>0.50329999999999997</v>
      </c>
      <c r="O137" s="4">
        <v>7.6109999999999997E-2</v>
      </c>
      <c r="P137" s="4">
        <v>7.3890000000000002E-4</v>
      </c>
      <c r="Q137" s="4">
        <v>0.34610000000000002</v>
      </c>
      <c r="R137" s="4">
        <v>0.50680000000000003</v>
      </c>
      <c r="S137" s="4">
        <v>0.64510000000000001</v>
      </c>
      <c r="T137" s="7">
        <v>10001</v>
      </c>
      <c r="U137" s="7">
        <v>50000</v>
      </c>
      <c r="V137" s="4">
        <f t="shared" si="20"/>
        <v>0.15122193522749852</v>
      </c>
      <c r="W137" s="6">
        <f t="shared" si="21"/>
        <v>-5.4242002781641152E-2</v>
      </c>
      <c r="X137" s="6">
        <f t="shared" si="22"/>
        <v>-4.8646309134611675E-2</v>
      </c>
    </row>
    <row r="138" spans="1:24" x14ac:dyDescent="0.25">
      <c r="A138" t="s">
        <v>251</v>
      </c>
      <c r="B138" t="s">
        <v>140</v>
      </c>
      <c r="C138" s="4">
        <v>0.56620000000000004</v>
      </c>
      <c r="D138" s="4">
        <v>6.3950000000000007E-2</v>
      </c>
      <c r="E138" s="8">
        <v>8.5110000000000003E-4</v>
      </c>
      <c r="F138" s="7">
        <v>0.43880000000000002</v>
      </c>
      <c r="G138" s="7">
        <v>0.56679999999999997</v>
      </c>
      <c r="H138" s="7">
        <v>0.69140000000000001</v>
      </c>
      <c r="I138">
        <v>10001</v>
      </c>
      <c r="J138">
        <v>50000</v>
      </c>
      <c r="K138" s="4">
        <f t="shared" si="19"/>
        <v>0.11294595549275875</v>
      </c>
      <c r="M138" t="s">
        <v>140</v>
      </c>
      <c r="N138" s="4">
        <v>0.56279999999999997</v>
      </c>
      <c r="O138" s="4">
        <v>6.923E-2</v>
      </c>
      <c r="P138" s="4">
        <v>5.7039999999999999E-4</v>
      </c>
      <c r="Q138" s="4">
        <v>0.42409999999999998</v>
      </c>
      <c r="R138" s="4">
        <v>0.56359999999999999</v>
      </c>
      <c r="S138" s="4">
        <v>0.69679999999999997</v>
      </c>
      <c r="T138" s="7">
        <v>10001</v>
      </c>
      <c r="U138" s="7">
        <v>50000</v>
      </c>
      <c r="V138" s="4">
        <f t="shared" si="20"/>
        <v>0.12300995024875623</v>
      </c>
      <c r="W138" s="6">
        <f t="shared" si="21"/>
        <v>6.0412224591330308E-3</v>
      </c>
      <c r="X138" s="6">
        <f t="shared" si="22"/>
        <v>-8.181447708616757E-2</v>
      </c>
    </row>
    <row r="139" spans="1:24" x14ac:dyDescent="0.25">
      <c r="A139" t="s">
        <v>252</v>
      </c>
      <c r="B139" t="s">
        <v>141</v>
      </c>
      <c r="C139" s="4">
        <v>0.55130000000000001</v>
      </c>
      <c r="D139" s="4">
        <v>7.0900000000000005E-2</v>
      </c>
      <c r="E139" s="8">
        <v>8.7929999999999996E-4</v>
      </c>
      <c r="F139" s="7">
        <v>0.40339999999999998</v>
      </c>
      <c r="G139" s="7">
        <v>0.55410000000000004</v>
      </c>
      <c r="H139" s="7">
        <v>0.68320000000000003</v>
      </c>
      <c r="I139">
        <v>10001</v>
      </c>
      <c r="J139">
        <v>50000</v>
      </c>
      <c r="K139" s="4">
        <f t="shared" si="19"/>
        <v>0.12860511518229639</v>
      </c>
      <c r="M139" t="s">
        <v>141</v>
      </c>
      <c r="N139" s="4">
        <v>0.57520000000000004</v>
      </c>
      <c r="O139" s="4">
        <v>7.5389999999999999E-2</v>
      </c>
      <c r="P139" s="4">
        <v>6.868E-4</v>
      </c>
      <c r="Q139" s="4">
        <v>0.41399999999999998</v>
      </c>
      <c r="R139" s="4">
        <v>0.57889999999999997</v>
      </c>
      <c r="S139" s="4">
        <v>0.71450000000000002</v>
      </c>
      <c r="T139" s="7">
        <v>10001</v>
      </c>
      <c r="U139" s="7">
        <v>50000</v>
      </c>
      <c r="V139" s="4">
        <f t="shared" si="20"/>
        <v>0.13106745479833101</v>
      </c>
      <c r="W139" s="6">
        <f t="shared" si="21"/>
        <v>-4.1550764951321331E-2</v>
      </c>
      <c r="X139" s="6">
        <f t="shared" si="22"/>
        <v>-1.8786811873499315E-2</v>
      </c>
    </row>
    <row r="140" spans="1:24" x14ac:dyDescent="0.25">
      <c r="A140" t="s">
        <v>253</v>
      </c>
      <c r="B140" t="s">
        <v>142</v>
      </c>
      <c r="C140" s="4">
        <v>0.54649999999999999</v>
      </c>
      <c r="D140" s="4">
        <v>6.7890000000000006E-2</v>
      </c>
      <c r="E140" s="8">
        <v>6.692E-4</v>
      </c>
      <c r="F140" s="7">
        <v>0.41</v>
      </c>
      <c r="G140" s="7">
        <v>0.54700000000000004</v>
      </c>
      <c r="H140" s="7">
        <v>0.67720000000000002</v>
      </c>
      <c r="I140">
        <v>10001</v>
      </c>
      <c r="J140">
        <v>50000</v>
      </c>
      <c r="K140" s="4">
        <f t="shared" si="19"/>
        <v>0.12422689844464778</v>
      </c>
      <c r="M140" t="s">
        <v>142</v>
      </c>
      <c r="N140" s="4">
        <v>0.57010000000000005</v>
      </c>
      <c r="O140" s="4">
        <v>6.2480000000000001E-2</v>
      </c>
      <c r="P140" s="4">
        <v>4.2339999999999999E-4</v>
      </c>
      <c r="Q140" s="4">
        <v>0.44569999999999999</v>
      </c>
      <c r="R140" s="4">
        <v>0.57040000000000002</v>
      </c>
      <c r="S140" s="4">
        <v>0.69259999999999999</v>
      </c>
      <c r="T140" s="7">
        <v>10001</v>
      </c>
      <c r="U140" s="7">
        <v>50000</v>
      </c>
      <c r="V140" s="4">
        <f t="shared" si="20"/>
        <v>0.1095948079284336</v>
      </c>
      <c r="W140" s="6">
        <f t="shared" si="21"/>
        <v>-4.139624627258387E-2</v>
      </c>
      <c r="X140" s="6">
        <f t="shared" si="22"/>
        <v>0.13351080030879811</v>
      </c>
    </row>
    <row r="141" spans="1:24" x14ac:dyDescent="0.25">
      <c r="A141" t="s">
        <v>254</v>
      </c>
      <c r="B141" t="s">
        <v>143</v>
      </c>
      <c r="C141" s="4">
        <v>0.70940000000000003</v>
      </c>
      <c r="D141" s="4">
        <v>7.1650000000000005E-2</v>
      </c>
      <c r="E141" s="7">
        <v>1.098E-3</v>
      </c>
      <c r="F141" s="7">
        <v>0.57450000000000001</v>
      </c>
      <c r="G141" s="7">
        <v>0.70799999999999996</v>
      </c>
      <c r="H141" s="7">
        <v>0.85219999999999996</v>
      </c>
      <c r="I141">
        <v>10001</v>
      </c>
      <c r="J141">
        <v>50000</v>
      </c>
      <c r="K141" s="4">
        <f t="shared" si="19"/>
        <v>0.10100084578517057</v>
      </c>
      <c r="M141" t="s">
        <v>143</v>
      </c>
      <c r="N141" s="4">
        <v>0.70840000000000003</v>
      </c>
      <c r="O141" s="4">
        <v>7.8530000000000003E-2</v>
      </c>
      <c r="P141" s="4">
        <v>9.4990000000000005E-4</v>
      </c>
      <c r="Q141" s="4">
        <v>0.56640000000000001</v>
      </c>
      <c r="R141" s="4">
        <v>0.70440000000000003</v>
      </c>
      <c r="S141" s="4">
        <v>0.87409999999999999</v>
      </c>
      <c r="T141" s="7">
        <v>10001</v>
      </c>
      <c r="U141" s="7">
        <v>50000</v>
      </c>
      <c r="V141" s="4">
        <f t="shared" si="20"/>
        <v>0.11085544889892716</v>
      </c>
      <c r="W141" s="6">
        <f t="shared" si="21"/>
        <v>1.4116318464144563E-3</v>
      </c>
      <c r="X141" s="6">
        <f t="shared" si="22"/>
        <v>-8.8895974096334762E-2</v>
      </c>
    </row>
    <row r="142" spans="1:24" x14ac:dyDescent="0.25">
      <c r="A142" t="s">
        <v>255</v>
      </c>
      <c r="B142" t="s">
        <v>144</v>
      </c>
      <c r="C142" s="4">
        <v>0.6996</v>
      </c>
      <c r="D142" s="4">
        <v>0.1079</v>
      </c>
      <c r="E142" s="7">
        <v>1.127E-3</v>
      </c>
      <c r="F142" s="7">
        <v>0.49359999999999998</v>
      </c>
      <c r="G142" s="7">
        <v>0.69699999999999995</v>
      </c>
      <c r="H142" s="7">
        <v>0.91590000000000005</v>
      </c>
      <c r="I142">
        <v>10001</v>
      </c>
      <c r="J142">
        <v>50000</v>
      </c>
      <c r="K142" s="4">
        <f t="shared" si="19"/>
        <v>0.15423098913664951</v>
      </c>
      <c r="M142" t="s">
        <v>144</v>
      </c>
      <c r="N142" s="4">
        <v>0.67430000000000001</v>
      </c>
      <c r="O142" s="4">
        <v>0.1043</v>
      </c>
      <c r="P142" s="4">
        <v>8.1720000000000002E-4</v>
      </c>
      <c r="Q142" s="4">
        <v>0.47639999999999999</v>
      </c>
      <c r="R142" s="4">
        <v>0.67020000000000002</v>
      </c>
      <c r="S142" s="4">
        <v>0.88770000000000004</v>
      </c>
      <c r="T142" s="7">
        <v>10001</v>
      </c>
      <c r="U142" s="7">
        <v>50000</v>
      </c>
      <c r="V142" s="4">
        <f t="shared" si="20"/>
        <v>0.15467892629393445</v>
      </c>
      <c r="W142" s="6">
        <f t="shared" si="21"/>
        <v>3.7520391517128861E-2</v>
      </c>
      <c r="X142" s="6">
        <f t="shared" si="22"/>
        <v>-2.895915869196913E-3</v>
      </c>
    </row>
    <row r="143" spans="1:24" x14ac:dyDescent="0.25">
      <c r="A143" t="s">
        <v>256</v>
      </c>
      <c r="B143" t="s">
        <v>145</v>
      </c>
      <c r="C143" s="4">
        <v>0.56530000000000002</v>
      </c>
      <c r="D143" s="4">
        <v>5.8319999999999997E-2</v>
      </c>
      <c r="E143" s="8">
        <v>6.1439999999999997E-4</v>
      </c>
      <c r="F143" s="7">
        <v>0.45029999999999998</v>
      </c>
      <c r="G143" s="7">
        <v>0.56569999999999998</v>
      </c>
      <c r="H143" s="7">
        <v>0.67830000000000001</v>
      </c>
      <c r="I143">
        <v>10001</v>
      </c>
      <c r="J143">
        <v>50000</v>
      </c>
      <c r="K143" s="4">
        <f t="shared" si="19"/>
        <v>0.10316646028657349</v>
      </c>
      <c r="M143" t="s">
        <v>145</v>
      </c>
      <c r="N143" s="4">
        <v>0.60519999999999996</v>
      </c>
      <c r="O143" s="4">
        <v>4.99E-2</v>
      </c>
      <c r="P143" s="4">
        <v>2.9260000000000001E-4</v>
      </c>
      <c r="Q143" s="4">
        <v>0.50690000000000002</v>
      </c>
      <c r="R143" s="4">
        <v>0.60560000000000003</v>
      </c>
      <c r="S143" s="4">
        <v>0.70340000000000003</v>
      </c>
      <c r="T143" s="7">
        <v>10001</v>
      </c>
      <c r="U143" s="7">
        <v>50000</v>
      </c>
      <c r="V143" s="4">
        <f t="shared" si="20"/>
        <v>8.2452081956378057E-2</v>
      </c>
      <c r="W143" s="6">
        <f t="shared" si="21"/>
        <v>-6.5928618638466524E-2</v>
      </c>
      <c r="X143" s="6">
        <f t="shared" si="22"/>
        <v>0.25122929389647847</v>
      </c>
    </row>
    <row r="144" spans="1:24" x14ac:dyDescent="0.25">
      <c r="A144" t="s">
        <v>257</v>
      </c>
      <c r="B144" t="s">
        <v>146</v>
      </c>
      <c r="C144" s="4">
        <v>0.53680000000000005</v>
      </c>
      <c r="D144" s="4">
        <v>0.1002</v>
      </c>
      <c r="E144" s="8">
        <v>7.7910000000000002E-4</v>
      </c>
      <c r="F144" s="7">
        <v>0.32929999999999998</v>
      </c>
      <c r="G144" s="7">
        <v>0.54020000000000001</v>
      </c>
      <c r="H144" s="7">
        <v>0.72709999999999997</v>
      </c>
      <c r="I144">
        <v>10001</v>
      </c>
      <c r="J144">
        <v>50000</v>
      </c>
      <c r="K144" s="4">
        <f t="shared" si="19"/>
        <v>0.18666169895678089</v>
      </c>
      <c r="M144" t="s">
        <v>146</v>
      </c>
      <c r="N144" s="4">
        <v>0.50929999999999997</v>
      </c>
      <c r="O144" s="4">
        <v>0.10100000000000001</v>
      </c>
      <c r="P144" s="4">
        <v>6.5709999999999998E-4</v>
      </c>
      <c r="Q144" s="4">
        <v>0.2944</v>
      </c>
      <c r="R144" s="4">
        <v>0.51549999999999996</v>
      </c>
      <c r="S144" s="4">
        <v>0.69279999999999997</v>
      </c>
      <c r="T144" s="7">
        <v>10001</v>
      </c>
      <c r="U144" s="7">
        <v>50000</v>
      </c>
      <c r="V144" s="4">
        <f t="shared" si="20"/>
        <v>0.19831140781464757</v>
      </c>
      <c r="W144" s="6">
        <f t="shared" si="21"/>
        <v>5.3995680345572512E-2</v>
      </c>
      <c r="X144" s="6">
        <f t="shared" si="22"/>
        <v>-5.8744521993183141E-2</v>
      </c>
    </row>
    <row r="145" spans="1:24" x14ac:dyDescent="0.25">
      <c r="A145" t="s">
        <v>258</v>
      </c>
      <c r="B145" t="s">
        <v>147</v>
      </c>
      <c r="C145" s="4">
        <v>0.49180000000000001</v>
      </c>
      <c r="D145" s="4">
        <v>7.3859999999999995E-2</v>
      </c>
      <c r="E145" s="8">
        <v>7.7110000000000004E-4</v>
      </c>
      <c r="F145" s="7">
        <v>0.34189999999999998</v>
      </c>
      <c r="G145" s="7">
        <v>0.49359999999999998</v>
      </c>
      <c r="H145" s="7">
        <v>0.63190000000000002</v>
      </c>
      <c r="I145">
        <v>10001</v>
      </c>
      <c r="J145">
        <v>50000</v>
      </c>
      <c r="K145" s="4">
        <f t="shared" si="19"/>
        <v>0.15018300122000811</v>
      </c>
      <c r="M145" t="s">
        <v>147</v>
      </c>
      <c r="N145" s="4">
        <v>0.49280000000000002</v>
      </c>
      <c r="O145" s="4">
        <v>6.2869999999999995E-2</v>
      </c>
      <c r="P145" s="4">
        <v>5.0620000000000005E-4</v>
      </c>
      <c r="Q145" s="4">
        <v>0.3644</v>
      </c>
      <c r="R145" s="4">
        <v>0.49480000000000002</v>
      </c>
      <c r="S145" s="4">
        <v>0.61080000000000001</v>
      </c>
      <c r="T145" s="7">
        <v>10001</v>
      </c>
      <c r="U145" s="7">
        <v>50000</v>
      </c>
      <c r="V145" s="4">
        <f t="shared" si="20"/>
        <v>0.12757711038961037</v>
      </c>
      <c r="W145" s="6">
        <f t="shared" si="21"/>
        <v>-2.0292207792207808E-3</v>
      </c>
      <c r="X145" s="6">
        <f t="shared" si="22"/>
        <v>0.17719393989533971</v>
      </c>
    </row>
    <row r="146" spans="1:24" x14ac:dyDescent="0.25">
      <c r="A146" t="s">
        <v>259</v>
      </c>
      <c r="B146" t="s">
        <v>148</v>
      </c>
      <c r="C146" s="4">
        <v>0.71040000000000003</v>
      </c>
      <c r="D146" s="4">
        <v>6.6189999999999999E-2</v>
      </c>
      <c r="E146" s="8">
        <v>8.9579999999999998E-4</v>
      </c>
      <c r="F146" s="7">
        <v>0.57789999999999997</v>
      </c>
      <c r="G146" s="7">
        <v>0.71120000000000005</v>
      </c>
      <c r="H146" s="7">
        <v>0.83720000000000006</v>
      </c>
      <c r="I146">
        <v>10001</v>
      </c>
      <c r="J146">
        <v>50000</v>
      </c>
      <c r="K146" s="4">
        <f t="shared" si="19"/>
        <v>9.3172860360360349E-2</v>
      </c>
      <c r="M146" t="s">
        <v>148</v>
      </c>
      <c r="N146" s="4">
        <v>0.72919999999999996</v>
      </c>
      <c r="O146" s="4">
        <v>5.7090000000000002E-2</v>
      </c>
      <c r="P146" s="4">
        <v>6.5589999999999995E-4</v>
      </c>
      <c r="Q146" s="4">
        <v>0.61409999999999998</v>
      </c>
      <c r="R146" s="4">
        <v>0.73089999999999999</v>
      </c>
      <c r="S146" s="4">
        <v>0.83840000000000003</v>
      </c>
      <c r="T146" s="7">
        <v>10001</v>
      </c>
      <c r="U146" s="7">
        <v>50000</v>
      </c>
      <c r="V146" s="4">
        <f t="shared" si="20"/>
        <v>7.8291278113000559E-2</v>
      </c>
      <c r="W146" s="6">
        <f t="shared" si="21"/>
        <v>-2.5781678551837533E-2</v>
      </c>
      <c r="X146" s="6">
        <f t="shared" si="22"/>
        <v>0.19007969477622627</v>
      </c>
    </row>
    <row r="147" spans="1:24" x14ac:dyDescent="0.25">
      <c r="A147" t="s">
        <v>260</v>
      </c>
      <c r="B147" t="s">
        <v>149</v>
      </c>
      <c r="C147" s="4">
        <v>0.49359999999999998</v>
      </c>
      <c r="D147" s="4">
        <v>7.3330000000000006E-2</v>
      </c>
      <c r="E147" s="8">
        <v>7.1190000000000001E-4</v>
      </c>
      <c r="F147" s="7">
        <v>0.34560000000000002</v>
      </c>
      <c r="G147" s="7">
        <v>0.49509999999999998</v>
      </c>
      <c r="H147" s="7">
        <v>0.63180000000000003</v>
      </c>
      <c r="I147">
        <v>10001</v>
      </c>
      <c r="J147">
        <v>50000</v>
      </c>
      <c r="K147" s="4">
        <f t="shared" si="19"/>
        <v>0.1485615883306321</v>
      </c>
      <c r="M147" t="s">
        <v>149</v>
      </c>
      <c r="N147" s="4">
        <v>0.49830000000000002</v>
      </c>
      <c r="O147" s="4">
        <v>6.6350000000000006E-2</v>
      </c>
      <c r="P147" s="4">
        <v>4.1619999999999998E-4</v>
      </c>
      <c r="Q147" s="4">
        <v>0.36259999999999998</v>
      </c>
      <c r="R147" s="4">
        <v>0.50070000000000003</v>
      </c>
      <c r="S147" s="4">
        <v>0.62160000000000004</v>
      </c>
      <c r="T147" s="7">
        <v>10001</v>
      </c>
      <c r="U147" s="7">
        <v>50000</v>
      </c>
      <c r="V147" s="4">
        <f t="shared" si="20"/>
        <v>0.13315271924543448</v>
      </c>
      <c r="W147" s="6">
        <f t="shared" si="21"/>
        <v>-9.4320690347181168E-3</v>
      </c>
      <c r="X147" s="6">
        <f t="shared" si="22"/>
        <v>0.11572327754565144</v>
      </c>
    </row>
    <row r="148" spans="1:24" x14ac:dyDescent="0.25">
      <c r="A148" t="s">
        <v>261</v>
      </c>
      <c r="B148" t="s">
        <v>150</v>
      </c>
      <c r="C148" s="4">
        <v>0.5524</v>
      </c>
      <c r="D148" s="4">
        <v>7.8960000000000002E-2</v>
      </c>
      <c r="E148" s="8">
        <v>7.6970000000000001E-4</v>
      </c>
      <c r="F148" s="7">
        <v>0.3906</v>
      </c>
      <c r="G148" s="7">
        <v>0.55430000000000001</v>
      </c>
      <c r="H148" s="7">
        <v>0.70220000000000005</v>
      </c>
      <c r="I148">
        <v>10001</v>
      </c>
      <c r="J148">
        <v>50000</v>
      </c>
      <c r="K148" s="4">
        <f t="shared" si="19"/>
        <v>0.14293989862418538</v>
      </c>
      <c r="M148" t="s">
        <v>150</v>
      </c>
      <c r="N148" s="4">
        <v>0.55449999999999999</v>
      </c>
      <c r="O148" s="4">
        <v>8.2659999999999997E-2</v>
      </c>
      <c r="P148" s="4">
        <v>5.2809999999999999E-4</v>
      </c>
      <c r="Q148" s="4">
        <v>0.38329999999999997</v>
      </c>
      <c r="R148" s="4">
        <v>0.5575</v>
      </c>
      <c r="S148" s="4">
        <v>0.71</v>
      </c>
      <c r="T148" s="7">
        <v>10001</v>
      </c>
      <c r="U148" s="7">
        <v>50000</v>
      </c>
      <c r="V148" s="4">
        <f t="shared" si="20"/>
        <v>0.1490712353471596</v>
      </c>
      <c r="W148" s="6">
        <f t="shared" si="21"/>
        <v>-3.7871956717763586E-3</v>
      </c>
      <c r="X148" s="6">
        <f t="shared" si="22"/>
        <v>-4.1130246950026698E-2</v>
      </c>
    </row>
    <row r="149" spans="1:24" x14ac:dyDescent="0.25">
      <c r="A149" t="s">
        <v>262</v>
      </c>
      <c r="B149" t="s">
        <v>151</v>
      </c>
      <c r="C149" s="4">
        <v>0.61070000000000002</v>
      </c>
      <c r="D149" s="4">
        <v>6.6100000000000006E-2</v>
      </c>
      <c r="E149" s="8">
        <v>8.0400000000000003E-4</v>
      </c>
      <c r="F149" s="7">
        <v>0.48370000000000002</v>
      </c>
      <c r="G149" s="7">
        <v>0.61019999999999996</v>
      </c>
      <c r="H149" s="7">
        <v>0.7429</v>
      </c>
      <c r="I149">
        <v>10001</v>
      </c>
      <c r="J149">
        <v>50000</v>
      </c>
      <c r="K149" s="4">
        <f t="shared" si="19"/>
        <v>0.10823644997543803</v>
      </c>
      <c r="M149" t="s">
        <v>151</v>
      </c>
      <c r="N149" s="4">
        <v>0.58919999999999995</v>
      </c>
      <c r="O149" s="4">
        <v>6.5009999999999998E-2</v>
      </c>
      <c r="P149" s="4">
        <v>4.752E-4</v>
      </c>
      <c r="Q149" s="4">
        <v>0.46639999999999998</v>
      </c>
      <c r="R149" s="4">
        <v>0.5877</v>
      </c>
      <c r="S149" s="4">
        <v>0.72089999999999999</v>
      </c>
      <c r="T149" s="7">
        <v>10001</v>
      </c>
      <c r="U149" s="7">
        <v>50000</v>
      </c>
      <c r="V149" s="4">
        <f t="shared" si="20"/>
        <v>0.11033604887983707</v>
      </c>
      <c r="W149" s="6">
        <f t="shared" si="21"/>
        <v>3.6490156143924098E-2</v>
      </c>
      <c r="X149" s="6">
        <f t="shared" si="22"/>
        <v>-1.9029128972033717E-2</v>
      </c>
    </row>
    <row r="150" spans="1:24" x14ac:dyDescent="0.25">
      <c r="A150" t="s">
        <v>263</v>
      </c>
      <c r="B150" t="s">
        <v>152</v>
      </c>
      <c r="C150" s="4">
        <v>0.71360000000000001</v>
      </c>
      <c r="D150" s="4">
        <v>9.0529999999999999E-2</v>
      </c>
      <c r="E150" s="7">
        <v>1.132E-3</v>
      </c>
      <c r="F150" s="7">
        <v>0.53969999999999996</v>
      </c>
      <c r="G150" s="7">
        <v>0.71240000000000003</v>
      </c>
      <c r="H150" s="7">
        <v>0.89139999999999997</v>
      </c>
      <c r="I150">
        <v>10001</v>
      </c>
      <c r="J150">
        <v>50000</v>
      </c>
      <c r="K150" s="4">
        <f t="shared" si="19"/>
        <v>0.12686378923766817</v>
      </c>
      <c r="M150" t="s">
        <v>152</v>
      </c>
      <c r="N150" s="4">
        <v>0.62450000000000006</v>
      </c>
      <c r="O150" s="4">
        <v>7.5910000000000005E-2</v>
      </c>
      <c r="P150" s="4">
        <v>5.9840000000000002E-4</v>
      </c>
      <c r="Q150" s="4">
        <v>0.4768</v>
      </c>
      <c r="R150" s="4">
        <v>0.623</v>
      </c>
      <c r="S150" s="4">
        <v>0.77700000000000002</v>
      </c>
      <c r="T150" s="7">
        <v>10001</v>
      </c>
      <c r="U150" s="7">
        <v>50000</v>
      </c>
      <c r="V150" s="4">
        <f t="shared" si="20"/>
        <v>0.12155324259407525</v>
      </c>
      <c r="W150" s="6">
        <f t="shared" si="21"/>
        <v>0.14267413931144907</v>
      </c>
      <c r="X150" s="6">
        <f t="shared" si="22"/>
        <v>4.3689057817465092E-2</v>
      </c>
    </row>
    <row r="151" spans="1:24" x14ac:dyDescent="0.25">
      <c r="A151" t="s">
        <v>264</v>
      </c>
      <c r="B151" t="s">
        <v>153</v>
      </c>
      <c r="C151" s="4">
        <v>0.6996</v>
      </c>
      <c r="D151" s="4">
        <v>9.2530000000000001E-2</v>
      </c>
      <c r="E151" s="8">
        <v>9.6150000000000001E-4</v>
      </c>
      <c r="F151" s="7">
        <v>0.52080000000000004</v>
      </c>
      <c r="G151" s="7">
        <v>0.69820000000000004</v>
      </c>
      <c r="H151" s="7">
        <v>0.88249999999999995</v>
      </c>
      <c r="I151">
        <v>10001</v>
      </c>
      <c r="J151">
        <v>50000</v>
      </c>
      <c r="K151" s="4">
        <f t="shared" si="19"/>
        <v>0.13226129216695254</v>
      </c>
      <c r="M151" t="s">
        <v>153</v>
      </c>
      <c r="N151" s="4">
        <v>0.6794</v>
      </c>
      <c r="O151" s="4">
        <v>8.7660000000000002E-2</v>
      </c>
      <c r="P151" s="4">
        <v>7.1679999999999997E-4</v>
      </c>
      <c r="Q151" s="4">
        <v>0.51190000000000002</v>
      </c>
      <c r="R151" s="4">
        <v>0.67759999999999998</v>
      </c>
      <c r="S151" s="4">
        <v>0.85629999999999995</v>
      </c>
      <c r="T151" s="7">
        <v>10001</v>
      </c>
      <c r="U151" s="7">
        <v>50000</v>
      </c>
      <c r="V151" s="4">
        <f t="shared" si="20"/>
        <v>0.12902561083308803</v>
      </c>
      <c r="W151" s="6">
        <f t="shared" si="21"/>
        <v>2.9732116573447154E-2</v>
      </c>
      <c r="X151" s="6">
        <f t="shared" si="22"/>
        <v>2.5077822247633445E-2</v>
      </c>
    </row>
    <row r="152" spans="1:24" x14ac:dyDescent="0.25">
      <c r="A152" t="s">
        <v>265</v>
      </c>
      <c r="B152" t="s">
        <v>154</v>
      </c>
      <c r="C152" s="4">
        <v>0.55049999999999999</v>
      </c>
      <c r="D152" s="4">
        <v>8.1009999999999999E-2</v>
      </c>
      <c r="E152" s="8">
        <v>8.4590000000000002E-4</v>
      </c>
      <c r="F152" s="7">
        <v>0.38569999999999999</v>
      </c>
      <c r="G152" s="7">
        <v>0.55200000000000005</v>
      </c>
      <c r="H152" s="7">
        <v>0.70630000000000004</v>
      </c>
      <c r="I152">
        <v>10001</v>
      </c>
      <c r="J152">
        <v>50000</v>
      </c>
      <c r="K152" s="4">
        <f t="shared" si="19"/>
        <v>0.14715712988192553</v>
      </c>
      <c r="M152" t="s">
        <v>154</v>
      </c>
      <c r="N152" s="4">
        <v>0.51339999999999997</v>
      </c>
      <c r="O152" s="4">
        <v>7.7130000000000004E-2</v>
      </c>
      <c r="P152" s="4">
        <v>5.7760000000000005E-4</v>
      </c>
      <c r="Q152" s="4">
        <v>0.35610000000000003</v>
      </c>
      <c r="R152" s="4">
        <v>0.51549999999999996</v>
      </c>
      <c r="S152" s="4">
        <v>0.6603</v>
      </c>
      <c r="T152" s="7">
        <v>10001</v>
      </c>
      <c r="U152" s="7">
        <v>50000</v>
      </c>
      <c r="V152" s="4">
        <f t="shared" si="20"/>
        <v>0.15023373587845737</v>
      </c>
      <c r="W152" s="6">
        <f t="shared" si="21"/>
        <v>7.2263342423061983E-2</v>
      </c>
      <c r="X152" s="6">
        <f t="shared" si="22"/>
        <v>-2.047879578140083E-2</v>
      </c>
    </row>
    <row r="153" spans="1:24" x14ac:dyDescent="0.25">
      <c r="A153" t="s">
        <v>248</v>
      </c>
      <c r="B153" t="s">
        <v>155</v>
      </c>
      <c r="C153" s="4">
        <v>0.51029999999999998</v>
      </c>
      <c r="D153" s="4">
        <v>7.2529999999999997E-2</v>
      </c>
      <c r="E153" s="8">
        <v>5.5020000000000004E-4</v>
      </c>
      <c r="F153" s="7">
        <v>0.36330000000000001</v>
      </c>
      <c r="G153" s="7">
        <v>0.51139999999999997</v>
      </c>
      <c r="H153" s="7">
        <v>0.65039999999999998</v>
      </c>
      <c r="I153">
        <v>10001</v>
      </c>
      <c r="J153">
        <v>50000</v>
      </c>
      <c r="K153" s="4">
        <f t="shared" si="19"/>
        <v>0.14213207916911622</v>
      </c>
      <c r="M153" t="s">
        <v>319</v>
      </c>
      <c r="N153" s="6">
        <f>(C153-C135)/C135</f>
        <v>-0.15555187820618896</v>
      </c>
      <c r="O153" s="4"/>
      <c r="P153" s="4"/>
      <c r="Q153" s="4"/>
      <c r="R153" s="4"/>
      <c r="S153" s="4"/>
      <c r="T153" s="7"/>
      <c r="U153" s="7"/>
      <c r="V153" s="7"/>
    </row>
    <row r="154" spans="1:24" x14ac:dyDescent="0.25">
      <c r="A154" t="s">
        <v>249</v>
      </c>
      <c r="B154" t="s">
        <v>156</v>
      </c>
      <c r="C154" s="4">
        <v>0.65190000000000003</v>
      </c>
      <c r="D154" s="4">
        <v>0.1193</v>
      </c>
      <c r="E154" s="7">
        <v>1.1969999999999999E-3</v>
      </c>
      <c r="F154" s="7">
        <v>0.42709999999999998</v>
      </c>
      <c r="G154" s="7">
        <v>0.64959999999999996</v>
      </c>
      <c r="H154" s="7">
        <v>0.88890000000000002</v>
      </c>
      <c r="I154">
        <v>10001</v>
      </c>
      <c r="J154">
        <v>50000</v>
      </c>
      <c r="K154" s="4">
        <f t="shared" si="19"/>
        <v>0.18300352814848903</v>
      </c>
      <c r="M154" t="s">
        <v>320</v>
      </c>
      <c r="N154" s="6">
        <f t="shared" ref="N154:N170" si="23">(C154-C136)/C136</f>
        <v>-0.11917308471828124</v>
      </c>
      <c r="O154" s="4"/>
      <c r="P154" s="4"/>
      <c r="Q154" s="4"/>
      <c r="R154" s="4"/>
      <c r="S154" s="4"/>
      <c r="T154" s="7"/>
      <c r="U154" s="7"/>
      <c r="V154" s="7"/>
    </row>
    <row r="155" spans="1:24" x14ac:dyDescent="0.25">
      <c r="A155" t="s">
        <v>250</v>
      </c>
      <c r="B155" t="s">
        <v>157</v>
      </c>
      <c r="C155" s="4">
        <v>0.37719999999999998</v>
      </c>
      <c r="D155" s="4">
        <v>6.8790000000000004E-2</v>
      </c>
      <c r="E155" s="8">
        <v>7.3919999999999997E-4</v>
      </c>
      <c r="F155" s="7">
        <v>0.24010000000000001</v>
      </c>
      <c r="G155" s="7">
        <v>0.3775</v>
      </c>
      <c r="H155" s="7">
        <v>0.51049999999999995</v>
      </c>
      <c r="I155">
        <v>10001</v>
      </c>
      <c r="J155">
        <v>50000</v>
      </c>
      <c r="K155" s="4">
        <f t="shared" si="19"/>
        <v>0.18237009544008487</v>
      </c>
      <c r="M155" t="s">
        <v>321</v>
      </c>
      <c r="N155" s="6">
        <f t="shared" si="23"/>
        <v>-0.20756302521008405</v>
      </c>
      <c r="O155" s="4"/>
      <c r="P155" s="4"/>
      <c r="Q155" s="4"/>
      <c r="R155" s="4"/>
      <c r="S155" s="4"/>
      <c r="T155" s="7"/>
      <c r="U155" s="7"/>
      <c r="V155" s="7"/>
    </row>
    <row r="156" spans="1:24" x14ac:dyDescent="0.25">
      <c r="A156" t="s">
        <v>251</v>
      </c>
      <c r="B156" t="s">
        <v>158</v>
      </c>
      <c r="C156" s="4">
        <v>0.4708</v>
      </c>
      <c r="D156" s="4">
        <v>6.25E-2</v>
      </c>
      <c r="E156" s="8">
        <v>5.9869999999999997E-4</v>
      </c>
      <c r="F156" s="7">
        <v>0.34770000000000001</v>
      </c>
      <c r="G156" s="7">
        <v>0.47110000000000002</v>
      </c>
      <c r="H156" s="7">
        <v>0.59309999999999996</v>
      </c>
      <c r="I156">
        <v>10001</v>
      </c>
      <c r="J156">
        <v>50000</v>
      </c>
      <c r="K156" s="4">
        <f t="shared" si="19"/>
        <v>0.13275276125743415</v>
      </c>
      <c r="M156" t="s">
        <v>322</v>
      </c>
      <c r="N156" s="6">
        <f t="shared" si="23"/>
        <v>-0.16849169904627345</v>
      </c>
      <c r="O156" s="4"/>
      <c r="P156" s="4"/>
      <c r="Q156" s="4"/>
      <c r="R156" s="4"/>
      <c r="S156" s="4"/>
      <c r="T156" s="7"/>
      <c r="U156" s="7"/>
      <c r="V156" s="7"/>
    </row>
    <row r="157" spans="1:24" x14ac:dyDescent="0.25">
      <c r="A157" t="s">
        <v>252</v>
      </c>
      <c r="B157" t="s">
        <v>159</v>
      </c>
      <c r="C157" s="4">
        <v>0.45529999999999998</v>
      </c>
      <c r="D157" s="4">
        <v>7.3020000000000002E-2</v>
      </c>
      <c r="E157" s="8">
        <v>7.3110000000000004E-4</v>
      </c>
      <c r="F157" s="7">
        <v>0.30299999999999999</v>
      </c>
      <c r="G157" s="7">
        <v>0.4577</v>
      </c>
      <c r="H157" s="7">
        <v>0.59219999999999995</v>
      </c>
      <c r="I157">
        <v>10001</v>
      </c>
      <c r="J157">
        <v>50000</v>
      </c>
      <c r="K157" s="4">
        <f t="shared" si="19"/>
        <v>0.16037777289699101</v>
      </c>
      <c r="M157" t="s">
        <v>323</v>
      </c>
      <c r="N157" s="6">
        <f t="shared" si="23"/>
        <v>-0.17413386540903325</v>
      </c>
      <c r="O157" s="4"/>
      <c r="P157" s="4"/>
      <c r="Q157" s="4"/>
      <c r="R157" s="4"/>
      <c r="S157" s="4"/>
      <c r="T157" s="7"/>
      <c r="U157" s="7"/>
      <c r="V157" s="7"/>
    </row>
    <row r="158" spans="1:24" x14ac:dyDescent="0.25">
      <c r="A158" t="s">
        <v>253</v>
      </c>
      <c r="B158" t="s">
        <v>160</v>
      </c>
      <c r="C158" s="4">
        <v>0.45029999999999998</v>
      </c>
      <c r="D158" s="4">
        <v>6.9040000000000004E-2</v>
      </c>
      <c r="E158" s="8">
        <v>4.1130000000000002E-4</v>
      </c>
      <c r="F158" s="7">
        <v>0.31119999999999998</v>
      </c>
      <c r="G158" s="7">
        <v>0.45119999999999999</v>
      </c>
      <c r="H158" s="7">
        <v>0.58220000000000005</v>
      </c>
      <c r="I158">
        <v>10001</v>
      </c>
      <c r="J158">
        <v>50000</v>
      </c>
      <c r="K158" s="4">
        <f t="shared" si="19"/>
        <v>0.15332000888296693</v>
      </c>
      <c r="M158" t="s">
        <v>324</v>
      </c>
      <c r="N158" s="6">
        <f t="shared" si="23"/>
        <v>-0.17602927721866424</v>
      </c>
      <c r="O158" s="4"/>
      <c r="P158" s="4"/>
      <c r="Q158" s="4"/>
      <c r="R158" s="4"/>
      <c r="S158" s="4"/>
      <c r="T158" s="7"/>
      <c r="U158" s="7"/>
      <c r="V158" s="7"/>
    </row>
    <row r="159" spans="1:24" x14ac:dyDescent="0.25">
      <c r="A159" t="s">
        <v>254</v>
      </c>
      <c r="B159" t="s">
        <v>161</v>
      </c>
      <c r="C159" s="4">
        <v>0.61960000000000004</v>
      </c>
      <c r="D159" s="4">
        <v>7.4499999999999997E-2</v>
      </c>
      <c r="E159" s="8">
        <v>9.5810000000000003E-4</v>
      </c>
      <c r="F159" s="7">
        <v>0.47949999999999998</v>
      </c>
      <c r="G159" s="7">
        <v>0.61770000000000003</v>
      </c>
      <c r="H159" s="7">
        <v>0.77049999999999996</v>
      </c>
      <c r="I159">
        <v>10001</v>
      </c>
      <c r="J159">
        <v>50000</v>
      </c>
      <c r="K159" s="4">
        <f t="shared" si="19"/>
        <v>0.12023886378308585</v>
      </c>
      <c r="M159" t="s">
        <v>325</v>
      </c>
      <c r="N159" s="6">
        <f t="shared" si="23"/>
        <v>-0.1265858471948125</v>
      </c>
      <c r="O159" s="4"/>
      <c r="P159" s="4"/>
      <c r="Q159" s="4"/>
      <c r="R159" s="4"/>
      <c r="S159" s="4"/>
      <c r="T159" s="7"/>
      <c r="U159" s="7"/>
      <c r="V159" s="7"/>
    </row>
    <row r="160" spans="1:24" x14ac:dyDescent="0.25">
      <c r="A160" t="s">
        <v>255</v>
      </c>
      <c r="B160" t="s">
        <v>162</v>
      </c>
      <c r="C160" s="4">
        <v>0.60950000000000004</v>
      </c>
      <c r="D160" s="4">
        <v>0.1118</v>
      </c>
      <c r="E160" s="8">
        <v>9.9339999999999997E-4</v>
      </c>
      <c r="F160" s="7">
        <v>0.39689999999999998</v>
      </c>
      <c r="G160" s="7">
        <v>0.60770000000000002</v>
      </c>
      <c r="H160" s="7">
        <v>0.83460000000000001</v>
      </c>
      <c r="I160">
        <v>10001</v>
      </c>
      <c r="J160">
        <v>50000</v>
      </c>
      <c r="K160" s="4">
        <f t="shared" si="19"/>
        <v>0.18342904019688266</v>
      </c>
      <c r="M160" t="s">
        <v>326</v>
      </c>
      <c r="N160" s="6">
        <f t="shared" si="23"/>
        <v>-0.12878787878787873</v>
      </c>
      <c r="O160" s="4"/>
      <c r="P160" s="4"/>
      <c r="Q160" s="4"/>
      <c r="R160" s="4"/>
      <c r="S160" s="4"/>
      <c r="T160" s="7"/>
      <c r="U160" s="7"/>
      <c r="V160" s="7"/>
    </row>
    <row r="161" spans="1:22" x14ac:dyDescent="0.25">
      <c r="A161" t="s">
        <v>256</v>
      </c>
      <c r="B161" t="s">
        <v>163</v>
      </c>
      <c r="C161" s="4">
        <v>0.4698</v>
      </c>
      <c r="D161" s="4">
        <v>6.1550000000000001E-2</v>
      </c>
      <c r="E161" s="8">
        <v>4.171E-4</v>
      </c>
      <c r="F161" s="7">
        <v>0.34710000000000002</v>
      </c>
      <c r="G161" s="7">
        <v>0.47010000000000002</v>
      </c>
      <c r="H161" s="7">
        <v>0.58950000000000002</v>
      </c>
      <c r="I161">
        <v>10001</v>
      </c>
      <c r="J161">
        <v>50000</v>
      </c>
      <c r="K161" s="4">
        <f t="shared" si="19"/>
        <v>0.13101319710515114</v>
      </c>
      <c r="M161" t="s">
        <v>327</v>
      </c>
      <c r="N161" s="6">
        <f t="shared" si="23"/>
        <v>-0.16893684769149128</v>
      </c>
      <c r="O161" s="4"/>
      <c r="P161" s="4"/>
      <c r="Q161" s="4"/>
      <c r="R161" s="4"/>
      <c r="S161" s="4"/>
      <c r="T161" s="7"/>
      <c r="U161" s="7"/>
      <c r="V161" s="7"/>
    </row>
    <row r="162" spans="1:22" x14ac:dyDescent="0.25">
      <c r="A162" t="s">
        <v>257</v>
      </c>
      <c r="B162" t="s">
        <v>164</v>
      </c>
      <c r="C162" s="4">
        <v>0.44040000000000001</v>
      </c>
      <c r="D162" s="4">
        <v>0.1014</v>
      </c>
      <c r="E162" s="8">
        <v>5.5579999999999996E-4</v>
      </c>
      <c r="F162" s="7">
        <v>0.22939999999999999</v>
      </c>
      <c r="G162" s="7">
        <v>0.44409999999999999</v>
      </c>
      <c r="H162" s="7">
        <v>0.63319999999999999</v>
      </c>
      <c r="I162">
        <v>10001</v>
      </c>
      <c r="J162">
        <v>50000</v>
      </c>
      <c r="K162" s="4">
        <f t="shared" si="19"/>
        <v>0.23024523160762944</v>
      </c>
      <c r="M162" t="s">
        <v>328</v>
      </c>
      <c r="N162" s="6">
        <f t="shared" si="23"/>
        <v>-0.17958271236959766</v>
      </c>
      <c r="O162" s="4"/>
      <c r="P162" s="4"/>
      <c r="Q162" s="4"/>
      <c r="R162" s="4"/>
      <c r="S162" s="4"/>
      <c r="T162" s="7"/>
      <c r="U162" s="7"/>
      <c r="V162" s="7"/>
    </row>
    <row r="163" spans="1:22" x14ac:dyDescent="0.25">
      <c r="A163" t="s">
        <v>258</v>
      </c>
      <c r="B163" t="s">
        <v>165</v>
      </c>
      <c r="C163" s="4">
        <v>0.39360000000000001</v>
      </c>
      <c r="D163" s="4">
        <v>7.571E-2</v>
      </c>
      <c r="E163" s="8">
        <v>6.1249999999999998E-4</v>
      </c>
      <c r="F163" s="7">
        <v>0.23980000000000001</v>
      </c>
      <c r="G163" s="7">
        <v>0.3957</v>
      </c>
      <c r="H163" s="7">
        <v>0.53569999999999995</v>
      </c>
      <c r="I163">
        <v>10001</v>
      </c>
      <c r="J163">
        <v>50000</v>
      </c>
      <c r="K163" s="4">
        <f t="shared" si="19"/>
        <v>0.19235264227642276</v>
      </c>
      <c r="M163" t="s">
        <v>329</v>
      </c>
      <c r="N163" s="6">
        <f t="shared" si="23"/>
        <v>-0.19967466449776333</v>
      </c>
      <c r="O163" s="4"/>
      <c r="P163" s="4"/>
      <c r="Q163" s="4"/>
      <c r="R163" s="4"/>
      <c r="S163" s="4"/>
      <c r="T163" s="7"/>
      <c r="U163" s="7"/>
      <c r="V163" s="7"/>
    </row>
    <row r="164" spans="1:22" x14ac:dyDescent="0.25">
      <c r="A164" t="s">
        <v>259</v>
      </c>
      <c r="B164" t="s">
        <v>166</v>
      </c>
      <c r="C164" s="4">
        <v>0.62080000000000002</v>
      </c>
      <c r="D164" s="4">
        <v>6.7890000000000006E-2</v>
      </c>
      <c r="E164" s="8">
        <v>7.7329999999999999E-4</v>
      </c>
      <c r="F164" s="7">
        <v>0.48270000000000002</v>
      </c>
      <c r="G164" s="7">
        <v>0.62229999999999996</v>
      </c>
      <c r="H164" s="7">
        <v>0.74770000000000003</v>
      </c>
      <c r="I164">
        <v>10001</v>
      </c>
      <c r="J164">
        <v>50000</v>
      </c>
      <c r="K164" s="4">
        <f t="shared" si="19"/>
        <v>0.10935889175257732</v>
      </c>
      <c r="M164" t="s">
        <v>330</v>
      </c>
      <c r="N164" s="6">
        <f t="shared" si="23"/>
        <v>-0.12612612612612614</v>
      </c>
      <c r="O164" s="4"/>
      <c r="P164" s="4"/>
      <c r="Q164" s="4"/>
      <c r="R164" s="4"/>
      <c r="S164" s="4"/>
      <c r="T164" s="7"/>
      <c r="U164" s="7"/>
      <c r="V164" s="7"/>
    </row>
    <row r="165" spans="1:22" x14ac:dyDescent="0.25">
      <c r="A165" t="s">
        <v>260</v>
      </c>
      <c r="B165" t="s">
        <v>167</v>
      </c>
      <c r="C165" s="4">
        <v>0.39539999999999997</v>
      </c>
      <c r="D165" s="4">
        <v>7.5620000000000007E-2</v>
      </c>
      <c r="E165" s="8">
        <v>5.0949999999999997E-4</v>
      </c>
      <c r="F165" s="7">
        <v>0.24160000000000001</v>
      </c>
      <c r="G165" s="7">
        <v>0.39710000000000001</v>
      </c>
      <c r="H165" s="7">
        <v>0.53800000000000003</v>
      </c>
      <c r="I165">
        <v>10001</v>
      </c>
      <c r="J165">
        <v>50000</v>
      </c>
      <c r="K165" s="4">
        <f t="shared" si="19"/>
        <v>0.19124936772888218</v>
      </c>
      <c r="M165" t="s">
        <v>331</v>
      </c>
      <c r="N165" s="6">
        <f t="shared" si="23"/>
        <v>-0.19894651539708269</v>
      </c>
      <c r="O165" s="4"/>
      <c r="P165" s="4"/>
      <c r="Q165" s="4"/>
      <c r="R165" s="4"/>
      <c r="S165" s="4"/>
      <c r="T165" s="7"/>
      <c r="U165" s="7"/>
      <c r="V165" s="7"/>
    </row>
    <row r="166" spans="1:22" x14ac:dyDescent="0.25">
      <c r="A166" t="s">
        <v>261</v>
      </c>
      <c r="B166" t="s">
        <v>168</v>
      </c>
      <c r="C166" s="4">
        <v>0.45650000000000002</v>
      </c>
      <c r="D166" s="4">
        <v>8.0930000000000002E-2</v>
      </c>
      <c r="E166" s="8">
        <v>6.2480000000000001E-4</v>
      </c>
      <c r="F166" s="7">
        <v>0.29060000000000002</v>
      </c>
      <c r="G166" s="7">
        <v>0.45879999999999999</v>
      </c>
      <c r="H166" s="7">
        <v>0.60850000000000004</v>
      </c>
      <c r="I166">
        <v>10001</v>
      </c>
      <c r="J166">
        <v>50000</v>
      </c>
      <c r="K166" s="4">
        <f t="shared" si="19"/>
        <v>0.17728368017524643</v>
      </c>
      <c r="M166" t="s">
        <v>332</v>
      </c>
      <c r="N166" s="6">
        <f t="shared" si="23"/>
        <v>-0.1736060825488776</v>
      </c>
      <c r="O166" s="4"/>
      <c r="P166" s="4"/>
      <c r="Q166" s="4"/>
      <c r="R166" s="4"/>
      <c r="S166" s="4"/>
      <c r="T166" s="7"/>
      <c r="U166" s="7"/>
      <c r="V166" s="7"/>
    </row>
    <row r="167" spans="1:22" x14ac:dyDescent="0.25">
      <c r="A167" t="s">
        <v>262</v>
      </c>
      <c r="B167" t="s">
        <v>169</v>
      </c>
      <c r="C167" s="4">
        <v>0.51700000000000002</v>
      </c>
      <c r="D167" s="4">
        <v>6.7809999999999995E-2</v>
      </c>
      <c r="E167" s="8">
        <v>5.9999999999999995E-4</v>
      </c>
      <c r="F167" s="7">
        <v>0.38729999999999998</v>
      </c>
      <c r="G167" s="7">
        <v>0.51639999999999997</v>
      </c>
      <c r="H167" s="7">
        <v>0.65369999999999995</v>
      </c>
      <c r="I167">
        <v>10001</v>
      </c>
      <c r="J167">
        <v>50000</v>
      </c>
      <c r="K167" s="4">
        <f t="shared" si="19"/>
        <v>0.13116054158607349</v>
      </c>
      <c r="M167" t="s">
        <v>333</v>
      </c>
      <c r="N167" s="6">
        <f t="shared" si="23"/>
        <v>-0.15343048960209596</v>
      </c>
      <c r="O167" s="4"/>
      <c r="P167" s="4"/>
      <c r="Q167" s="4"/>
      <c r="R167" s="4"/>
      <c r="S167" s="4"/>
      <c r="T167" s="7"/>
      <c r="U167" s="7"/>
      <c r="V167" s="7"/>
    </row>
    <row r="168" spans="1:22" x14ac:dyDescent="0.25">
      <c r="A168" t="s">
        <v>263</v>
      </c>
      <c r="B168" t="s">
        <v>170</v>
      </c>
      <c r="C168" s="4">
        <v>0.62409999999999999</v>
      </c>
      <c r="D168" s="4">
        <v>9.1020000000000004E-2</v>
      </c>
      <c r="E168" s="8">
        <v>9.8459999999999997E-4</v>
      </c>
      <c r="F168" s="7">
        <v>0.4471</v>
      </c>
      <c r="G168" s="7">
        <v>0.62429999999999997</v>
      </c>
      <c r="H168" s="7">
        <v>0.8014</v>
      </c>
      <c r="I168">
        <v>10001</v>
      </c>
      <c r="J168">
        <v>50000</v>
      </c>
      <c r="K168" s="4">
        <f t="shared" si="19"/>
        <v>0.14584201249799714</v>
      </c>
      <c r="M168" t="s">
        <v>334</v>
      </c>
      <c r="N168" s="6">
        <f t="shared" si="23"/>
        <v>-0.12542040358744397</v>
      </c>
      <c r="O168" s="4"/>
      <c r="P168" s="4"/>
      <c r="Q168" s="4"/>
      <c r="R168" s="4"/>
      <c r="S168" s="4"/>
      <c r="T168" s="7"/>
      <c r="U168" s="7"/>
      <c r="V168" s="7"/>
    </row>
    <row r="169" spans="1:22" x14ac:dyDescent="0.25">
      <c r="A169" t="s">
        <v>264</v>
      </c>
      <c r="B169" t="s">
        <v>171</v>
      </c>
      <c r="C169" s="4">
        <v>0.60950000000000004</v>
      </c>
      <c r="D169" s="4">
        <v>9.493E-2</v>
      </c>
      <c r="E169" s="8">
        <v>8.0869999999999998E-4</v>
      </c>
      <c r="F169" s="7">
        <v>0.42549999999999999</v>
      </c>
      <c r="G169" s="7">
        <v>0.60860000000000003</v>
      </c>
      <c r="H169" s="7">
        <v>0.7974</v>
      </c>
      <c r="I169">
        <v>10001</v>
      </c>
      <c r="J169">
        <v>50000</v>
      </c>
      <c r="K169" s="4">
        <f t="shared" si="19"/>
        <v>0.15575061525840853</v>
      </c>
      <c r="M169" t="s">
        <v>335</v>
      </c>
      <c r="N169" s="6">
        <f t="shared" si="23"/>
        <v>-0.12878787878787873</v>
      </c>
      <c r="O169" s="4"/>
      <c r="P169" s="4"/>
      <c r="Q169" s="4"/>
      <c r="R169" s="4"/>
      <c r="S169" s="4"/>
      <c r="T169" s="7"/>
      <c r="U169" s="7"/>
      <c r="V169" s="7"/>
    </row>
    <row r="170" spans="1:22" x14ac:dyDescent="0.25">
      <c r="A170" t="s">
        <v>265</v>
      </c>
      <c r="B170" t="s">
        <v>172</v>
      </c>
      <c r="C170" s="4">
        <v>0.45450000000000002</v>
      </c>
      <c r="D170" s="4">
        <v>8.2320000000000004E-2</v>
      </c>
      <c r="E170" s="8">
        <v>6.1760000000000005E-4</v>
      </c>
      <c r="F170" s="7">
        <v>0.28810000000000002</v>
      </c>
      <c r="G170" s="7">
        <v>0.45590000000000003</v>
      </c>
      <c r="H170" s="7">
        <v>0.6119</v>
      </c>
      <c r="I170">
        <v>10001</v>
      </c>
      <c r="J170">
        <v>50000</v>
      </c>
      <c r="K170" s="4">
        <f t="shared" si="19"/>
        <v>0.18112211221122113</v>
      </c>
      <c r="M170" t="s">
        <v>336</v>
      </c>
      <c r="N170" s="6">
        <f t="shared" si="23"/>
        <v>-0.1743869209809264</v>
      </c>
      <c r="O170" s="4"/>
      <c r="P170" s="4"/>
      <c r="Q170" s="4"/>
      <c r="R170" s="4"/>
      <c r="S170" s="4"/>
      <c r="T170" s="7"/>
      <c r="U170" s="7"/>
      <c r="V170" s="7"/>
    </row>
    <row r="171" spans="1:22" x14ac:dyDescent="0.25">
      <c r="A171" t="s">
        <v>248</v>
      </c>
      <c r="B171" t="s">
        <v>173</v>
      </c>
      <c r="C171" s="4">
        <v>1.109</v>
      </c>
      <c r="D171" s="4">
        <v>0.17169999999999999</v>
      </c>
      <c r="E171" s="7">
        <v>1.302E-3</v>
      </c>
      <c r="F171" s="7">
        <v>0.76790000000000003</v>
      </c>
      <c r="G171" s="7">
        <v>1.109</v>
      </c>
      <c r="H171" s="7">
        <v>1.4470000000000001</v>
      </c>
      <c r="I171">
        <v>10001</v>
      </c>
      <c r="J171">
        <v>50000</v>
      </c>
      <c r="K171" s="4">
        <f t="shared" si="19"/>
        <v>0.15482416591523895</v>
      </c>
      <c r="M171" t="s">
        <v>337</v>
      </c>
      <c r="N171" s="6">
        <f>(C171-C189)/C189</f>
        <v>-0.16928838951310859</v>
      </c>
      <c r="O171" s="4"/>
      <c r="P171" s="4"/>
      <c r="Q171" s="4"/>
      <c r="R171" s="4"/>
      <c r="S171" s="4"/>
      <c r="T171" s="7"/>
      <c r="U171" s="7"/>
      <c r="V171" s="7"/>
    </row>
    <row r="172" spans="1:22" x14ac:dyDescent="0.25">
      <c r="A172" t="s">
        <v>249</v>
      </c>
      <c r="B172" t="s">
        <v>174</v>
      </c>
      <c r="C172" s="4">
        <v>1.4590000000000001</v>
      </c>
      <c r="D172" s="4">
        <v>0.30149999999999999</v>
      </c>
      <c r="E172" s="7">
        <v>3.039E-3</v>
      </c>
      <c r="F172" s="7">
        <v>0.91239999999999999</v>
      </c>
      <c r="G172" s="7">
        <v>1.446</v>
      </c>
      <c r="H172" s="7">
        <v>2.081</v>
      </c>
      <c r="I172">
        <v>10001</v>
      </c>
      <c r="J172">
        <v>50000</v>
      </c>
      <c r="K172" s="4">
        <f t="shared" si="19"/>
        <v>0.20664838930774501</v>
      </c>
      <c r="M172" t="s">
        <v>338</v>
      </c>
      <c r="N172" s="6">
        <f t="shared" ref="N172:N188" si="24">(C172-C190)/C190</f>
        <v>-0.13463819691577691</v>
      </c>
      <c r="O172" s="4"/>
      <c r="P172" s="4"/>
      <c r="Q172" s="4"/>
      <c r="R172" s="4"/>
      <c r="S172" s="4"/>
      <c r="T172" s="7"/>
      <c r="U172" s="7"/>
      <c r="V172" s="7"/>
    </row>
    <row r="173" spans="1:22" x14ac:dyDescent="0.25">
      <c r="A173" t="s">
        <v>250</v>
      </c>
      <c r="B173" t="s">
        <v>175</v>
      </c>
      <c r="C173" s="4">
        <v>0.80089999999999995</v>
      </c>
      <c r="D173" s="4">
        <v>0.155</v>
      </c>
      <c r="E173" s="7">
        <v>1.6659999999999999E-3</v>
      </c>
      <c r="F173" s="7">
        <v>0.4975</v>
      </c>
      <c r="G173" s="7">
        <v>0.79990000000000006</v>
      </c>
      <c r="H173" s="7">
        <v>1.107</v>
      </c>
      <c r="I173">
        <v>10001</v>
      </c>
      <c r="J173">
        <v>50000</v>
      </c>
      <c r="K173" s="4">
        <f t="shared" si="19"/>
        <v>0.19353227618928706</v>
      </c>
      <c r="M173" t="s">
        <v>339</v>
      </c>
      <c r="N173" s="6">
        <f t="shared" si="24"/>
        <v>-0.22091439688715961</v>
      </c>
      <c r="O173" s="4"/>
      <c r="P173" s="4"/>
      <c r="Q173" s="4"/>
      <c r="R173" s="4"/>
      <c r="S173" s="4"/>
      <c r="T173" s="7"/>
      <c r="U173" s="7"/>
      <c r="V173" s="7"/>
    </row>
    <row r="174" spans="1:22" x14ac:dyDescent="0.25">
      <c r="A174" t="s">
        <v>251</v>
      </c>
      <c r="B174" t="s">
        <v>176</v>
      </c>
      <c r="C174" s="4">
        <v>1.0149999999999999</v>
      </c>
      <c r="D174" s="4">
        <v>0.14580000000000001</v>
      </c>
      <c r="E174" s="7">
        <v>1.3979999999999999E-3</v>
      </c>
      <c r="F174" s="7">
        <v>0.7329</v>
      </c>
      <c r="G174" s="7">
        <v>1.014</v>
      </c>
      <c r="H174" s="7">
        <v>1.306</v>
      </c>
      <c r="I174">
        <v>10001</v>
      </c>
      <c r="J174">
        <v>50000</v>
      </c>
      <c r="K174" s="4">
        <f t="shared" si="19"/>
        <v>0.14364532019704437</v>
      </c>
      <c r="M174" t="s">
        <v>340</v>
      </c>
      <c r="N174" s="6">
        <f t="shared" si="24"/>
        <v>-0.18276972624798718</v>
      </c>
      <c r="O174" s="4"/>
      <c r="P174" s="4"/>
      <c r="Q174" s="4"/>
      <c r="R174" s="4"/>
      <c r="S174" s="4"/>
      <c r="T174" s="7"/>
      <c r="U174" s="7"/>
      <c r="V174" s="7"/>
    </row>
    <row r="175" spans="1:22" x14ac:dyDescent="0.25">
      <c r="A175" t="s">
        <v>252</v>
      </c>
      <c r="B175" t="s">
        <v>177</v>
      </c>
      <c r="C175" s="4">
        <v>0.97970000000000002</v>
      </c>
      <c r="D175" s="4">
        <v>0.16900000000000001</v>
      </c>
      <c r="E175" s="7">
        <v>1.6919999999999999E-3</v>
      </c>
      <c r="F175" s="7">
        <v>0.63419999999999999</v>
      </c>
      <c r="G175" s="7">
        <v>0.98309999999999997</v>
      </c>
      <c r="H175" s="7">
        <v>1.3029999999999999</v>
      </c>
      <c r="I175">
        <v>10001</v>
      </c>
      <c r="J175">
        <v>50000</v>
      </c>
      <c r="K175" s="4">
        <f t="shared" si="19"/>
        <v>0.17250178626110035</v>
      </c>
      <c r="M175" t="s">
        <v>341</v>
      </c>
      <c r="N175" s="6">
        <f t="shared" si="24"/>
        <v>-0.1876451077943615</v>
      </c>
      <c r="O175" s="4"/>
      <c r="P175" s="4"/>
      <c r="Q175" s="4"/>
      <c r="R175" s="4"/>
      <c r="S175" s="4"/>
      <c r="T175" s="7"/>
      <c r="U175" s="7"/>
      <c r="V175" s="7"/>
    </row>
    <row r="176" spans="1:22" x14ac:dyDescent="0.25">
      <c r="A176" t="s">
        <v>253</v>
      </c>
      <c r="B176" t="s">
        <v>178</v>
      </c>
      <c r="C176" s="4">
        <v>0.96799999999999997</v>
      </c>
      <c r="D176" s="4">
        <v>0.15970000000000001</v>
      </c>
      <c r="E176" s="8">
        <v>9.5100000000000002E-4</v>
      </c>
      <c r="F176" s="7">
        <v>0.65229999999999999</v>
      </c>
      <c r="G176" s="7">
        <v>0.96809999999999996</v>
      </c>
      <c r="H176" s="7">
        <v>1.2789999999999999</v>
      </c>
      <c r="I176">
        <v>10001</v>
      </c>
      <c r="J176">
        <v>50000</v>
      </c>
      <c r="K176" s="4">
        <f t="shared" si="19"/>
        <v>0.16497933884297522</v>
      </c>
      <c r="M176" t="s">
        <v>342</v>
      </c>
      <c r="N176" s="6">
        <f t="shared" si="24"/>
        <v>-0.18995815899581597</v>
      </c>
      <c r="O176" s="4"/>
      <c r="P176" s="4"/>
      <c r="Q176" s="4"/>
      <c r="R176" s="4"/>
      <c r="S176" s="4"/>
      <c r="T176" s="7"/>
      <c r="U176" s="7"/>
      <c r="V176" s="7"/>
    </row>
    <row r="177" spans="1:24" x14ac:dyDescent="0.25">
      <c r="A177" t="s">
        <v>254</v>
      </c>
      <c r="B177" t="s">
        <v>179</v>
      </c>
      <c r="C177" s="4">
        <v>1.3740000000000001</v>
      </c>
      <c r="D177" s="4">
        <v>0.18509999999999999</v>
      </c>
      <c r="E177" s="7">
        <v>2.3839999999999998E-3</v>
      </c>
      <c r="F177" s="7">
        <v>1.034</v>
      </c>
      <c r="G177" s="7">
        <v>1.3660000000000001</v>
      </c>
      <c r="H177" s="7">
        <v>1.7569999999999999</v>
      </c>
      <c r="I177">
        <v>10001</v>
      </c>
      <c r="J177">
        <v>50000</v>
      </c>
      <c r="K177" s="4">
        <f t="shared" si="19"/>
        <v>0.13471615720524016</v>
      </c>
      <c r="M177" t="s">
        <v>343</v>
      </c>
      <c r="N177" s="6">
        <f t="shared" si="24"/>
        <v>-0.14124999999999999</v>
      </c>
      <c r="O177" s="4"/>
      <c r="P177" s="4"/>
      <c r="Q177" s="4"/>
      <c r="R177" s="4"/>
      <c r="S177" s="4"/>
      <c r="T177" s="7"/>
      <c r="U177" s="7"/>
      <c r="V177" s="7"/>
    </row>
    <row r="178" spans="1:24" x14ac:dyDescent="0.25">
      <c r="A178" t="s">
        <v>255</v>
      </c>
      <c r="B178" t="s">
        <v>180</v>
      </c>
      <c r="C178" s="4">
        <v>1.3520000000000001</v>
      </c>
      <c r="D178" s="4">
        <v>0.27710000000000001</v>
      </c>
      <c r="E178" s="7">
        <v>2.4719999999999998E-3</v>
      </c>
      <c r="F178" s="7">
        <v>0.84370000000000001</v>
      </c>
      <c r="G178" s="7">
        <v>1.341</v>
      </c>
      <c r="H178" s="7">
        <v>1.93</v>
      </c>
      <c r="I178">
        <v>10001</v>
      </c>
      <c r="J178">
        <v>50000</v>
      </c>
      <c r="K178" s="4">
        <f t="shared" si="19"/>
        <v>0.20495562130177514</v>
      </c>
      <c r="M178" t="s">
        <v>344</v>
      </c>
      <c r="N178" s="6">
        <f t="shared" si="24"/>
        <v>-0.14376187460417977</v>
      </c>
      <c r="O178" s="4"/>
      <c r="P178" s="4"/>
      <c r="Q178" s="4"/>
      <c r="R178" s="4"/>
      <c r="S178" s="4"/>
      <c r="T178" s="7"/>
      <c r="U178" s="7"/>
      <c r="V178" s="7"/>
    </row>
    <row r="179" spans="1:24" x14ac:dyDescent="0.25">
      <c r="A179" t="s">
        <v>256</v>
      </c>
      <c r="B179" t="s">
        <v>181</v>
      </c>
      <c r="C179" s="4">
        <v>1.0129999999999999</v>
      </c>
      <c r="D179" s="4">
        <v>0.14349999999999999</v>
      </c>
      <c r="E179" s="8">
        <v>9.7170000000000004E-4</v>
      </c>
      <c r="F179" s="7">
        <v>0.73170000000000002</v>
      </c>
      <c r="G179" s="7">
        <v>1.012</v>
      </c>
      <c r="H179" s="7">
        <v>1.2969999999999999</v>
      </c>
      <c r="I179">
        <v>10001</v>
      </c>
      <c r="J179">
        <v>50000</v>
      </c>
      <c r="K179" s="4">
        <f t="shared" si="19"/>
        <v>0.14165844027640673</v>
      </c>
      <c r="M179" t="s">
        <v>345</v>
      </c>
      <c r="N179" s="6">
        <f t="shared" si="24"/>
        <v>-0.18306451612903232</v>
      </c>
      <c r="O179" s="4"/>
      <c r="P179" s="4"/>
      <c r="Q179" s="4"/>
      <c r="R179" s="4"/>
      <c r="S179" s="4"/>
      <c r="T179" s="7"/>
      <c r="U179" s="7"/>
      <c r="V179" s="7"/>
    </row>
    <row r="180" spans="1:24" x14ac:dyDescent="0.25">
      <c r="A180" t="s">
        <v>257</v>
      </c>
      <c r="B180" t="s">
        <v>182</v>
      </c>
      <c r="C180" s="4">
        <v>0.94750000000000001</v>
      </c>
      <c r="D180" s="4">
        <v>0.23350000000000001</v>
      </c>
      <c r="E180" s="7">
        <v>1.2719999999999999E-3</v>
      </c>
      <c r="F180" s="7">
        <v>0.47449999999999998</v>
      </c>
      <c r="G180" s="7">
        <v>0.9516</v>
      </c>
      <c r="H180" s="7">
        <v>1.4039999999999999</v>
      </c>
      <c r="I180">
        <v>10001</v>
      </c>
      <c r="J180">
        <v>50000</v>
      </c>
      <c r="K180" s="4">
        <f t="shared" si="19"/>
        <v>0.24643799472295516</v>
      </c>
      <c r="M180" t="s">
        <v>346</v>
      </c>
      <c r="N180" s="6">
        <f t="shared" si="24"/>
        <v>-0.19293015332197611</v>
      </c>
      <c r="O180" s="4"/>
      <c r="P180" s="4"/>
      <c r="Q180" s="4"/>
      <c r="R180" s="4"/>
      <c r="S180" s="4"/>
      <c r="T180" s="7"/>
      <c r="U180" s="7"/>
      <c r="V180" s="7"/>
    </row>
    <row r="181" spans="1:24" x14ac:dyDescent="0.25">
      <c r="A181" t="s">
        <v>258</v>
      </c>
      <c r="B181" t="s">
        <v>183</v>
      </c>
      <c r="C181" s="4">
        <v>0.83840000000000003</v>
      </c>
      <c r="D181" s="4">
        <v>0.1714</v>
      </c>
      <c r="E181" s="7">
        <v>1.3849999999999999E-3</v>
      </c>
      <c r="F181" s="7">
        <v>0.49690000000000001</v>
      </c>
      <c r="G181" s="7">
        <v>0.84089999999999998</v>
      </c>
      <c r="H181" s="7">
        <v>1.167</v>
      </c>
      <c r="I181">
        <v>10001</v>
      </c>
      <c r="J181">
        <v>50000</v>
      </c>
      <c r="K181" s="4">
        <f t="shared" si="19"/>
        <v>0.20443702290076335</v>
      </c>
      <c r="M181" t="s">
        <v>347</v>
      </c>
      <c r="N181" s="6">
        <f t="shared" si="24"/>
        <v>-0.21276995305164312</v>
      </c>
      <c r="O181" s="4"/>
      <c r="P181" s="4"/>
      <c r="Q181" s="4"/>
      <c r="R181" s="4"/>
      <c r="S181" s="4"/>
      <c r="T181" s="7"/>
      <c r="U181" s="7"/>
      <c r="V181" s="7"/>
    </row>
    <row r="182" spans="1:24" x14ac:dyDescent="0.25">
      <c r="A182" t="s">
        <v>259</v>
      </c>
      <c r="B182" t="s">
        <v>184</v>
      </c>
      <c r="C182" s="4">
        <v>1.3759999999999999</v>
      </c>
      <c r="D182" s="4">
        <v>0.16800000000000001</v>
      </c>
      <c r="E182" s="7">
        <v>1.915E-3</v>
      </c>
      <c r="F182" s="7">
        <v>1.0409999999999999</v>
      </c>
      <c r="G182" s="7">
        <v>1.377</v>
      </c>
      <c r="H182" s="7">
        <v>1.6970000000000001</v>
      </c>
      <c r="I182">
        <v>10001</v>
      </c>
      <c r="J182">
        <v>50000</v>
      </c>
      <c r="K182" s="4">
        <f t="shared" si="19"/>
        <v>0.12209302325581398</v>
      </c>
      <c r="M182" t="s">
        <v>348</v>
      </c>
      <c r="N182" s="6">
        <f t="shared" si="24"/>
        <v>-0.141609482220836</v>
      </c>
      <c r="O182" s="4"/>
      <c r="P182" s="4"/>
      <c r="Q182" s="4"/>
      <c r="R182" s="4"/>
      <c r="S182" s="4"/>
      <c r="T182" s="7"/>
      <c r="U182" s="7"/>
      <c r="V182" s="7"/>
    </row>
    <row r="183" spans="1:24" x14ac:dyDescent="0.25">
      <c r="A183" t="s">
        <v>260</v>
      </c>
      <c r="B183" t="s">
        <v>185</v>
      </c>
      <c r="C183" s="4">
        <v>0.84260000000000002</v>
      </c>
      <c r="D183" s="4">
        <v>0.17119999999999999</v>
      </c>
      <c r="E183" s="7">
        <v>1.1540000000000001E-3</v>
      </c>
      <c r="F183" s="7">
        <v>0.50090000000000001</v>
      </c>
      <c r="G183" s="7">
        <v>0.84409999999999996</v>
      </c>
      <c r="H183" s="7">
        <v>1.1719999999999999</v>
      </c>
      <c r="I183">
        <v>10001</v>
      </c>
      <c r="J183">
        <v>50000</v>
      </c>
      <c r="K183" s="4">
        <f t="shared" si="19"/>
        <v>0.20318063137906478</v>
      </c>
      <c r="M183" t="s">
        <v>349</v>
      </c>
      <c r="N183" s="6">
        <f t="shared" si="24"/>
        <v>-0.21178671655753034</v>
      </c>
      <c r="O183" s="4"/>
      <c r="P183" s="4"/>
      <c r="Q183" s="4"/>
      <c r="R183" s="4"/>
      <c r="S183" s="4"/>
      <c r="T183" s="7"/>
      <c r="U183" s="7"/>
      <c r="V183" s="7"/>
    </row>
    <row r="184" spans="1:24" x14ac:dyDescent="0.25">
      <c r="A184" t="s">
        <v>261</v>
      </c>
      <c r="B184" t="s">
        <v>186</v>
      </c>
      <c r="C184" s="4">
        <v>0.98319999999999996</v>
      </c>
      <c r="D184" s="4">
        <v>0.18740000000000001</v>
      </c>
      <c r="E184" s="7">
        <v>1.4450000000000001E-3</v>
      </c>
      <c r="F184" s="7">
        <v>0.6069</v>
      </c>
      <c r="G184" s="7">
        <v>0.98560000000000003</v>
      </c>
      <c r="H184" s="7">
        <v>1.343</v>
      </c>
      <c r="I184">
        <v>10001</v>
      </c>
      <c r="J184">
        <v>50000</v>
      </c>
      <c r="K184" s="4">
        <f t="shared" si="19"/>
        <v>0.19060211554109033</v>
      </c>
      <c r="M184" t="s">
        <v>350</v>
      </c>
      <c r="N184" s="6">
        <f t="shared" si="24"/>
        <v>-0.18743801652892564</v>
      </c>
      <c r="O184" s="4"/>
      <c r="P184" s="4"/>
      <c r="Q184" s="4"/>
      <c r="R184" s="4"/>
      <c r="S184" s="4"/>
      <c r="T184" s="7"/>
      <c r="U184" s="7"/>
      <c r="V184" s="7"/>
    </row>
    <row r="185" spans="1:24" x14ac:dyDescent="0.25">
      <c r="A185" t="s">
        <v>262</v>
      </c>
      <c r="B185" t="s">
        <v>187</v>
      </c>
      <c r="C185" s="4">
        <v>1.1240000000000001</v>
      </c>
      <c r="D185" s="4">
        <v>0.1613</v>
      </c>
      <c r="E185" s="7">
        <v>1.431E-3</v>
      </c>
      <c r="F185" s="7">
        <v>0.82189999999999996</v>
      </c>
      <c r="G185" s="7">
        <v>1.121</v>
      </c>
      <c r="H185" s="7">
        <v>1.456</v>
      </c>
      <c r="I185">
        <v>10001</v>
      </c>
      <c r="J185">
        <v>50000</v>
      </c>
      <c r="K185" s="4">
        <f t="shared" si="19"/>
        <v>0.1435053380782918</v>
      </c>
      <c r="M185" t="s">
        <v>351</v>
      </c>
      <c r="N185" s="6">
        <f t="shared" si="24"/>
        <v>-0.1680236861584011</v>
      </c>
      <c r="O185" s="4"/>
      <c r="P185" s="4" t="s">
        <v>379</v>
      </c>
      <c r="Q185" s="4">
        <f>AVERAGE(N171:N188)</f>
        <v>-0.17446710812804231</v>
      </c>
      <c r="R185" s="4"/>
      <c r="S185" s="4"/>
      <c r="T185" s="7"/>
      <c r="U185" s="7"/>
      <c r="V185" s="7"/>
    </row>
    <row r="186" spans="1:24" x14ac:dyDescent="0.25">
      <c r="A186" t="s">
        <v>263</v>
      </c>
      <c r="B186" t="s">
        <v>188</v>
      </c>
      <c r="C186" s="4">
        <v>1.3859999999999999</v>
      </c>
      <c r="D186" s="4">
        <v>0.22620000000000001</v>
      </c>
      <c r="E186" s="7">
        <v>2.454E-3</v>
      </c>
      <c r="F186" s="7">
        <v>0.95850000000000002</v>
      </c>
      <c r="G186" s="7">
        <v>1.3819999999999999</v>
      </c>
      <c r="H186" s="7">
        <v>1.84</v>
      </c>
      <c r="I186">
        <v>10001</v>
      </c>
      <c r="J186">
        <v>50000</v>
      </c>
      <c r="K186" s="4">
        <f t="shared" si="19"/>
        <v>0.16320346320346321</v>
      </c>
      <c r="M186" t="s">
        <v>352</v>
      </c>
      <c r="N186" s="6">
        <f t="shared" si="24"/>
        <v>-0.14073155610663365</v>
      </c>
      <c r="O186" s="4"/>
      <c r="P186" s="4"/>
      <c r="Q186" s="4"/>
      <c r="R186" s="4"/>
      <c r="S186" s="4"/>
      <c r="T186" s="7"/>
      <c r="U186" s="7"/>
      <c r="V186" s="7"/>
    </row>
    <row r="187" spans="1:24" x14ac:dyDescent="0.25">
      <c r="A187" t="s">
        <v>264</v>
      </c>
      <c r="B187" t="s">
        <v>189</v>
      </c>
      <c r="C187" s="4">
        <v>1.35</v>
      </c>
      <c r="D187" s="4">
        <v>0.23480000000000001</v>
      </c>
      <c r="E187" s="7">
        <v>2.0089999999999999E-3</v>
      </c>
      <c r="F187" s="7">
        <v>0.90880000000000005</v>
      </c>
      <c r="G187" s="7">
        <v>1.3440000000000001</v>
      </c>
      <c r="H187" s="7">
        <v>1.829</v>
      </c>
      <c r="I187">
        <v>10001</v>
      </c>
      <c r="J187">
        <v>50000</v>
      </c>
      <c r="K187" s="4">
        <f t="shared" si="19"/>
        <v>0.17392592592592593</v>
      </c>
      <c r="M187" t="s">
        <v>353</v>
      </c>
      <c r="N187" s="6">
        <f t="shared" si="24"/>
        <v>-0.14394419784400753</v>
      </c>
      <c r="O187" s="4"/>
      <c r="P187" s="4"/>
      <c r="Q187" s="4"/>
      <c r="R187" s="4"/>
      <c r="S187" s="4"/>
      <c r="T187" s="7"/>
      <c r="U187" s="7"/>
      <c r="V187" s="7"/>
    </row>
    <row r="188" spans="1:24" x14ac:dyDescent="0.25">
      <c r="A188" t="s">
        <v>265</v>
      </c>
      <c r="B188" t="s">
        <v>190</v>
      </c>
      <c r="C188" s="4">
        <v>0.97860000000000003</v>
      </c>
      <c r="D188" s="4">
        <v>0.19070000000000001</v>
      </c>
      <c r="E188" s="7">
        <v>1.4300000000000001E-3</v>
      </c>
      <c r="F188" s="7">
        <v>0.60150000000000003</v>
      </c>
      <c r="G188" s="7">
        <v>0.97899999999999998</v>
      </c>
      <c r="H188" s="7">
        <v>1.3520000000000001</v>
      </c>
      <c r="I188">
        <v>10001</v>
      </c>
      <c r="J188">
        <v>50000</v>
      </c>
      <c r="K188" s="4">
        <f t="shared" si="19"/>
        <v>0.19487022276721847</v>
      </c>
      <c r="M188" t="s">
        <v>354</v>
      </c>
      <c r="N188" s="6">
        <f t="shared" si="24"/>
        <v>-0.18788381742738591</v>
      </c>
      <c r="O188" s="4"/>
      <c r="P188" s="4"/>
      <c r="Q188" s="4"/>
      <c r="R188" s="4"/>
      <c r="S188" s="4"/>
      <c r="T188" s="7"/>
      <c r="U188" s="7"/>
      <c r="V188" s="7"/>
      <c r="W188" t="s">
        <v>276</v>
      </c>
      <c r="X188" t="s">
        <v>277</v>
      </c>
    </row>
    <row r="189" spans="1:24" x14ac:dyDescent="0.25">
      <c r="A189" t="s">
        <v>248</v>
      </c>
      <c r="B189" t="s">
        <v>191</v>
      </c>
      <c r="C189" s="4">
        <v>1.335</v>
      </c>
      <c r="D189" s="4">
        <v>0.17080000000000001</v>
      </c>
      <c r="E189" s="7">
        <v>1.815E-3</v>
      </c>
      <c r="F189" s="7">
        <v>1.0049999999999999</v>
      </c>
      <c r="G189" s="7">
        <v>1.3340000000000001</v>
      </c>
      <c r="H189" s="7">
        <v>1.675</v>
      </c>
      <c r="I189">
        <v>10001</v>
      </c>
      <c r="J189">
        <v>50000</v>
      </c>
      <c r="K189" s="4">
        <f t="shared" si="19"/>
        <v>0.12794007490636705</v>
      </c>
      <c r="M189" t="s">
        <v>191</v>
      </c>
      <c r="N189" s="4">
        <v>1.339</v>
      </c>
      <c r="O189" s="4">
        <v>0.1439</v>
      </c>
      <c r="P189" s="4">
        <v>1.1100000000000001E-3</v>
      </c>
      <c r="Q189" s="4">
        <v>1.06</v>
      </c>
      <c r="R189" s="4">
        <v>1.337</v>
      </c>
      <c r="S189" s="4">
        <v>1.6259999999999999</v>
      </c>
      <c r="T189" s="7">
        <v>10001</v>
      </c>
      <c r="U189" s="7">
        <v>50000</v>
      </c>
      <c r="V189" s="4">
        <f t="shared" ref="V189:V199" si="25">ABS(O189/N189)</f>
        <v>0.10746825989544437</v>
      </c>
      <c r="W189" s="6">
        <f>(C189-N189)/N189</f>
        <v>-2.9873039581777474E-3</v>
      </c>
      <c r="X189" s="6">
        <f>(K189-V189)/V189</f>
        <v>0.19049173245048973</v>
      </c>
    </row>
    <row r="190" spans="1:24" x14ac:dyDescent="0.25">
      <c r="A190" t="s">
        <v>249</v>
      </c>
      <c r="B190" t="s">
        <v>192</v>
      </c>
      <c r="C190" s="4">
        <v>1.6859999999999999</v>
      </c>
      <c r="D190" s="4">
        <v>0.30859999999999999</v>
      </c>
      <c r="E190" s="7">
        <v>3.4749999999999998E-3</v>
      </c>
      <c r="F190" s="7">
        <v>1.1319999999999999</v>
      </c>
      <c r="G190" s="7">
        <v>1.669</v>
      </c>
      <c r="H190" s="7">
        <v>2.331</v>
      </c>
      <c r="I190">
        <v>10001</v>
      </c>
      <c r="J190">
        <v>50000</v>
      </c>
      <c r="K190" s="4">
        <f t="shared" si="19"/>
        <v>0.18303677342823249</v>
      </c>
      <c r="M190" t="s">
        <v>192</v>
      </c>
      <c r="N190" s="4">
        <v>1.5249999999999999</v>
      </c>
      <c r="O190" s="4">
        <v>0.2621</v>
      </c>
      <c r="P190" s="4">
        <v>2.0939999999999999E-3</v>
      </c>
      <c r="Q190" s="4">
        <v>1.0469999999999999</v>
      </c>
      <c r="R190" s="4">
        <v>1.5089999999999999</v>
      </c>
      <c r="S190" s="4">
        <v>2.0830000000000002</v>
      </c>
      <c r="T190" s="7">
        <v>10001</v>
      </c>
      <c r="U190" s="7">
        <v>50000</v>
      </c>
      <c r="V190" s="4">
        <f t="shared" si="25"/>
        <v>0.1718688524590164</v>
      </c>
      <c r="W190" s="6">
        <f t="shared" ref="W190:W206" si="26">(C190-N190)/N190</f>
        <v>0.1055737704918033</v>
      </c>
      <c r="X190" s="6">
        <f t="shared" ref="X190:X206" si="27">(K190-V190)/V190</f>
        <v>6.4979318878498823E-2</v>
      </c>
    </row>
    <row r="191" spans="1:24" x14ac:dyDescent="0.25">
      <c r="A191" t="s">
        <v>250</v>
      </c>
      <c r="B191" t="s">
        <v>193</v>
      </c>
      <c r="C191" s="4">
        <v>1.028</v>
      </c>
      <c r="D191" s="4">
        <v>0.1598</v>
      </c>
      <c r="E191" s="7">
        <v>2.1510000000000001E-3</v>
      </c>
      <c r="F191" s="7">
        <v>0.70750000000000002</v>
      </c>
      <c r="G191" s="7">
        <v>1.0289999999999999</v>
      </c>
      <c r="H191" s="7">
        <v>1.3360000000000001</v>
      </c>
      <c r="I191">
        <v>10001</v>
      </c>
      <c r="J191">
        <v>50000</v>
      </c>
      <c r="K191" s="4">
        <f t="shared" si="19"/>
        <v>0.15544747081712063</v>
      </c>
      <c r="M191" t="s">
        <v>193</v>
      </c>
      <c r="N191" s="4">
        <v>1.0920000000000001</v>
      </c>
      <c r="O191" s="4">
        <v>0.17929999999999999</v>
      </c>
      <c r="P191" s="4">
        <v>1.737E-3</v>
      </c>
      <c r="Q191" s="4">
        <v>0.72950000000000004</v>
      </c>
      <c r="R191" s="4">
        <v>1.0980000000000001</v>
      </c>
      <c r="S191" s="4">
        <v>1.4339999999999999</v>
      </c>
      <c r="T191" s="7">
        <v>10001</v>
      </c>
      <c r="U191" s="7">
        <v>50000</v>
      </c>
      <c r="V191" s="4">
        <f t="shared" si="25"/>
        <v>0.16419413919413917</v>
      </c>
      <c r="W191" s="6">
        <f t="shared" si="26"/>
        <v>-5.8608058608058657E-2</v>
      </c>
      <c r="X191" s="6">
        <f t="shared" si="27"/>
        <v>-5.3270283701641094E-2</v>
      </c>
    </row>
    <row r="192" spans="1:24" x14ac:dyDescent="0.25">
      <c r="A192" t="s">
        <v>251</v>
      </c>
      <c r="B192" t="s">
        <v>194</v>
      </c>
      <c r="C192" s="4">
        <v>1.242</v>
      </c>
      <c r="D192" s="4">
        <v>0.15490000000000001</v>
      </c>
      <c r="E192" s="7">
        <v>2.0639999999999999E-3</v>
      </c>
      <c r="F192" s="7">
        <v>0.9395</v>
      </c>
      <c r="G192" s="7">
        <v>1.2410000000000001</v>
      </c>
      <c r="H192" s="7">
        <v>1.5509999999999999</v>
      </c>
      <c r="I192">
        <v>10001</v>
      </c>
      <c r="J192">
        <v>50000</v>
      </c>
      <c r="K192" s="4">
        <f t="shared" si="19"/>
        <v>0.1247181964573269</v>
      </c>
      <c r="M192" t="s">
        <v>194</v>
      </c>
      <c r="N192" s="4">
        <v>1.234</v>
      </c>
      <c r="O192" s="4">
        <v>0.16739999999999999</v>
      </c>
      <c r="P192" s="4">
        <v>1.3829999999999999E-3</v>
      </c>
      <c r="Q192" s="4">
        <v>0.90559999999999996</v>
      </c>
      <c r="R192" s="4">
        <v>1.234</v>
      </c>
      <c r="S192" s="4">
        <v>1.5649999999999999</v>
      </c>
      <c r="T192" s="7">
        <v>10001</v>
      </c>
      <c r="U192" s="7">
        <v>50000</v>
      </c>
      <c r="V192" s="4">
        <f t="shared" si="25"/>
        <v>0.13565640194489464</v>
      </c>
      <c r="W192" s="6">
        <f t="shared" si="26"/>
        <v>6.4829821717990333E-3</v>
      </c>
      <c r="X192" s="6">
        <f t="shared" si="27"/>
        <v>-8.0631693976455171E-2</v>
      </c>
    </row>
    <row r="193" spans="1:26" x14ac:dyDescent="0.25">
      <c r="A193" t="s">
        <v>252</v>
      </c>
      <c r="B193" t="s">
        <v>195</v>
      </c>
      <c r="C193" s="4">
        <v>1.206</v>
      </c>
      <c r="D193" s="4">
        <v>0.17019999999999999</v>
      </c>
      <c r="E193" s="7">
        <v>2.114E-3</v>
      </c>
      <c r="F193" s="7">
        <v>0.85829999999999995</v>
      </c>
      <c r="G193" s="7">
        <v>1.2110000000000001</v>
      </c>
      <c r="H193" s="7">
        <v>1.53</v>
      </c>
      <c r="I193">
        <v>10001</v>
      </c>
      <c r="J193">
        <v>50000</v>
      </c>
      <c r="K193" s="4">
        <f t="shared" si="19"/>
        <v>0.14112769485903814</v>
      </c>
      <c r="M193" t="s">
        <v>195</v>
      </c>
      <c r="N193" s="4">
        <v>1.2649999999999999</v>
      </c>
      <c r="O193" s="4">
        <v>0.1827</v>
      </c>
      <c r="P193" s="4">
        <v>1.6639999999999999E-3</v>
      </c>
      <c r="Q193" s="4">
        <v>0.88239999999999996</v>
      </c>
      <c r="R193" s="4">
        <v>1.2709999999999999</v>
      </c>
      <c r="S193" s="4">
        <v>1.611</v>
      </c>
      <c r="T193" s="7">
        <v>10001</v>
      </c>
      <c r="U193" s="7">
        <v>50000</v>
      </c>
      <c r="V193" s="4">
        <f t="shared" si="25"/>
        <v>0.14442687747035574</v>
      </c>
      <c r="W193" s="6">
        <f t="shared" si="26"/>
        <v>-4.6640316205533557E-2</v>
      </c>
      <c r="X193" s="6">
        <f t="shared" si="27"/>
        <v>-2.2843273143496184E-2</v>
      </c>
    </row>
    <row r="194" spans="1:26" x14ac:dyDescent="0.25">
      <c r="A194" t="s">
        <v>253</v>
      </c>
      <c r="B194" t="s">
        <v>196</v>
      </c>
      <c r="C194" s="4">
        <v>1.1950000000000001</v>
      </c>
      <c r="D194" s="4">
        <v>0.16300000000000001</v>
      </c>
      <c r="E194" s="7">
        <v>1.609E-3</v>
      </c>
      <c r="F194" s="7">
        <v>0.87339999999999995</v>
      </c>
      <c r="G194" s="7">
        <v>1.194</v>
      </c>
      <c r="H194" s="7">
        <v>1.5149999999999999</v>
      </c>
      <c r="I194">
        <v>10001</v>
      </c>
      <c r="J194">
        <v>50000</v>
      </c>
      <c r="K194" s="4">
        <f t="shared" si="19"/>
        <v>0.13640167364016736</v>
      </c>
      <c r="M194" t="s">
        <v>196</v>
      </c>
      <c r="N194" s="4">
        <v>1.2509999999999999</v>
      </c>
      <c r="O194" s="4">
        <v>0.1515</v>
      </c>
      <c r="P194" s="4">
        <v>1.031E-3</v>
      </c>
      <c r="Q194" s="4">
        <v>0.95540000000000003</v>
      </c>
      <c r="R194" s="4">
        <v>1.25</v>
      </c>
      <c r="S194" s="4">
        <v>1.554</v>
      </c>
      <c r="T194" s="7">
        <v>10001</v>
      </c>
      <c r="U194" s="7">
        <v>50000</v>
      </c>
      <c r="V194" s="4">
        <f t="shared" si="25"/>
        <v>0.12110311750599521</v>
      </c>
      <c r="W194" s="6">
        <f t="shared" si="26"/>
        <v>-4.4764188649080598E-2</v>
      </c>
      <c r="X194" s="6">
        <f t="shared" si="27"/>
        <v>0.12632669124653043</v>
      </c>
    </row>
    <row r="195" spans="1:26" x14ac:dyDescent="0.25">
      <c r="A195" t="s">
        <v>254</v>
      </c>
      <c r="B195" t="s">
        <v>197</v>
      </c>
      <c r="C195" s="4">
        <v>1.6</v>
      </c>
      <c r="D195" s="4">
        <v>0.1852</v>
      </c>
      <c r="E195" s="7">
        <v>2.8389999999999999E-3</v>
      </c>
      <c r="F195" s="7">
        <v>1.26</v>
      </c>
      <c r="G195" s="7">
        <v>1.5940000000000001</v>
      </c>
      <c r="H195" s="7">
        <v>1.978</v>
      </c>
      <c r="I195">
        <v>10001</v>
      </c>
      <c r="J195">
        <v>50000</v>
      </c>
      <c r="K195" s="4">
        <f t="shared" si="19"/>
        <v>0.11574999999999999</v>
      </c>
      <c r="M195" t="s">
        <v>197</v>
      </c>
      <c r="N195" s="4">
        <v>1.599</v>
      </c>
      <c r="O195" s="4">
        <v>0.2039</v>
      </c>
      <c r="P195" s="4">
        <v>2.477E-3</v>
      </c>
      <c r="Q195" s="4">
        <v>1.2410000000000001</v>
      </c>
      <c r="R195" s="4">
        <v>1.585</v>
      </c>
      <c r="S195" s="4">
        <v>2.0390000000000001</v>
      </c>
      <c r="T195" s="7">
        <v>10001</v>
      </c>
      <c r="U195" s="7">
        <v>50000</v>
      </c>
      <c r="V195" s="4">
        <f t="shared" si="25"/>
        <v>0.12751719824890556</v>
      </c>
      <c r="W195" s="6">
        <f t="shared" si="26"/>
        <v>6.2539086929337836E-4</v>
      </c>
      <c r="X195" s="6">
        <f t="shared" si="27"/>
        <v>-9.2279303580186392E-2</v>
      </c>
    </row>
    <row r="196" spans="1:26" x14ac:dyDescent="0.25">
      <c r="A196" t="s">
        <v>255</v>
      </c>
      <c r="B196" t="s">
        <v>198</v>
      </c>
      <c r="C196" s="4">
        <v>1.579</v>
      </c>
      <c r="D196" s="4">
        <v>0.27839999999999998</v>
      </c>
      <c r="E196" s="7">
        <v>2.9139999999999999E-3</v>
      </c>
      <c r="F196" s="7">
        <v>1.0669999999999999</v>
      </c>
      <c r="G196" s="7">
        <v>1.5660000000000001</v>
      </c>
      <c r="H196" s="7">
        <v>2.1579999999999999</v>
      </c>
      <c r="I196">
        <v>10001</v>
      </c>
      <c r="J196">
        <v>50000</v>
      </c>
      <c r="K196" s="4">
        <f t="shared" si="19"/>
        <v>0.17631412286257123</v>
      </c>
      <c r="M196" t="s">
        <v>198</v>
      </c>
      <c r="N196" s="4">
        <v>1.514</v>
      </c>
      <c r="O196" s="4">
        <v>0.26640000000000003</v>
      </c>
      <c r="P196" s="4">
        <v>2.0999999999999999E-3</v>
      </c>
      <c r="Q196" s="4">
        <v>1.0269999999999999</v>
      </c>
      <c r="R196" s="4">
        <v>1.4970000000000001</v>
      </c>
      <c r="S196" s="4">
        <v>2.077</v>
      </c>
      <c r="T196" s="7">
        <v>10001</v>
      </c>
      <c r="U196" s="7">
        <v>50000</v>
      </c>
      <c r="V196" s="4">
        <f t="shared" si="25"/>
        <v>0.17595772787318364</v>
      </c>
      <c r="W196" s="6">
        <f t="shared" si="26"/>
        <v>4.2932628797886355E-2</v>
      </c>
      <c r="X196" s="6">
        <f t="shared" si="27"/>
        <v>2.0254580102582534E-3</v>
      </c>
    </row>
    <row r="197" spans="1:26" x14ac:dyDescent="0.25">
      <c r="A197" t="s">
        <v>256</v>
      </c>
      <c r="B197" t="s">
        <v>199</v>
      </c>
      <c r="C197" s="4">
        <v>1.24</v>
      </c>
      <c r="D197" s="4">
        <v>0.14119999999999999</v>
      </c>
      <c r="E197" s="7">
        <v>1.488E-3</v>
      </c>
      <c r="F197" s="7">
        <v>0.96589999999999998</v>
      </c>
      <c r="G197" s="7">
        <v>1.2390000000000001</v>
      </c>
      <c r="H197" s="7">
        <v>1.518</v>
      </c>
      <c r="I197">
        <v>10001</v>
      </c>
      <c r="J197">
        <v>50000</v>
      </c>
      <c r="K197" s="4">
        <f t="shared" si="19"/>
        <v>0.11387096774193547</v>
      </c>
      <c r="M197" t="s">
        <v>199</v>
      </c>
      <c r="N197" s="4">
        <v>1.337</v>
      </c>
      <c r="O197" s="4">
        <v>0.12280000000000001</v>
      </c>
      <c r="P197" s="4">
        <v>7.2070000000000001E-4</v>
      </c>
      <c r="Q197" s="4">
        <v>1.0980000000000001</v>
      </c>
      <c r="R197" s="4">
        <v>1.3360000000000001</v>
      </c>
      <c r="S197" s="4">
        <v>1.5820000000000001</v>
      </c>
      <c r="T197" s="7">
        <v>10001</v>
      </c>
      <c r="U197" s="7">
        <v>50000</v>
      </c>
      <c r="V197" s="4">
        <f t="shared" si="25"/>
        <v>9.1847419596110702E-2</v>
      </c>
      <c r="W197" s="6">
        <f t="shared" si="26"/>
        <v>-7.2550486163051597E-2</v>
      </c>
      <c r="X197" s="6">
        <f t="shared" si="27"/>
        <v>0.23978407061048632</v>
      </c>
    </row>
    <row r="198" spans="1:26" x14ac:dyDescent="0.25">
      <c r="A198" t="s">
        <v>257</v>
      </c>
      <c r="B198" t="s">
        <v>200</v>
      </c>
      <c r="C198" s="4">
        <v>1.1739999999999999</v>
      </c>
      <c r="D198" s="4">
        <v>0.2394</v>
      </c>
      <c r="E198" s="7">
        <v>1.8600000000000001E-3</v>
      </c>
      <c r="F198" s="7">
        <v>0.69199999999999995</v>
      </c>
      <c r="G198" s="7">
        <v>1.1779999999999999</v>
      </c>
      <c r="H198" s="7">
        <v>1.643</v>
      </c>
      <c r="I198">
        <v>10001</v>
      </c>
      <c r="J198">
        <v>50000</v>
      </c>
      <c r="K198" s="4">
        <f t="shared" ref="K198:K244" si="28">ABS(D198/C198)</f>
        <v>0.20391822827938672</v>
      </c>
      <c r="M198" t="s">
        <v>200</v>
      </c>
      <c r="N198" s="4">
        <v>1.109</v>
      </c>
      <c r="O198" s="4">
        <v>0.23799999999999999</v>
      </c>
      <c r="P198" s="4">
        <v>1.539E-3</v>
      </c>
      <c r="Q198" s="4">
        <v>0.61529999999999996</v>
      </c>
      <c r="R198" s="4">
        <v>1.119</v>
      </c>
      <c r="S198" s="4">
        <v>1.5549999999999999</v>
      </c>
      <c r="T198" s="7">
        <v>10001</v>
      </c>
      <c r="U198" s="7">
        <v>50000</v>
      </c>
      <c r="V198" s="4">
        <f t="shared" si="25"/>
        <v>0.21460775473399457</v>
      </c>
      <c r="W198" s="6">
        <f t="shared" si="26"/>
        <v>5.8611361587015284E-2</v>
      </c>
      <c r="X198" s="6">
        <f t="shared" si="27"/>
        <v>-4.9809600160336615E-2</v>
      </c>
    </row>
    <row r="199" spans="1:26" x14ac:dyDescent="0.25">
      <c r="A199" t="s">
        <v>258</v>
      </c>
      <c r="B199" t="s">
        <v>201</v>
      </c>
      <c r="C199" s="4">
        <v>1.0649999999999999</v>
      </c>
      <c r="D199" s="4">
        <v>0.17349999999999999</v>
      </c>
      <c r="E199" s="7">
        <v>1.8109999999999999E-3</v>
      </c>
      <c r="F199" s="7">
        <v>0.72009999999999996</v>
      </c>
      <c r="G199" s="7">
        <v>1.0669999999999999</v>
      </c>
      <c r="H199" s="7">
        <v>1.401</v>
      </c>
      <c r="I199">
        <v>10001</v>
      </c>
      <c r="J199">
        <v>50000</v>
      </c>
      <c r="K199" s="4">
        <f t="shared" si="28"/>
        <v>0.16291079812206571</v>
      </c>
      <c r="M199" t="s">
        <v>201</v>
      </c>
      <c r="N199" s="4">
        <v>1.0669999999999999</v>
      </c>
      <c r="O199" s="4">
        <v>0.14760000000000001</v>
      </c>
      <c r="P199" s="4">
        <v>1.1869999999999999E-3</v>
      </c>
      <c r="Q199" s="4">
        <v>0.7702</v>
      </c>
      <c r="R199" s="4">
        <v>1.07</v>
      </c>
      <c r="S199" s="4">
        <v>1.349</v>
      </c>
      <c r="T199" s="7">
        <v>10001</v>
      </c>
      <c r="U199" s="7">
        <v>50000</v>
      </c>
      <c r="V199" s="4">
        <f t="shared" si="25"/>
        <v>0.13833177132146207</v>
      </c>
      <c r="W199" s="6">
        <f t="shared" si="26"/>
        <v>-1.8744142455482679E-3</v>
      </c>
      <c r="X199" s="6">
        <f t="shared" si="27"/>
        <v>0.17768171813173497</v>
      </c>
    </row>
    <row r="200" spans="1:26" x14ac:dyDescent="0.25">
      <c r="A200" t="s">
        <v>259</v>
      </c>
      <c r="B200" t="s">
        <v>202</v>
      </c>
      <c r="C200" s="4">
        <v>1.603</v>
      </c>
      <c r="D200" s="4">
        <v>0.17069999999999999</v>
      </c>
      <c r="E200" s="7">
        <v>2.3110000000000001E-3</v>
      </c>
      <c r="F200" s="7">
        <v>1.2689999999999999</v>
      </c>
      <c r="G200" s="7">
        <v>1.6020000000000001</v>
      </c>
      <c r="H200" s="7">
        <v>1.9370000000000001</v>
      </c>
      <c r="I200">
        <v>10001</v>
      </c>
      <c r="J200">
        <v>50000</v>
      </c>
      <c r="K200" s="4">
        <f t="shared" si="28"/>
        <v>0.10648783530879601</v>
      </c>
      <c r="M200" t="s">
        <v>202</v>
      </c>
      <c r="N200" s="4">
        <v>1.651</v>
      </c>
      <c r="O200" s="4">
        <v>0.1484</v>
      </c>
      <c r="P200" s="4">
        <v>1.7030000000000001E-3</v>
      </c>
      <c r="Q200" s="4">
        <v>1.357</v>
      </c>
      <c r="R200" s="4">
        <v>1.653</v>
      </c>
      <c r="S200" s="4">
        <v>1.94</v>
      </c>
      <c r="T200" s="7">
        <v>10001</v>
      </c>
      <c r="U200" s="7">
        <v>50000</v>
      </c>
      <c r="V200" s="4">
        <f t="shared" ref="V200:V244" si="29">ABS(O200/N200)</f>
        <v>8.9884918231374927E-2</v>
      </c>
      <c r="W200" s="6">
        <f t="shared" si="26"/>
        <v>-2.9073288915808626E-2</v>
      </c>
      <c r="X200" s="6">
        <f t="shared" si="27"/>
        <v>0.18471304646106604</v>
      </c>
    </row>
    <row r="201" spans="1:26" x14ac:dyDescent="0.25">
      <c r="A201" t="s">
        <v>260</v>
      </c>
      <c r="B201" t="s">
        <v>203</v>
      </c>
      <c r="C201" s="4">
        <v>1.069</v>
      </c>
      <c r="D201" s="4">
        <v>0.17230000000000001</v>
      </c>
      <c r="E201" s="7">
        <v>1.6750000000000001E-3</v>
      </c>
      <c r="F201" s="7">
        <v>0.72829999999999995</v>
      </c>
      <c r="G201" s="7">
        <v>1.07</v>
      </c>
      <c r="H201" s="7">
        <v>1.401</v>
      </c>
      <c r="I201">
        <v>10001</v>
      </c>
      <c r="J201">
        <v>50000</v>
      </c>
      <c r="K201" s="4">
        <f t="shared" si="28"/>
        <v>0.16117867165575306</v>
      </c>
      <c r="M201" t="s">
        <v>203</v>
      </c>
      <c r="N201" s="4">
        <v>1.08</v>
      </c>
      <c r="O201" s="4">
        <v>0.15609999999999999</v>
      </c>
      <c r="P201" s="4">
        <v>9.7729999999999996E-4</v>
      </c>
      <c r="Q201" s="4">
        <v>0.76639999999999997</v>
      </c>
      <c r="R201" s="4">
        <v>1.0840000000000001</v>
      </c>
      <c r="S201" s="4">
        <v>1.3759999999999999</v>
      </c>
      <c r="T201" s="7">
        <v>10001</v>
      </c>
      <c r="U201" s="7">
        <v>50000</v>
      </c>
      <c r="V201" s="4">
        <f t="shared" si="29"/>
        <v>0.14453703703703702</v>
      </c>
      <c r="W201" s="6">
        <f t="shared" si="26"/>
        <v>-1.0185185185185297E-2</v>
      </c>
      <c r="X201" s="6">
        <f t="shared" si="27"/>
        <v>0.11513751049464013</v>
      </c>
    </row>
    <row r="202" spans="1:26" x14ac:dyDescent="0.25">
      <c r="A202" t="s">
        <v>261</v>
      </c>
      <c r="B202" t="s">
        <v>204</v>
      </c>
      <c r="C202" s="4">
        <v>1.21</v>
      </c>
      <c r="D202" s="4">
        <v>0.18990000000000001</v>
      </c>
      <c r="E202" s="7">
        <v>1.851E-3</v>
      </c>
      <c r="F202" s="7">
        <v>0.82930000000000004</v>
      </c>
      <c r="G202" s="7">
        <v>1.2110000000000001</v>
      </c>
      <c r="H202" s="7">
        <v>1.579</v>
      </c>
      <c r="I202">
        <v>10001</v>
      </c>
      <c r="J202">
        <v>50000</v>
      </c>
      <c r="K202" s="4">
        <f t="shared" si="28"/>
        <v>0.15694214876033061</v>
      </c>
      <c r="M202" t="s">
        <v>204</v>
      </c>
      <c r="N202" s="4">
        <v>1.2150000000000001</v>
      </c>
      <c r="O202" s="4">
        <v>0.1988</v>
      </c>
      <c r="P202" s="4">
        <v>1.268E-3</v>
      </c>
      <c r="Q202" s="4">
        <v>0.81279999999999997</v>
      </c>
      <c r="R202" s="4">
        <v>1.2190000000000001</v>
      </c>
      <c r="S202" s="4">
        <v>1.599</v>
      </c>
      <c r="T202" s="7">
        <v>10001</v>
      </c>
      <c r="U202" s="7">
        <v>50000</v>
      </c>
      <c r="V202" s="4">
        <f t="shared" si="29"/>
        <v>0.16362139917695473</v>
      </c>
      <c r="W202" s="6">
        <f t="shared" si="26"/>
        <v>-4.1152263374486546E-3</v>
      </c>
      <c r="X202" s="6">
        <f t="shared" si="27"/>
        <v>-4.0821374528160502E-2</v>
      </c>
    </row>
    <row r="203" spans="1:26" x14ac:dyDescent="0.25">
      <c r="A203" t="s">
        <v>262</v>
      </c>
      <c r="B203" t="s">
        <v>205</v>
      </c>
      <c r="C203" s="4">
        <v>1.351</v>
      </c>
      <c r="D203" s="4">
        <v>0.16339999999999999</v>
      </c>
      <c r="E203" s="7">
        <v>1.9880000000000002E-3</v>
      </c>
      <c r="F203" s="7">
        <v>1.044</v>
      </c>
      <c r="G203" s="7">
        <v>1.3480000000000001</v>
      </c>
      <c r="H203" s="7">
        <v>1.6839999999999999</v>
      </c>
      <c r="I203">
        <v>10001</v>
      </c>
      <c r="J203">
        <v>50000</v>
      </c>
      <c r="K203" s="4">
        <f t="shared" si="28"/>
        <v>0.12094744633604737</v>
      </c>
      <c r="M203" t="s">
        <v>205</v>
      </c>
      <c r="N203" s="4">
        <v>1.298</v>
      </c>
      <c r="O203" s="4">
        <v>0.1593</v>
      </c>
      <c r="P203" s="4">
        <v>1.168E-3</v>
      </c>
      <c r="Q203" s="4">
        <v>1.0029999999999999</v>
      </c>
      <c r="R203" s="4">
        <v>1.292</v>
      </c>
      <c r="S203" s="4">
        <v>1.627</v>
      </c>
      <c r="T203" s="7">
        <v>10001</v>
      </c>
      <c r="U203" s="7">
        <v>50000</v>
      </c>
      <c r="V203" s="4">
        <f t="shared" si="29"/>
        <v>0.12272727272727273</v>
      </c>
      <c r="W203" s="6">
        <f t="shared" si="26"/>
        <v>4.0832049306625526E-2</v>
      </c>
      <c r="X203" s="6">
        <f t="shared" si="27"/>
        <v>-1.4502289113688085E-2</v>
      </c>
    </row>
    <row r="204" spans="1:26" x14ac:dyDescent="0.25">
      <c r="A204" t="s">
        <v>263</v>
      </c>
      <c r="B204" t="s">
        <v>206</v>
      </c>
      <c r="C204" s="4">
        <v>1.613</v>
      </c>
      <c r="D204" s="4">
        <v>0.2346</v>
      </c>
      <c r="E204" s="7">
        <v>2.9369999999999999E-3</v>
      </c>
      <c r="F204" s="7">
        <v>1.1759999999999999</v>
      </c>
      <c r="G204" s="7">
        <v>1.605</v>
      </c>
      <c r="H204" s="7">
        <v>2.0880000000000001</v>
      </c>
      <c r="I204">
        <v>10001</v>
      </c>
      <c r="J204">
        <v>50000</v>
      </c>
      <c r="K204" s="4">
        <f t="shared" si="28"/>
        <v>0.14544327340359578</v>
      </c>
      <c r="M204" t="s">
        <v>206</v>
      </c>
      <c r="N204" s="4">
        <v>1.3859999999999999</v>
      </c>
      <c r="O204" s="4">
        <v>0.18890000000000001</v>
      </c>
      <c r="P204" s="4">
        <v>1.495E-3</v>
      </c>
      <c r="Q204" s="4">
        <v>1.028</v>
      </c>
      <c r="R204" s="4">
        <v>1.379</v>
      </c>
      <c r="S204" s="4">
        <v>1.774</v>
      </c>
      <c r="T204" s="7">
        <v>10001</v>
      </c>
      <c r="U204" s="7">
        <v>50000</v>
      </c>
      <c r="V204" s="4">
        <f t="shared" si="29"/>
        <v>0.1362914862914863</v>
      </c>
      <c r="W204" s="6">
        <f t="shared" si="26"/>
        <v>0.16378066378066386</v>
      </c>
      <c r="X204" s="6">
        <f t="shared" si="27"/>
        <v>6.7148633866510016E-2</v>
      </c>
    </row>
    <row r="205" spans="1:26" x14ac:dyDescent="0.25">
      <c r="A205" t="s">
        <v>264</v>
      </c>
      <c r="B205" t="s">
        <v>207</v>
      </c>
      <c r="C205" s="4">
        <v>1.577</v>
      </c>
      <c r="D205" s="4">
        <v>0.23830000000000001</v>
      </c>
      <c r="E205" s="7">
        <v>2.483E-3</v>
      </c>
      <c r="F205" s="7">
        <v>1.131</v>
      </c>
      <c r="G205" s="7">
        <v>1.569</v>
      </c>
      <c r="H205" s="7">
        <v>2.0630000000000002</v>
      </c>
      <c r="I205">
        <v>10001</v>
      </c>
      <c r="J205">
        <v>50000</v>
      </c>
      <c r="K205" s="4">
        <f t="shared" si="28"/>
        <v>0.15110970196575779</v>
      </c>
      <c r="M205" t="s">
        <v>207</v>
      </c>
      <c r="N205" s="4">
        <v>1.5249999999999999</v>
      </c>
      <c r="O205" s="4">
        <v>0.2238</v>
      </c>
      <c r="P205" s="4">
        <v>1.836E-3</v>
      </c>
      <c r="Q205" s="4">
        <v>1.1100000000000001</v>
      </c>
      <c r="R205" s="4">
        <v>1.516</v>
      </c>
      <c r="S205" s="4">
        <v>1.99</v>
      </c>
      <c r="T205" s="7">
        <v>10001</v>
      </c>
      <c r="U205" s="7">
        <v>50000</v>
      </c>
      <c r="V205" s="4">
        <f t="shared" si="29"/>
        <v>0.14675409836065575</v>
      </c>
      <c r="W205" s="6">
        <f t="shared" si="26"/>
        <v>3.4098360655737736E-2</v>
      </c>
      <c r="X205" s="6">
        <f t="shared" si="27"/>
        <v>2.9679604547723889E-2</v>
      </c>
    </row>
    <row r="206" spans="1:26" x14ac:dyDescent="0.25">
      <c r="A206" t="s">
        <v>265</v>
      </c>
      <c r="B206" t="s">
        <v>208</v>
      </c>
      <c r="C206" s="4">
        <v>1.2050000000000001</v>
      </c>
      <c r="D206" s="4">
        <v>0.19489999999999999</v>
      </c>
      <c r="E206" s="7">
        <v>2.036E-3</v>
      </c>
      <c r="F206" s="7">
        <v>0.81830000000000003</v>
      </c>
      <c r="G206" s="7">
        <v>1.206</v>
      </c>
      <c r="H206" s="7">
        <v>1.59</v>
      </c>
      <c r="I206">
        <v>10001</v>
      </c>
      <c r="J206">
        <v>50000</v>
      </c>
      <c r="K206" s="4">
        <f t="shared" si="28"/>
        <v>0.16174273858921159</v>
      </c>
      <c r="M206" t="s">
        <v>208</v>
      </c>
      <c r="N206" s="4">
        <v>1.1160000000000001</v>
      </c>
      <c r="O206" s="4">
        <v>0.1827</v>
      </c>
      <c r="P206" s="4">
        <v>1.3669999999999999E-3</v>
      </c>
      <c r="Q206" s="4">
        <v>0.75170000000000003</v>
      </c>
      <c r="R206" s="4">
        <v>1.119</v>
      </c>
      <c r="S206" s="4">
        <v>1.472</v>
      </c>
      <c r="T206" s="7">
        <v>10001</v>
      </c>
      <c r="U206" s="7">
        <v>50000</v>
      </c>
      <c r="V206" s="4">
        <f t="shared" si="29"/>
        <v>0.16370967741935483</v>
      </c>
      <c r="W206" s="6">
        <f t="shared" si="26"/>
        <v>7.9749103942652291E-2</v>
      </c>
      <c r="X206" s="6">
        <f t="shared" si="27"/>
        <v>-1.2014798765406943E-2</v>
      </c>
    </row>
    <row r="207" spans="1:26" x14ac:dyDescent="0.25">
      <c r="B207" t="s">
        <v>209</v>
      </c>
      <c r="C207" s="4">
        <v>1.327</v>
      </c>
      <c r="D207" s="4">
        <v>0.11600000000000001</v>
      </c>
      <c r="E207" s="7">
        <v>1.74E-3</v>
      </c>
      <c r="F207" s="7">
        <v>1.1060000000000001</v>
      </c>
      <c r="G207" s="7">
        <v>1.325</v>
      </c>
      <c r="H207" s="7">
        <v>1.5620000000000001</v>
      </c>
      <c r="I207">
        <v>10001</v>
      </c>
      <c r="J207">
        <v>50000</v>
      </c>
      <c r="K207" s="4">
        <f t="shared" si="28"/>
        <v>8.7415222305953291E-2</v>
      </c>
      <c r="M207" t="s">
        <v>209</v>
      </c>
      <c r="N207" s="4">
        <v>1.3069999999999999</v>
      </c>
      <c r="O207" s="4">
        <v>8.9840000000000003E-2</v>
      </c>
      <c r="P207" s="4">
        <v>7.7139999999999999E-4</v>
      </c>
      <c r="Q207" s="4">
        <v>1.131</v>
      </c>
      <c r="R207" s="4">
        <v>1.3049999999999999</v>
      </c>
      <c r="S207" s="4">
        <v>1.4870000000000001</v>
      </c>
      <c r="T207" s="7">
        <v>10001</v>
      </c>
      <c r="U207" s="7">
        <v>50000</v>
      </c>
      <c r="V207" s="4">
        <f t="shared" si="29"/>
        <v>6.8737566947207354E-2</v>
      </c>
      <c r="W207" s="6">
        <f t="shared" ref="W207:W244" si="30">(C207-N207)/N207</f>
        <v>1.5302218821729165E-2</v>
      </c>
      <c r="X207" s="6">
        <f t="shared" ref="X207:X244" si="31">(K207-V207)/V207</f>
        <v>0.27172412682414221</v>
      </c>
    </row>
    <row r="208" spans="1:26" x14ac:dyDescent="0.25">
      <c r="B208" t="s">
        <v>210</v>
      </c>
      <c r="C208" s="4">
        <v>0.3009</v>
      </c>
      <c r="D208" s="4">
        <v>9.2929999999999999E-2</v>
      </c>
      <c r="E208" s="7">
        <v>1.289E-3</v>
      </c>
      <c r="F208" s="7">
        <v>0.1462</v>
      </c>
      <c r="G208" s="7">
        <v>0.29149999999999998</v>
      </c>
      <c r="H208" s="7">
        <v>0.51300000000000001</v>
      </c>
      <c r="I208">
        <v>10001</v>
      </c>
      <c r="J208">
        <v>50000</v>
      </c>
      <c r="K208" s="4">
        <f t="shared" si="28"/>
        <v>0.30884014622798273</v>
      </c>
      <c r="M208" t="s">
        <v>210</v>
      </c>
      <c r="N208" s="4">
        <v>0.27779999999999999</v>
      </c>
      <c r="O208" s="4">
        <v>8.8940000000000005E-2</v>
      </c>
      <c r="P208" s="4">
        <v>1.124E-3</v>
      </c>
      <c r="Q208" s="4">
        <v>0.1293</v>
      </c>
      <c r="R208" s="4">
        <v>0.26889999999999997</v>
      </c>
      <c r="S208" s="4">
        <v>0.47689999999999999</v>
      </c>
      <c r="T208" s="7">
        <v>10001</v>
      </c>
      <c r="U208" s="7">
        <v>50000</v>
      </c>
      <c r="V208" s="4">
        <f t="shared" si="29"/>
        <v>0.32015838732901369</v>
      </c>
      <c r="W208" s="6">
        <f t="shared" si="30"/>
        <v>8.3153347732181457E-2</v>
      </c>
      <c r="X208" s="6">
        <f t="shared" si="31"/>
        <v>-3.5352005597778312E-2</v>
      </c>
      <c r="Z208" t="s">
        <v>279</v>
      </c>
    </row>
    <row r="209" spans="1:26" x14ac:dyDescent="0.25">
      <c r="A209" t="s">
        <v>248</v>
      </c>
      <c r="B209" t="s">
        <v>211</v>
      </c>
      <c r="C209" s="4">
        <v>0.88670000000000004</v>
      </c>
      <c r="D209" s="4">
        <v>9.4990000000000005E-2</v>
      </c>
      <c r="E209" s="8">
        <v>4.996E-4</v>
      </c>
      <c r="F209" s="7">
        <v>0.72060000000000002</v>
      </c>
      <c r="G209" s="7">
        <v>0.87939999999999996</v>
      </c>
      <c r="H209" s="7">
        <v>1.0940000000000001</v>
      </c>
      <c r="I209">
        <v>10001</v>
      </c>
      <c r="J209">
        <v>50000</v>
      </c>
      <c r="K209" s="4">
        <f t="shared" si="28"/>
        <v>0.10712755159580467</v>
      </c>
      <c r="M209" t="s">
        <v>211</v>
      </c>
      <c r="N209" s="4">
        <v>0.82909999999999995</v>
      </c>
      <c r="O209" s="4">
        <v>8.2350000000000007E-2</v>
      </c>
      <c r="P209" s="4">
        <v>3.6059999999999998E-4</v>
      </c>
      <c r="Q209" s="4">
        <v>0.68720000000000003</v>
      </c>
      <c r="R209" s="4">
        <v>0.82230000000000003</v>
      </c>
      <c r="S209" s="4">
        <v>1.008</v>
      </c>
      <c r="T209" s="7">
        <v>10001</v>
      </c>
      <c r="U209" s="7">
        <v>50000</v>
      </c>
      <c r="V209" s="4">
        <f t="shared" si="29"/>
        <v>9.9324568809552538E-2</v>
      </c>
      <c r="W209" s="6">
        <f t="shared" si="30"/>
        <v>6.9472922446025931E-2</v>
      </c>
      <c r="X209" s="6">
        <f t="shared" si="31"/>
        <v>7.8560449642764332E-2</v>
      </c>
      <c r="Z209" s="6">
        <f>AVERAGE(W209:W226)</f>
        <v>-0.10178432412352952</v>
      </c>
    </row>
    <row r="210" spans="1:26" x14ac:dyDescent="0.25">
      <c r="A210" t="s">
        <v>249</v>
      </c>
      <c r="B210" t="s">
        <v>212</v>
      </c>
      <c r="C210" s="4">
        <v>1.117</v>
      </c>
      <c r="D210" s="4">
        <v>0.31380000000000002</v>
      </c>
      <c r="E210" s="7">
        <v>2.0300000000000001E-3</v>
      </c>
      <c r="F210" s="7">
        <v>0.67490000000000006</v>
      </c>
      <c r="G210" s="7">
        <v>1.0609999999999999</v>
      </c>
      <c r="H210" s="7">
        <v>1.891</v>
      </c>
      <c r="I210">
        <v>10001</v>
      </c>
      <c r="J210">
        <v>50000</v>
      </c>
      <c r="K210" s="4">
        <f t="shared" si="28"/>
        <v>0.28093106535362583</v>
      </c>
      <c r="M210" t="s">
        <v>212</v>
      </c>
      <c r="N210" s="4">
        <v>1.204</v>
      </c>
      <c r="O210" s="4">
        <v>0.30630000000000002</v>
      </c>
      <c r="P210" s="4">
        <v>1.567E-3</v>
      </c>
      <c r="Q210" s="4">
        <v>0.76859999999999995</v>
      </c>
      <c r="R210" s="4">
        <v>1.151</v>
      </c>
      <c r="S210" s="4">
        <v>1.9430000000000001</v>
      </c>
      <c r="T210" s="7">
        <v>10001</v>
      </c>
      <c r="U210" s="7">
        <v>50000</v>
      </c>
      <c r="V210" s="4">
        <f t="shared" si="29"/>
        <v>0.25440199335548175</v>
      </c>
      <c r="W210" s="6">
        <f t="shared" si="30"/>
        <v>-7.2259136212624558E-2</v>
      </c>
      <c r="X210" s="6">
        <f t="shared" si="31"/>
        <v>0.1042801263002464</v>
      </c>
    </row>
    <row r="211" spans="1:26" x14ac:dyDescent="0.25">
      <c r="A211" t="s">
        <v>250</v>
      </c>
      <c r="B211" t="s">
        <v>213</v>
      </c>
      <c r="C211" s="4">
        <v>0.61260000000000003</v>
      </c>
      <c r="D211" s="4">
        <v>7.3050000000000004E-2</v>
      </c>
      <c r="E211" s="8">
        <v>6.1200000000000002E-4</v>
      </c>
      <c r="F211" s="7">
        <v>0.48459999999999998</v>
      </c>
      <c r="G211" s="7">
        <v>0.60709999999999997</v>
      </c>
      <c r="H211" s="7">
        <v>0.77180000000000004</v>
      </c>
      <c r="I211">
        <v>10001</v>
      </c>
      <c r="J211">
        <v>50000</v>
      </c>
      <c r="K211" s="4">
        <f t="shared" si="28"/>
        <v>0.1192458374142997</v>
      </c>
      <c r="M211" t="s">
        <v>213</v>
      </c>
      <c r="N211" s="4">
        <v>0.89280000000000004</v>
      </c>
      <c r="O211" s="4">
        <v>8.8590000000000002E-2</v>
      </c>
      <c r="P211" s="4">
        <v>4.2650000000000001E-4</v>
      </c>
      <c r="Q211" s="4">
        <v>0.74109999999999998</v>
      </c>
      <c r="R211" s="4">
        <v>0.88519999999999999</v>
      </c>
      <c r="S211" s="4">
        <v>1.0880000000000001</v>
      </c>
      <c r="T211" s="7">
        <v>10001</v>
      </c>
      <c r="U211" s="7">
        <v>50000</v>
      </c>
      <c r="V211" s="4">
        <f t="shared" si="29"/>
        <v>9.9227150537634409E-2</v>
      </c>
      <c r="W211" s="6">
        <f t="shared" si="30"/>
        <v>-0.31384408602150538</v>
      </c>
      <c r="X211" s="6">
        <f t="shared" si="31"/>
        <v>0.20174606212311513</v>
      </c>
    </row>
    <row r="212" spans="1:26" x14ac:dyDescent="0.25">
      <c r="A212" t="s">
        <v>251</v>
      </c>
      <c r="B212" t="s">
        <v>214</v>
      </c>
      <c r="C212" s="4">
        <v>0.62129999999999996</v>
      </c>
      <c r="D212" s="4">
        <v>7.2349999999999998E-2</v>
      </c>
      <c r="E212" s="8">
        <v>5.2599999999999999E-4</v>
      </c>
      <c r="F212" s="7">
        <v>0.49480000000000002</v>
      </c>
      <c r="G212" s="7">
        <v>0.61539999999999995</v>
      </c>
      <c r="H212" s="7">
        <v>0.77800000000000002</v>
      </c>
      <c r="I212">
        <v>10001</v>
      </c>
      <c r="J212">
        <v>50000</v>
      </c>
      <c r="K212" s="4">
        <f t="shared" si="28"/>
        <v>0.11644938033156285</v>
      </c>
      <c r="M212" t="s">
        <v>214</v>
      </c>
      <c r="N212" s="4">
        <v>0.91839999999999999</v>
      </c>
      <c r="O212" s="4">
        <v>9.0730000000000005E-2</v>
      </c>
      <c r="P212" s="4">
        <v>3.9869999999999999E-4</v>
      </c>
      <c r="Q212" s="4">
        <v>0.76229999999999998</v>
      </c>
      <c r="R212" s="4">
        <v>0.91080000000000005</v>
      </c>
      <c r="S212" s="4">
        <v>1.1180000000000001</v>
      </c>
      <c r="T212" s="7">
        <v>10001</v>
      </c>
      <c r="U212" s="7">
        <v>50000</v>
      </c>
      <c r="V212" s="4">
        <f t="shared" si="29"/>
        <v>9.8791376306620216E-2</v>
      </c>
      <c r="W212" s="6">
        <f t="shared" si="30"/>
        <v>-0.3234973867595819</v>
      </c>
      <c r="X212" s="6">
        <f t="shared" si="31"/>
        <v>0.17874033832808681</v>
      </c>
    </row>
    <row r="213" spans="1:26" x14ac:dyDescent="0.25">
      <c r="A213" t="s">
        <v>252</v>
      </c>
      <c r="B213" t="s">
        <v>215</v>
      </c>
      <c r="C213" s="4">
        <v>0.74619999999999997</v>
      </c>
      <c r="D213" s="4">
        <v>8.4229999999999999E-2</v>
      </c>
      <c r="E213" s="8">
        <v>5.7580000000000001E-4</v>
      </c>
      <c r="F213" s="7">
        <v>0.6</v>
      </c>
      <c r="G213" s="7">
        <v>0.73939999999999995</v>
      </c>
      <c r="H213" s="7">
        <v>0.92979999999999996</v>
      </c>
      <c r="I213">
        <v>10001</v>
      </c>
      <c r="J213">
        <v>50000</v>
      </c>
      <c r="K213" s="4">
        <f t="shared" si="28"/>
        <v>0.11287858482980434</v>
      </c>
      <c r="M213" t="s">
        <v>215</v>
      </c>
      <c r="N213" s="4">
        <v>0.97709999999999997</v>
      </c>
      <c r="O213" s="4">
        <v>0.10249999999999999</v>
      </c>
      <c r="P213" s="4">
        <v>5.8200000000000005E-4</v>
      </c>
      <c r="Q213" s="4">
        <v>0.80300000000000005</v>
      </c>
      <c r="R213" s="4">
        <v>0.96740000000000004</v>
      </c>
      <c r="S213" s="4">
        <v>1.206</v>
      </c>
      <c r="T213" s="7">
        <v>10001</v>
      </c>
      <c r="U213" s="7">
        <v>50000</v>
      </c>
      <c r="V213" s="4">
        <f t="shared" si="29"/>
        <v>0.10490226179510798</v>
      </c>
      <c r="W213" s="6">
        <f t="shared" si="30"/>
        <v>-0.23631153413161396</v>
      </c>
      <c r="X213" s="6">
        <f t="shared" si="31"/>
        <v>7.6035758411725052E-2</v>
      </c>
    </row>
    <row r="214" spans="1:26" x14ac:dyDescent="0.25">
      <c r="A214" t="s">
        <v>253</v>
      </c>
      <c r="B214" t="s">
        <v>216</v>
      </c>
      <c r="C214" s="4">
        <v>0.89580000000000004</v>
      </c>
      <c r="D214" s="4">
        <v>0.1205</v>
      </c>
      <c r="E214" s="8">
        <v>6.1910000000000003E-4</v>
      </c>
      <c r="F214" s="7">
        <v>0.6915</v>
      </c>
      <c r="G214" s="7">
        <v>0.88429999999999997</v>
      </c>
      <c r="H214" s="7">
        <v>1.161</v>
      </c>
      <c r="I214">
        <v>10001</v>
      </c>
      <c r="J214">
        <v>50000</v>
      </c>
      <c r="K214" s="4">
        <f t="shared" si="28"/>
        <v>0.13451663317704843</v>
      </c>
      <c r="M214" t="s">
        <v>216</v>
      </c>
      <c r="N214" s="4">
        <v>0.87990000000000002</v>
      </c>
      <c r="O214" s="4">
        <v>0.12</v>
      </c>
      <c r="P214" s="4">
        <v>6.7809999999999995E-4</v>
      </c>
      <c r="Q214" s="4">
        <v>0.67220000000000002</v>
      </c>
      <c r="R214" s="4">
        <v>0.87019999999999997</v>
      </c>
      <c r="S214" s="4">
        <v>1.1419999999999999</v>
      </c>
      <c r="T214" s="7">
        <v>10001</v>
      </c>
      <c r="U214" s="7">
        <v>50000</v>
      </c>
      <c r="V214" s="4">
        <f t="shared" si="29"/>
        <v>0.13637913399249915</v>
      </c>
      <c r="W214" s="6">
        <f t="shared" si="30"/>
        <v>1.8070235254006164E-2</v>
      </c>
      <c r="X214" s="6">
        <f t="shared" si="31"/>
        <v>-1.3656787229292432E-2</v>
      </c>
    </row>
    <row r="215" spans="1:26" x14ac:dyDescent="0.25">
      <c r="A215" t="s">
        <v>254</v>
      </c>
      <c r="B215" t="s">
        <v>217</v>
      </c>
      <c r="C215" s="4">
        <v>0.64910000000000001</v>
      </c>
      <c r="D215" s="4">
        <v>7.5639999999999999E-2</v>
      </c>
      <c r="E215" s="8">
        <v>5.4969999999999997E-4</v>
      </c>
      <c r="F215" s="7">
        <v>0.51680000000000004</v>
      </c>
      <c r="G215" s="7">
        <v>0.64400000000000002</v>
      </c>
      <c r="H215" s="7">
        <v>0.81240000000000001</v>
      </c>
      <c r="I215">
        <v>10001</v>
      </c>
      <c r="J215">
        <v>50000</v>
      </c>
      <c r="K215" s="4">
        <f t="shared" si="28"/>
        <v>0.11653058080419042</v>
      </c>
      <c r="M215" t="s">
        <v>217</v>
      </c>
      <c r="N215" s="4">
        <v>0.94369999999999998</v>
      </c>
      <c r="O215" s="4">
        <v>9.2979999999999993E-2</v>
      </c>
      <c r="P215" s="4">
        <v>4.5520000000000001E-4</v>
      </c>
      <c r="Q215" s="4">
        <v>0.78159999999999996</v>
      </c>
      <c r="R215" s="4">
        <v>0.93669999999999998</v>
      </c>
      <c r="S215" s="4">
        <v>1.145</v>
      </c>
      <c r="T215" s="7">
        <v>10001</v>
      </c>
      <c r="U215" s="7">
        <v>50000</v>
      </c>
      <c r="V215" s="4">
        <f t="shared" si="29"/>
        <v>9.852707428208117E-2</v>
      </c>
      <c r="W215" s="6">
        <f t="shared" si="30"/>
        <v>-0.31217547949560237</v>
      </c>
      <c r="X215" s="6">
        <f t="shared" si="31"/>
        <v>0.18272649069600447</v>
      </c>
    </row>
    <row r="216" spans="1:26" x14ac:dyDescent="0.25">
      <c r="A216" t="s">
        <v>255</v>
      </c>
      <c r="B216" t="s">
        <v>218</v>
      </c>
      <c r="C216" s="4">
        <v>0.95279999999999998</v>
      </c>
      <c r="D216" s="4">
        <v>0.29730000000000001</v>
      </c>
      <c r="E216" s="7">
        <v>1.766E-3</v>
      </c>
      <c r="F216" s="7">
        <v>0.55059999999999998</v>
      </c>
      <c r="G216" s="7">
        <v>0.8962</v>
      </c>
      <c r="H216" s="7">
        <v>1.696</v>
      </c>
      <c r="I216">
        <v>10001</v>
      </c>
      <c r="J216">
        <v>50000</v>
      </c>
      <c r="K216" s="4">
        <f t="shared" si="28"/>
        <v>0.31202770780856426</v>
      </c>
      <c r="M216" t="s">
        <v>218</v>
      </c>
      <c r="N216" s="4">
        <v>1.135</v>
      </c>
      <c r="O216" s="4">
        <v>0.33239999999999997</v>
      </c>
      <c r="P216" s="4">
        <v>1.89E-3</v>
      </c>
      <c r="Q216" s="4">
        <v>0.68700000000000006</v>
      </c>
      <c r="R216" s="4">
        <v>1.071</v>
      </c>
      <c r="S216" s="4">
        <v>1.95</v>
      </c>
      <c r="T216" s="7">
        <v>10001</v>
      </c>
      <c r="U216" s="7">
        <v>50000</v>
      </c>
      <c r="V216" s="4">
        <f t="shared" si="29"/>
        <v>0.29286343612334798</v>
      </c>
      <c r="W216" s="6">
        <f t="shared" si="30"/>
        <v>-0.16052863436123349</v>
      </c>
      <c r="X216" s="6">
        <f t="shared" si="31"/>
        <v>6.5437570284959334E-2</v>
      </c>
    </row>
    <row r="217" spans="1:26" x14ac:dyDescent="0.25">
      <c r="A217" t="s">
        <v>256</v>
      </c>
      <c r="B217" t="s">
        <v>219</v>
      </c>
      <c r="C217" s="4">
        <v>0.78969999999999996</v>
      </c>
      <c r="D217" s="4">
        <v>9.2149999999999996E-2</v>
      </c>
      <c r="E217" s="8">
        <v>4.8359999999999999E-4</v>
      </c>
      <c r="F217" s="7">
        <v>0.63229999999999997</v>
      </c>
      <c r="G217" s="7">
        <v>0.78180000000000005</v>
      </c>
      <c r="H217" s="7">
        <v>0.99360000000000004</v>
      </c>
      <c r="I217">
        <v>10001</v>
      </c>
      <c r="J217">
        <v>50000</v>
      </c>
      <c r="K217" s="4">
        <f t="shared" si="28"/>
        <v>0.11668988223375966</v>
      </c>
      <c r="M217" t="s">
        <v>219</v>
      </c>
      <c r="N217" s="4">
        <v>0.80210000000000004</v>
      </c>
      <c r="O217" s="4">
        <v>8.6629999999999999E-2</v>
      </c>
      <c r="P217" s="4">
        <v>4.1120000000000002E-4</v>
      </c>
      <c r="Q217" s="4">
        <v>0.65429999999999999</v>
      </c>
      <c r="R217" s="4">
        <v>0.79430000000000001</v>
      </c>
      <c r="S217" s="4">
        <v>0.99409999999999998</v>
      </c>
      <c r="T217" s="7">
        <v>10001</v>
      </c>
      <c r="U217" s="7">
        <v>50000</v>
      </c>
      <c r="V217" s="4">
        <f t="shared" si="29"/>
        <v>0.10800398952749034</v>
      </c>
      <c r="W217" s="6">
        <f t="shared" si="30"/>
        <v>-1.5459419025059316E-2</v>
      </c>
      <c r="X217" s="6">
        <f t="shared" si="31"/>
        <v>8.0421961672614825E-2</v>
      </c>
    </row>
    <row r="218" spans="1:26" x14ac:dyDescent="0.25">
      <c r="A218" t="s">
        <v>257</v>
      </c>
      <c r="B218" t="s">
        <v>220</v>
      </c>
      <c r="C218" s="4">
        <v>1.355</v>
      </c>
      <c r="D218" s="4">
        <v>0.25990000000000002</v>
      </c>
      <c r="E218" s="7">
        <v>1.2780000000000001E-3</v>
      </c>
      <c r="F218" s="7">
        <v>0.95140000000000002</v>
      </c>
      <c r="G218" s="7">
        <v>1.32</v>
      </c>
      <c r="H218" s="7">
        <v>1.96</v>
      </c>
      <c r="I218">
        <v>10001</v>
      </c>
      <c r="J218">
        <v>50000</v>
      </c>
      <c r="K218" s="4">
        <f t="shared" si="28"/>
        <v>0.19180811808118084</v>
      </c>
      <c r="M218" t="s">
        <v>220</v>
      </c>
      <c r="N218" s="4">
        <v>1.506</v>
      </c>
      <c r="O218" s="4">
        <v>0.28389999999999999</v>
      </c>
      <c r="P218" s="4">
        <v>1.3010000000000001E-3</v>
      </c>
      <c r="Q218" s="4">
        <v>1.0660000000000001</v>
      </c>
      <c r="R218" s="4">
        <v>1.468</v>
      </c>
      <c r="S218" s="4">
        <v>2.169</v>
      </c>
      <c r="T218" s="7">
        <v>10001</v>
      </c>
      <c r="U218" s="7">
        <v>50000</v>
      </c>
      <c r="V218" s="4">
        <f t="shared" si="29"/>
        <v>0.18851261620185922</v>
      </c>
      <c r="W218" s="6">
        <f t="shared" si="30"/>
        <v>-0.100265604249668</v>
      </c>
      <c r="X218" s="6">
        <f t="shared" si="31"/>
        <v>1.7481598556739565E-2</v>
      </c>
    </row>
    <row r="219" spans="1:26" x14ac:dyDescent="0.25">
      <c r="A219" t="s">
        <v>258</v>
      </c>
      <c r="B219" t="s">
        <v>221</v>
      </c>
      <c r="C219" s="4">
        <v>0.91949999999999998</v>
      </c>
      <c r="D219" s="4">
        <v>0.1051</v>
      </c>
      <c r="E219" s="8">
        <v>6.4070000000000002E-4</v>
      </c>
      <c r="F219" s="7">
        <v>0.73860000000000003</v>
      </c>
      <c r="G219" s="7">
        <v>0.91110000000000002</v>
      </c>
      <c r="H219" s="7">
        <v>1.1479999999999999</v>
      </c>
      <c r="I219">
        <v>10001</v>
      </c>
      <c r="J219">
        <v>50000</v>
      </c>
      <c r="K219" s="4">
        <f t="shared" si="28"/>
        <v>0.11430125067971723</v>
      </c>
      <c r="M219" t="s">
        <v>221</v>
      </c>
      <c r="N219" s="4">
        <v>0.81759999999999999</v>
      </c>
      <c r="O219" s="4">
        <v>8.6889999999999995E-2</v>
      </c>
      <c r="P219" s="4">
        <v>4.124E-4</v>
      </c>
      <c r="Q219" s="4">
        <v>0.66930000000000001</v>
      </c>
      <c r="R219" s="4">
        <v>0.81020000000000003</v>
      </c>
      <c r="S219" s="4">
        <v>1.0089999999999999</v>
      </c>
      <c r="T219" s="7">
        <v>10001</v>
      </c>
      <c r="U219" s="7">
        <v>50000</v>
      </c>
      <c r="V219" s="4">
        <f t="shared" si="29"/>
        <v>0.10627446183953032</v>
      </c>
      <c r="W219" s="6">
        <f t="shared" si="30"/>
        <v>0.12463307240704499</v>
      </c>
      <c r="X219" s="6">
        <f t="shared" si="31"/>
        <v>7.552885896808402E-2</v>
      </c>
    </row>
    <row r="220" spans="1:26" x14ac:dyDescent="0.25">
      <c r="A220" t="s">
        <v>259</v>
      </c>
      <c r="B220" t="s">
        <v>222</v>
      </c>
      <c r="C220" s="4">
        <v>0.55830000000000002</v>
      </c>
      <c r="D220" s="4">
        <v>8.6180000000000007E-2</v>
      </c>
      <c r="E220" s="8">
        <v>6.5260000000000003E-4</v>
      </c>
      <c r="F220" s="7">
        <v>0.41110000000000002</v>
      </c>
      <c r="G220" s="7">
        <v>0.55100000000000005</v>
      </c>
      <c r="H220" s="7">
        <v>0.74929999999999997</v>
      </c>
      <c r="I220">
        <v>10001</v>
      </c>
      <c r="J220">
        <v>50000</v>
      </c>
      <c r="K220" s="4">
        <f t="shared" si="28"/>
        <v>0.15436145441518898</v>
      </c>
      <c r="M220" t="s">
        <v>222</v>
      </c>
      <c r="N220" s="4">
        <v>0.52869999999999995</v>
      </c>
      <c r="O220" s="4">
        <v>6.8739999999999996E-2</v>
      </c>
      <c r="P220" s="4">
        <v>3.7520000000000001E-4</v>
      </c>
      <c r="Q220" s="4">
        <v>0.41499999999999998</v>
      </c>
      <c r="R220" s="4">
        <v>0.52159999999999995</v>
      </c>
      <c r="S220" s="4">
        <v>0.68230000000000002</v>
      </c>
      <c r="T220" s="7">
        <v>10001</v>
      </c>
      <c r="U220" s="7">
        <v>50000</v>
      </c>
      <c r="V220" s="4">
        <f t="shared" si="29"/>
        <v>0.13001702288632494</v>
      </c>
      <c r="W220" s="6">
        <f t="shared" si="30"/>
        <v>5.5986381690940182E-2</v>
      </c>
      <c r="X220" s="6">
        <f t="shared" si="31"/>
        <v>0.18724033967574072</v>
      </c>
    </row>
    <row r="221" spans="1:26" x14ac:dyDescent="0.25">
      <c r="A221" t="s">
        <v>260</v>
      </c>
      <c r="B221" t="s">
        <v>223</v>
      </c>
      <c r="C221" s="4">
        <v>1.25</v>
      </c>
      <c r="D221" s="4">
        <v>0.13389999999999999</v>
      </c>
      <c r="E221" s="8">
        <v>7.6360000000000002E-4</v>
      </c>
      <c r="F221" s="7">
        <v>1.018</v>
      </c>
      <c r="G221" s="7">
        <v>1.2410000000000001</v>
      </c>
      <c r="H221" s="7">
        <v>1.5409999999999999</v>
      </c>
      <c r="I221">
        <v>10001</v>
      </c>
      <c r="J221">
        <v>50000</v>
      </c>
      <c r="K221" s="4">
        <f t="shared" si="28"/>
        <v>0.10711999999999999</v>
      </c>
      <c r="M221" t="s">
        <v>223</v>
      </c>
      <c r="N221" s="4">
        <v>1.2470000000000001</v>
      </c>
      <c r="O221" s="4">
        <v>0.13</v>
      </c>
      <c r="P221" s="4">
        <v>6.0039999999999996E-4</v>
      </c>
      <c r="Q221" s="4">
        <v>1.0249999999999999</v>
      </c>
      <c r="R221" s="4">
        <v>1.236</v>
      </c>
      <c r="S221" s="4">
        <v>1.5329999999999999</v>
      </c>
      <c r="T221" s="7">
        <v>10001</v>
      </c>
      <c r="U221" s="7">
        <v>50000</v>
      </c>
      <c r="V221" s="4">
        <f t="shared" si="29"/>
        <v>0.10425020048115477</v>
      </c>
      <c r="W221" s="6">
        <f t="shared" si="30"/>
        <v>2.4057738572573306E-3</v>
      </c>
      <c r="X221" s="6">
        <f t="shared" si="31"/>
        <v>2.7527999999999948E-2</v>
      </c>
    </row>
    <row r="222" spans="1:26" x14ac:dyDescent="0.25">
      <c r="A222" t="s">
        <v>261</v>
      </c>
      <c r="B222" t="s">
        <v>224</v>
      </c>
      <c r="C222" s="4">
        <v>0.6411</v>
      </c>
      <c r="D222" s="4">
        <v>0.15040000000000001</v>
      </c>
      <c r="E222" s="8">
        <v>9.4169999999999996E-4</v>
      </c>
      <c r="F222" s="7">
        <v>0.4083</v>
      </c>
      <c r="G222" s="7">
        <v>0.62060000000000004</v>
      </c>
      <c r="H222" s="7">
        <v>0.99109999999999998</v>
      </c>
      <c r="I222">
        <v>10001</v>
      </c>
      <c r="J222">
        <v>50000</v>
      </c>
      <c r="K222" s="4">
        <f t="shared" si="28"/>
        <v>0.23459678677273438</v>
      </c>
      <c r="M222" t="s">
        <v>224</v>
      </c>
      <c r="N222" s="4">
        <v>0.88560000000000005</v>
      </c>
      <c r="O222" s="4">
        <v>0.19009999999999999</v>
      </c>
      <c r="P222" s="4">
        <v>1.024E-3</v>
      </c>
      <c r="Q222" s="4">
        <v>0.59470000000000001</v>
      </c>
      <c r="R222" s="4">
        <v>0.85899999999999999</v>
      </c>
      <c r="S222" s="4">
        <v>1.3320000000000001</v>
      </c>
      <c r="T222" s="7">
        <v>10001</v>
      </c>
      <c r="U222" s="7">
        <v>50000</v>
      </c>
      <c r="V222" s="4">
        <f t="shared" si="29"/>
        <v>0.21465672990063231</v>
      </c>
      <c r="W222" s="6">
        <f t="shared" si="30"/>
        <v>-0.27608401084010842</v>
      </c>
      <c r="X222" s="6">
        <f t="shared" si="31"/>
        <v>9.289276362931928E-2</v>
      </c>
    </row>
    <row r="223" spans="1:26" x14ac:dyDescent="0.25">
      <c r="A223" t="s">
        <v>262</v>
      </c>
      <c r="B223" t="s">
        <v>225</v>
      </c>
      <c r="C223" s="4">
        <v>0.7167</v>
      </c>
      <c r="D223" s="4">
        <v>8.0920000000000006E-2</v>
      </c>
      <c r="E223" s="8">
        <v>5.1999999999999995E-4</v>
      </c>
      <c r="F223" s="7">
        <v>0.57609999999999995</v>
      </c>
      <c r="G223" s="7">
        <v>0.7107</v>
      </c>
      <c r="H223" s="7">
        <v>0.89410000000000001</v>
      </c>
      <c r="I223">
        <v>10001</v>
      </c>
      <c r="J223">
        <v>50000</v>
      </c>
      <c r="K223" s="4">
        <f t="shared" si="28"/>
        <v>0.11290637644760709</v>
      </c>
      <c r="M223" t="s">
        <v>225</v>
      </c>
      <c r="N223" s="4">
        <v>1</v>
      </c>
      <c r="O223" s="4">
        <v>9.8080000000000001E-2</v>
      </c>
      <c r="P223" s="4">
        <v>4.4719999999999997E-4</v>
      </c>
      <c r="Q223" s="4">
        <v>0.8306</v>
      </c>
      <c r="R223" s="4">
        <v>0.99229999999999996</v>
      </c>
      <c r="S223" s="4">
        <v>1.2130000000000001</v>
      </c>
      <c r="T223" s="7">
        <v>10001</v>
      </c>
      <c r="U223" s="7">
        <v>50000</v>
      </c>
      <c r="V223" s="4">
        <f t="shared" si="29"/>
        <v>9.8080000000000001E-2</v>
      </c>
      <c r="W223" s="6">
        <f t="shared" si="30"/>
        <v>-0.2833</v>
      </c>
      <c r="X223" s="6">
        <f t="shared" si="31"/>
        <v>0.15116615464525993</v>
      </c>
    </row>
    <row r="224" spans="1:26" x14ac:dyDescent="0.25">
      <c r="A224" t="s">
        <v>263</v>
      </c>
      <c r="B224" t="s">
        <v>226</v>
      </c>
      <c r="C224" s="4">
        <v>0.64359999999999995</v>
      </c>
      <c r="D224" s="4">
        <v>0.16009999999999999</v>
      </c>
      <c r="E224" s="7">
        <v>1.2030000000000001E-3</v>
      </c>
      <c r="F224" s="7">
        <v>0.4012</v>
      </c>
      <c r="G224" s="7">
        <v>0.62</v>
      </c>
      <c r="H224" s="7">
        <v>1.0249999999999999</v>
      </c>
      <c r="I224">
        <v>10001</v>
      </c>
      <c r="J224">
        <v>50000</v>
      </c>
      <c r="K224" s="4">
        <f t="shared" si="28"/>
        <v>0.24875699192044748</v>
      </c>
      <c r="M224" t="s">
        <v>226</v>
      </c>
      <c r="N224" s="4">
        <v>0.61650000000000005</v>
      </c>
      <c r="O224" s="4">
        <v>0.1328</v>
      </c>
      <c r="P224" s="4">
        <v>6.4300000000000002E-4</v>
      </c>
      <c r="Q224" s="4">
        <v>0.42049999999999998</v>
      </c>
      <c r="R224" s="4">
        <v>0.59619999999999995</v>
      </c>
      <c r="S224" s="4">
        <v>0.93</v>
      </c>
      <c r="T224" s="7">
        <v>10001</v>
      </c>
      <c r="U224" s="7">
        <v>50000</v>
      </c>
      <c r="V224" s="4">
        <f t="shared" si="29"/>
        <v>0.21540957015409568</v>
      </c>
      <c r="W224" s="6">
        <f t="shared" si="30"/>
        <v>4.3957826439578102E-2</v>
      </c>
      <c r="X224" s="6">
        <f t="shared" si="31"/>
        <v>0.15480937890780036</v>
      </c>
    </row>
    <row r="225" spans="1:24" x14ac:dyDescent="0.25">
      <c r="A225" t="s">
        <v>264</v>
      </c>
      <c r="B225" t="s">
        <v>227</v>
      </c>
      <c r="C225" s="4">
        <v>1.196</v>
      </c>
      <c r="D225" s="4">
        <v>0.1928</v>
      </c>
      <c r="E225" s="7">
        <v>1.1640000000000001E-3</v>
      </c>
      <c r="F225" s="7">
        <v>0.88180000000000003</v>
      </c>
      <c r="G225" s="7">
        <v>1.1759999999999999</v>
      </c>
      <c r="H225" s="7">
        <v>1.6359999999999999</v>
      </c>
      <c r="I225">
        <v>10001</v>
      </c>
      <c r="J225">
        <v>50000</v>
      </c>
      <c r="K225" s="4">
        <f t="shared" si="28"/>
        <v>0.16120401337792642</v>
      </c>
      <c r="M225" t="s">
        <v>227</v>
      </c>
      <c r="N225" s="4">
        <v>1.1970000000000001</v>
      </c>
      <c r="O225" s="4">
        <v>0.18990000000000001</v>
      </c>
      <c r="P225" s="4">
        <v>1.145E-3</v>
      </c>
      <c r="Q225" s="4">
        <v>0.8851</v>
      </c>
      <c r="R225" s="4">
        <v>1.1759999999999999</v>
      </c>
      <c r="S225" s="4">
        <v>1.6259999999999999</v>
      </c>
      <c r="T225" s="7">
        <v>10001</v>
      </c>
      <c r="U225" s="7">
        <v>50000</v>
      </c>
      <c r="V225" s="4">
        <f t="shared" si="29"/>
        <v>0.1586466165413534</v>
      </c>
      <c r="W225" s="6">
        <f t="shared" si="30"/>
        <v>-8.3542188805356041E-4</v>
      </c>
      <c r="X225" s="6">
        <f t="shared" si="31"/>
        <v>1.6120084325318102E-2</v>
      </c>
    </row>
    <row r="226" spans="1:24" x14ac:dyDescent="0.25">
      <c r="A226" t="s">
        <v>265</v>
      </c>
      <c r="B226" t="s">
        <v>228</v>
      </c>
      <c r="C226" s="4">
        <v>1.0009999999999999</v>
      </c>
      <c r="D226" s="4">
        <v>0.11459999999999999</v>
      </c>
      <c r="E226" s="8">
        <v>5.576E-4</v>
      </c>
      <c r="F226" s="7">
        <v>0.80489999999999995</v>
      </c>
      <c r="G226" s="7">
        <v>0.99150000000000005</v>
      </c>
      <c r="H226" s="7">
        <v>1.2529999999999999</v>
      </c>
      <c r="I226">
        <v>10001</v>
      </c>
      <c r="J226">
        <v>50000</v>
      </c>
      <c r="K226" s="4">
        <f t="shared" si="28"/>
        <v>0.11448551448551449</v>
      </c>
      <c r="M226" t="s">
        <v>228</v>
      </c>
      <c r="N226" s="4">
        <v>1.056</v>
      </c>
      <c r="O226" s="4">
        <v>0.1164</v>
      </c>
      <c r="P226" s="4">
        <v>5.4290000000000002E-4</v>
      </c>
      <c r="Q226" s="4">
        <v>0.85780000000000001</v>
      </c>
      <c r="R226" s="4">
        <v>1.0449999999999999</v>
      </c>
      <c r="S226" s="4">
        <v>1.3109999999999999</v>
      </c>
      <c r="T226" s="7">
        <v>10001</v>
      </c>
      <c r="U226" s="7">
        <v>50000</v>
      </c>
      <c r="V226" s="4">
        <f t="shared" si="29"/>
        <v>0.11022727272727273</v>
      </c>
      <c r="W226" s="6">
        <f t="shared" si="30"/>
        <v>-5.2083333333333481E-2</v>
      </c>
      <c r="X226" s="6">
        <f t="shared" si="31"/>
        <v>3.863147162116233E-2</v>
      </c>
    </row>
    <row r="227" spans="1:24" x14ac:dyDescent="0.25">
      <c r="A227" t="s">
        <v>248</v>
      </c>
      <c r="B227" t="s">
        <v>229</v>
      </c>
      <c r="C227" s="8">
        <v>4.49E-5</v>
      </c>
      <c r="D227" s="4">
        <v>6.7299999999999999E-6</v>
      </c>
      <c r="E227" s="8">
        <v>4.7969999999999999E-8</v>
      </c>
      <c r="F227" s="8">
        <v>3.2129999999999999E-5</v>
      </c>
      <c r="G227" s="8">
        <v>4.477E-5</v>
      </c>
      <c r="H227" s="8">
        <v>5.8470000000000001E-5</v>
      </c>
      <c r="I227">
        <v>10001</v>
      </c>
      <c r="J227">
        <v>50000</v>
      </c>
      <c r="K227" s="4">
        <f t="shared" si="28"/>
        <v>0.14988864142538974</v>
      </c>
      <c r="M227" t="s">
        <v>229</v>
      </c>
      <c r="N227" s="8">
        <v>4.4719999999999999E-5</v>
      </c>
      <c r="O227" s="8">
        <v>6.2110000000000003E-6</v>
      </c>
      <c r="P227" s="8">
        <v>4.5550000000000001E-8</v>
      </c>
      <c r="Q227" s="8">
        <v>3.286E-5</v>
      </c>
      <c r="R227" s="8">
        <v>4.4629999999999998E-5</v>
      </c>
      <c r="S227" s="8">
        <v>5.7290000000000002E-5</v>
      </c>
      <c r="T227" s="7">
        <v>10001</v>
      </c>
      <c r="U227" s="7">
        <v>50000</v>
      </c>
      <c r="V227" s="4">
        <f t="shared" si="29"/>
        <v>0.13888640429338106</v>
      </c>
      <c r="W227" s="6">
        <f t="shared" si="30"/>
        <v>4.025044722719179E-3</v>
      </c>
      <c r="X227" s="6">
        <f t="shared" si="31"/>
        <v>7.9217524479701831E-2</v>
      </c>
    </row>
    <row r="228" spans="1:24" x14ac:dyDescent="0.25">
      <c r="A228" t="s">
        <v>249</v>
      </c>
      <c r="B228" t="s">
        <v>230</v>
      </c>
      <c r="C228" s="8">
        <v>7.2709999999999995E-4</v>
      </c>
      <c r="D228" s="4">
        <v>1.728E-4</v>
      </c>
      <c r="E228" s="8">
        <v>1.153E-6</v>
      </c>
      <c r="F228" s="8">
        <v>4.124E-4</v>
      </c>
      <c r="G228" s="8">
        <v>7.1980000000000004E-4</v>
      </c>
      <c r="H228" s="7">
        <v>1.088E-3</v>
      </c>
      <c r="I228">
        <v>10001</v>
      </c>
      <c r="J228">
        <v>50000</v>
      </c>
      <c r="K228" s="4">
        <f t="shared" si="28"/>
        <v>0.23765644340530878</v>
      </c>
      <c r="M228" t="s">
        <v>230</v>
      </c>
      <c r="N228" s="8">
        <v>7.5889999999999996E-4</v>
      </c>
      <c r="O228" s="8">
        <v>1.786E-4</v>
      </c>
      <c r="P228" s="8">
        <v>1.0020000000000001E-6</v>
      </c>
      <c r="Q228" s="8">
        <v>4.326E-4</v>
      </c>
      <c r="R228" s="8">
        <v>7.5049999999999997E-4</v>
      </c>
      <c r="S228" s="7">
        <v>1.1329999999999999E-3</v>
      </c>
      <c r="T228" s="7">
        <v>10001</v>
      </c>
      <c r="U228" s="7">
        <v>50000</v>
      </c>
      <c r="V228" s="4">
        <f t="shared" si="29"/>
        <v>0.2353406245882198</v>
      </c>
      <c r="W228" s="6">
        <f t="shared" si="30"/>
        <v>-4.1902753986032437E-2</v>
      </c>
      <c r="X228" s="6">
        <f t="shared" si="31"/>
        <v>9.8402849960180557E-3</v>
      </c>
    </row>
    <row r="229" spans="1:24" x14ac:dyDescent="0.25">
      <c r="A229" t="s">
        <v>250</v>
      </c>
      <c r="B229" t="s">
        <v>231</v>
      </c>
      <c r="C229" s="8">
        <v>9.302E-6</v>
      </c>
      <c r="D229" s="4">
        <v>2.3E-6</v>
      </c>
      <c r="E229" s="8">
        <v>2.613E-8</v>
      </c>
      <c r="F229" s="8">
        <v>4.6920000000000001E-6</v>
      </c>
      <c r="G229" s="8">
        <v>9.3370000000000006E-6</v>
      </c>
      <c r="H229" s="8">
        <v>1.376E-5</v>
      </c>
      <c r="I229">
        <v>10001</v>
      </c>
      <c r="J229">
        <v>50000</v>
      </c>
      <c r="K229" s="4">
        <f t="shared" si="28"/>
        <v>0.24725865405289185</v>
      </c>
      <c r="M229" t="s">
        <v>231</v>
      </c>
      <c r="N229" s="8">
        <v>1.004E-5</v>
      </c>
      <c r="O229" s="8">
        <v>2.959E-6</v>
      </c>
      <c r="P229" s="8">
        <v>2.7780000000000001E-8</v>
      </c>
      <c r="Q229" s="8">
        <v>4.1289999999999998E-6</v>
      </c>
      <c r="R229" s="8">
        <v>1.008E-5</v>
      </c>
      <c r="S229" s="8">
        <v>1.575E-5</v>
      </c>
      <c r="T229" s="7">
        <v>10001</v>
      </c>
      <c r="U229" s="7">
        <v>50000</v>
      </c>
      <c r="V229" s="4">
        <f t="shared" si="29"/>
        <v>0.29472111553784858</v>
      </c>
      <c r="W229" s="6">
        <f t="shared" si="30"/>
        <v>-7.350597609561757E-2</v>
      </c>
      <c r="X229" s="6">
        <f t="shared" si="31"/>
        <v>-0.16104194434233374</v>
      </c>
    </row>
    <row r="230" spans="1:24" x14ac:dyDescent="0.25">
      <c r="A230" t="s">
        <v>251</v>
      </c>
      <c r="B230" t="s">
        <v>232</v>
      </c>
      <c r="C230" s="8">
        <v>2.3209999999999999E-6</v>
      </c>
      <c r="D230" s="4">
        <v>5.299E-7</v>
      </c>
      <c r="E230" s="8">
        <v>5.6130000000000004E-9</v>
      </c>
      <c r="F230" s="8">
        <v>1.2979999999999999E-6</v>
      </c>
      <c r="G230" s="8">
        <v>2.3130000000000001E-6</v>
      </c>
      <c r="H230" s="8">
        <v>3.3780000000000001E-6</v>
      </c>
      <c r="I230">
        <v>10001</v>
      </c>
      <c r="J230">
        <v>50000</v>
      </c>
      <c r="K230" s="4">
        <f t="shared" si="28"/>
        <v>0.22830676432572169</v>
      </c>
      <c r="M230" t="s">
        <v>232</v>
      </c>
      <c r="N230" s="8">
        <v>2.2309999999999999E-6</v>
      </c>
      <c r="O230" s="8">
        <v>6.4649999999999997E-7</v>
      </c>
      <c r="P230" s="8">
        <v>5.2469999999999998E-9</v>
      </c>
      <c r="Q230" s="8">
        <v>1.0219999999999999E-6</v>
      </c>
      <c r="R230" s="8">
        <v>2.2180000000000002E-6</v>
      </c>
      <c r="S230" s="8">
        <v>3.5549999999999998E-6</v>
      </c>
      <c r="T230" s="7">
        <v>10001</v>
      </c>
      <c r="U230" s="7">
        <v>50000</v>
      </c>
      <c r="V230" s="4">
        <f t="shared" si="29"/>
        <v>0.28978036754818465</v>
      </c>
      <c r="W230" s="6">
        <f t="shared" si="30"/>
        <v>4.0340654415060503E-2</v>
      </c>
      <c r="X230" s="6">
        <f t="shared" si="31"/>
        <v>-0.21213860601595491</v>
      </c>
    </row>
    <row r="231" spans="1:24" x14ac:dyDescent="0.25">
      <c r="A231" t="s">
        <v>252</v>
      </c>
      <c r="B231" t="s">
        <v>233</v>
      </c>
      <c r="C231" s="8">
        <v>2.2739999999999999E-5</v>
      </c>
      <c r="D231" s="4">
        <v>6.2480000000000001E-6</v>
      </c>
      <c r="E231" s="8">
        <v>6.2909999999999999E-8</v>
      </c>
      <c r="F231" s="8">
        <v>9.4520000000000003E-6</v>
      </c>
      <c r="G231" s="8">
        <v>2.3010000000000002E-5</v>
      </c>
      <c r="H231" s="8">
        <v>3.434E-5</v>
      </c>
      <c r="I231">
        <v>10001</v>
      </c>
      <c r="J231">
        <v>50000</v>
      </c>
      <c r="K231" s="4">
        <f t="shared" si="28"/>
        <v>0.27475813544415129</v>
      </c>
      <c r="M231" t="s">
        <v>233</v>
      </c>
      <c r="N231" s="8">
        <v>2.5400000000000001E-5</v>
      </c>
      <c r="O231" s="8">
        <v>7.8550000000000002E-6</v>
      </c>
      <c r="P231" s="8">
        <v>7.0070000000000005E-8</v>
      </c>
      <c r="Q231" s="8">
        <v>8.3969999999999994E-6</v>
      </c>
      <c r="R231" s="8">
        <v>2.5850000000000002E-5</v>
      </c>
      <c r="S231" s="8">
        <v>3.9789999999999997E-5</v>
      </c>
      <c r="T231" s="7">
        <v>10001</v>
      </c>
      <c r="U231" s="7">
        <v>50000</v>
      </c>
      <c r="V231" s="4">
        <f t="shared" si="29"/>
        <v>0.30925196850393699</v>
      </c>
      <c r="W231" s="6">
        <f t="shared" si="30"/>
        <v>-0.10472440944881896</v>
      </c>
      <c r="X231" s="6">
        <f t="shared" si="31"/>
        <v>-0.1115395747572956</v>
      </c>
    </row>
    <row r="232" spans="1:24" x14ac:dyDescent="0.25">
      <c r="A232" t="s">
        <v>253</v>
      </c>
      <c r="B232" t="s">
        <v>234</v>
      </c>
      <c r="C232" s="8">
        <v>3.5590000000000003E-5</v>
      </c>
      <c r="D232" s="4">
        <v>1.219E-5</v>
      </c>
      <c r="E232" s="8">
        <v>7.3710000000000003E-8</v>
      </c>
      <c r="F232" s="8">
        <v>1.749E-5</v>
      </c>
      <c r="G232" s="8">
        <v>3.362E-5</v>
      </c>
      <c r="H232" s="8">
        <v>6.4599999999999998E-5</v>
      </c>
      <c r="I232">
        <v>10001</v>
      </c>
      <c r="J232">
        <v>50000</v>
      </c>
      <c r="K232" s="4">
        <f t="shared" si="28"/>
        <v>0.34251194155661702</v>
      </c>
      <c r="M232" t="s">
        <v>234</v>
      </c>
      <c r="N232" s="8">
        <v>4.401E-5</v>
      </c>
      <c r="O232" s="8">
        <v>1.7269999999999999E-5</v>
      </c>
      <c r="P232" s="8">
        <v>1.349E-7</v>
      </c>
      <c r="Q232" s="8">
        <v>1.9449999999999998E-5</v>
      </c>
      <c r="R232" s="8">
        <v>4.0840000000000002E-5</v>
      </c>
      <c r="S232" s="8">
        <v>8.6680000000000004E-5</v>
      </c>
      <c r="T232" s="7">
        <v>10001</v>
      </c>
      <c r="U232" s="7">
        <v>50000</v>
      </c>
      <c r="V232" s="4">
        <f t="shared" si="29"/>
        <v>0.39241081572369912</v>
      </c>
      <c r="W232" s="6">
        <f t="shared" si="30"/>
        <v>-0.19132015451033849</v>
      </c>
      <c r="X232" s="6">
        <f t="shared" si="31"/>
        <v>-0.12715978298166089</v>
      </c>
    </row>
    <row r="233" spans="1:24" x14ac:dyDescent="0.25">
      <c r="A233" t="s">
        <v>254</v>
      </c>
      <c r="B233" t="s">
        <v>235</v>
      </c>
      <c r="C233" s="8">
        <v>1.629E-6</v>
      </c>
      <c r="D233" s="4">
        <v>5.4600000000000005E-7</v>
      </c>
      <c r="E233" s="8">
        <v>7.1129999999999997E-9</v>
      </c>
      <c r="F233" s="8">
        <v>6.68E-7</v>
      </c>
      <c r="G233" s="8">
        <v>1.5939999999999999E-6</v>
      </c>
      <c r="H233" s="8">
        <v>2.7839999999999999E-6</v>
      </c>
      <c r="I233">
        <v>10001</v>
      </c>
      <c r="J233">
        <v>50000</v>
      </c>
      <c r="K233" s="4">
        <f t="shared" si="28"/>
        <v>0.33517495395948438</v>
      </c>
      <c r="M233" t="s">
        <v>235</v>
      </c>
      <c r="N233" s="8">
        <v>1.75E-6</v>
      </c>
      <c r="O233" s="8">
        <v>6.4850000000000002E-7</v>
      </c>
      <c r="P233" s="8">
        <v>7.451E-9</v>
      </c>
      <c r="Q233" s="8">
        <v>6.5030000000000005E-7</v>
      </c>
      <c r="R233" s="8">
        <v>1.6950000000000001E-6</v>
      </c>
      <c r="S233" s="8">
        <v>3.179E-6</v>
      </c>
      <c r="T233" s="7">
        <v>10001</v>
      </c>
      <c r="U233" s="7">
        <v>50000</v>
      </c>
      <c r="V233" s="4">
        <f t="shared" si="29"/>
        <v>0.37057142857142861</v>
      </c>
      <c r="W233" s="6">
        <f t="shared" si="30"/>
        <v>-6.9142857142857131E-2</v>
      </c>
      <c r="X233" s="6">
        <f t="shared" si="31"/>
        <v>-9.5518628482501769E-2</v>
      </c>
    </row>
    <row r="234" spans="1:24" x14ac:dyDescent="0.25">
      <c r="A234" t="s">
        <v>255</v>
      </c>
      <c r="B234" t="s">
        <v>236</v>
      </c>
      <c r="C234" s="8">
        <v>1.95E-4</v>
      </c>
      <c r="D234" s="4">
        <v>3.7629999999999997E-5</v>
      </c>
      <c r="E234" s="8">
        <v>2.41E-7</v>
      </c>
      <c r="F234" s="8">
        <v>1.281E-4</v>
      </c>
      <c r="G234" s="8">
        <v>1.9269999999999999E-4</v>
      </c>
      <c r="H234" s="8">
        <v>2.7599999999999999E-4</v>
      </c>
      <c r="I234">
        <v>10001</v>
      </c>
      <c r="J234">
        <v>50000</v>
      </c>
      <c r="K234" s="4">
        <f t="shared" si="28"/>
        <v>0.19297435897435897</v>
      </c>
      <c r="M234" t="s">
        <v>236</v>
      </c>
      <c r="N234" s="8">
        <v>2.031E-4</v>
      </c>
      <c r="O234" s="8">
        <v>4.053E-5</v>
      </c>
      <c r="P234" s="8">
        <v>2.301E-7</v>
      </c>
      <c r="Q234" s="8">
        <v>1.315E-4</v>
      </c>
      <c r="R234" s="8">
        <v>2.0039999999999999E-4</v>
      </c>
      <c r="S234" s="8">
        <v>2.9080000000000002E-4</v>
      </c>
      <c r="T234" s="7">
        <v>10001</v>
      </c>
      <c r="U234" s="7">
        <v>50000</v>
      </c>
      <c r="V234" s="4">
        <f t="shared" si="29"/>
        <v>0.19955686853766616</v>
      </c>
      <c r="W234" s="6">
        <f t="shared" si="30"/>
        <v>-3.9881831610044348E-2</v>
      </c>
      <c r="X234" s="6">
        <f t="shared" si="31"/>
        <v>-3.2985632674751811E-2</v>
      </c>
    </row>
    <row r="235" spans="1:24" x14ac:dyDescent="0.25">
      <c r="A235" t="s">
        <v>256</v>
      </c>
      <c r="B235" t="s">
        <v>237</v>
      </c>
      <c r="C235" s="8">
        <v>3.5339999999999997E-5</v>
      </c>
      <c r="D235" s="4">
        <v>6.798E-6</v>
      </c>
      <c r="E235" s="8">
        <v>3.969E-8</v>
      </c>
      <c r="F235" s="8">
        <v>2.3119999999999999E-5</v>
      </c>
      <c r="G235" s="8">
        <v>3.4959999999999997E-5</v>
      </c>
      <c r="H235" s="8">
        <v>4.9839999999999997E-5</v>
      </c>
      <c r="I235">
        <v>10001</v>
      </c>
      <c r="J235">
        <v>50000</v>
      </c>
      <c r="K235" s="4">
        <f t="shared" si="28"/>
        <v>0.19235993208828525</v>
      </c>
      <c r="M235" t="s">
        <v>237</v>
      </c>
      <c r="N235" s="8">
        <v>4.0290000000000002E-5</v>
      </c>
      <c r="O235" s="8">
        <v>7.2540000000000003E-6</v>
      </c>
      <c r="P235" s="8">
        <v>4.1129999999999998E-8</v>
      </c>
      <c r="Q235" s="8">
        <v>2.6970000000000001E-5</v>
      </c>
      <c r="R235" s="8">
        <v>3.9990000000000002E-5</v>
      </c>
      <c r="S235" s="8">
        <v>5.5399999999999998E-5</v>
      </c>
      <c r="T235" s="7">
        <v>10001</v>
      </c>
      <c r="U235" s="7">
        <v>50000</v>
      </c>
      <c r="V235" s="4">
        <f t="shared" si="29"/>
        <v>0.18004467609828742</v>
      </c>
      <c r="W235" s="6">
        <f t="shared" si="30"/>
        <v>-0.12285927029039476</v>
      </c>
      <c r="X235" s="6">
        <f t="shared" si="31"/>
        <v>6.8401111640062393E-2</v>
      </c>
    </row>
    <row r="236" spans="1:24" x14ac:dyDescent="0.25">
      <c r="A236" t="s">
        <v>257</v>
      </c>
      <c r="B236" t="s">
        <v>238</v>
      </c>
      <c r="C236" s="8">
        <v>3.2230000000000001E-5</v>
      </c>
      <c r="D236" s="4">
        <v>1.0370000000000001E-5</v>
      </c>
      <c r="E236" s="8">
        <v>5.6090000000000001E-8</v>
      </c>
      <c r="F236" s="8">
        <v>1.664E-5</v>
      </c>
      <c r="G236" s="8">
        <v>3.0660000000000001E-5</v>
      </c>
      <c r="H236" s="8">
        <v>5.6709999999999997E-5</v>
      </c>
      <c r="I236">
        <v>10001</v>
      </c>
      <c r="J236">
        <v>50000</v>
      </c>
      <c r="K236" s="4">
        <f t="shared" si="28"/>
        <v>0.32174992243251632</v>
      </c>
      <c r="M236" t="s">
        <v>238</v>
      </c>
      <c r="N236" s="8">
        <v>3.137E-5</v>
      </c>
      <c r="O236" s="8">
        <v>1.009E-5</v>
      </c>
      <c r="P236" s="8">
        <v>5.976E-8</v>
      </c>
      <c r="Q236" s="8">
        <v>1.6290000000000002E-5</v>
      </c>
      <c r="R236" s="8">
        <v>2.9839999999999999E-5</v>
      </c>
      <c r="S236" s="8">
        <v>5.537E-5</v>
      </c>
      <c r="T236" s="7">
        <v>10001</v>
      </c>
      <c r="U236" s="7">
        <v>50000</v>
      </c>
      <c r="V236" s="4">
        <f t="shared" si="29"/>
        <v>0.32164488364679633</v>
      </c>
      <c r="W236" s="6">
        <f t="shared" si="30"/>
        <v>2.74147274466051E-2</v>
      </c>
      <c r="X236" s="6">
        <f t="shared" si="31"/>
        <v>3.2656756273896051E-4</v>
      </c>
    </row>
    <row r="237" spans="1:24" x14ac:dyDescent="0.25">
      <c r="A237" t="s">
        <v>258</v>
      </c>
      <c r="B237" t="s">
        <v>239</v>
      </c>
      <c r="C237" s="8">
        <v>4.337E-5</v>
      </c>
      <c r="D237" s="4">
        <v>7.5079999999999999E-6</v>
      </c>
      <c r="E237" s="8">
        <v>5.5799999999999997E-8</v>
      </c>
      <c r="F237" s="8">
        <v>2.9030000000000002E-5</v>
      </c>
      <c r="G237" s="8">
        <v>4.3269999999999997E-5</v>
      </c>
      <c r="H237" s="8">
        <v>5.8449999999999998E-5</v>
      </c>
      <c r="I237">
        <v>10001</v>
      </c>
      <c r="J237">
        <v>50000</v>
      </c>
      <c r="K237" s="4">
        <f t="shared" si="28"/>
        <v>0.17311505649066175</v>
      </c>
      <c r="M237" t="s">
        <v>239</v>
      </c>
      <c r="N237" s="8">
        <v>4.4860000000000001E-5</v>
      </c>
      <c r="O237" s="8">
        <v>6.9659999999999999E-6</v>
      </c>
      <c r="P237" s="8">
        <v>5.3629999999999998E-8</v>
      </c>
      <c r="Q237" s="8">
        <v>3.1340000000000001E-5</v>
      </c>
      <c r="R237" s="8">
        <v>4.4879999999999997E-5</v>
      </c>
      <c r="S237" s="8">
        <v>5.8570000000000003E-5</v>
      </c>
      <c r="T237" s="7">
        <v>10001</v>
      </c>
      <c r="U237" s="7">
        <v>50000</v>
      </c>
      <c r="V237" s="4">
        <f t="shared" si="29"/>
        <v>0.15528310298707088</v>
      </c>
      <c r="W237" s="6">
        <f t="shared" si="30"/>
        <v>-3.3214444939812772E-2</v>
      </c>
      <c r="X237" s="6">
        <f t="shared" si="31"/>
        <v>0.11483511831339172</v>
      </c>
    </row>
    <row r="238" spans="1:24" x14ac:dyDescent="0.25">
      <c r="A238" t="s">
        <v>259</v>
      </c>
      <c r="B238" t="s">
        <v>240</v>
      </c>
      <c r="C238" s="8">
        <v>2.6130000000000001E-4</v>
      </c>
      <c r="D238" s="4">
        <v>3.3899999999999997E-5</v>
      </c>
      <c r="E238" s="8">
        <v>3.5849999999999999E-7</v>
      </c>
      <c r="F238" s="8">
        <v>1.9450000000000001E-4</v>
      </c>
      <c r="G238" s="8">
        <v>2.6140000000000001E-4</v>
      </c>
      <c r="H238" s="8">
        <v>3.2749999999999999E-4</v>
      </c>
      <c r="I238">
        <v>10001</v>
      </c>
      <c r="J238">
        <v>50000</v>
      </c>
      <c r="K238" s="4">
        <f t="shared" si="28"/>
        <v>0.12973593570608494</v>
      </c>
      <c r="M238" t="s">
        <v>240</v>
      </c>
      <c r="N238" s="8">
        <v>2.81E-4</v>
      </c>
      <c r="O238" s="8">
        <v>3.1999999999999999E-5</v>
      </c>
      <c r="P238" s="8">
        <v>3.5120000000000002E-7</v>
      </c>
      <c r="Q238" s="8">
        <v>2.1770000000000001E-4</v>
      </c>
      <c r="R238" s="8">
        <v>2.8140000000000001E-4</v>
      </c>
      <c r="S238" s="8">
        <v>3.4279999999999998E-4</v>
      </c>
      <c r="T238" s="7">
        <v>10001</v>
      </c>
      <c r="U238" s="7">
        <v>50000</v>
      </c>
      <c r="V238" s="4">
        <f t="shared" si="29"/>
        <v>0.11387900355871886</v>
      </c>
      <c r="W238" s="6">
        <f t="shared" si="30"/>
        <v>-7.010676156583627E-2</v>
      </c>
      <c r="X238" s="6">
        <f t="shared" si="31"/>
        <v>0.13924368541905841</v>
      </c>
    </row>
    <row r="239" spans="1:24" x14ac:dyDescent="0.25">
      <c r="A239" t="s">
        <v>260</v>
      </c>
      <c r="B239" t="s">
        <v>241</v>
      </c>
      <c r="C239" s="8">
        <v>6.8299999999999998E-6</v>
      </c>
      <c r="D239" s="4">
        <v>2.39E-6</v>
      </c>
      <c r="E239" s="8">
        <v>1.366E-8</v>
      </c>
      <c r="F239" s="8">
        <v>3.3809999999999999E-6</v>
      </c>
      <c r="G239" s="8">
        <v>6.4230000000000002E-6</v>
      </c>
      <c r="H239" s="8">
        <v>1.2629999999999999E-5</v>
      </c>
      <c r="I239">
        <v>10001</v>
      </c>
      <c r="J239">
        <v>50000</v>
      </c>
      <c r="K239" s="4">
        <f t="shared" si="28"/>
        <v>0.34992679355783307</v>
      </c>
      <c r="M239" t="s">
        <v>241</v>
      </c>
      <c r="N239" s="8">
        <v>6.7340000000000002E-6</v>
      </c>
      <c r="O239" s="8">
        <v>2.3259999999999998E-6</v>
      </c>
      <c r="P239" s="8">
        <v>1.2790000000000001E-8</v>
      </c>
      <c r="Q239" s="8">
        <v>3.3510000000000002E-6</v>
      </c>
      <c r="R239" s="8">
        <v>6.348E-6</v>
      </c>
      <c r="S239" s="8">
        <v>1.235E-5</v>
      </c>
      <c r="T239" s="7">
        <v>10001</v>
      </c>
      <c r="U239" s="7">
        <v>50000</v>
      </c>
      <c r="V239" s="4">
        <f t="shared" si="29"/>
        <v>0.34541134541134538</v>
      </c>
      <c r="W239" s="6">
        <f t="shared" si="30"/>
        <v>1.4256014256014195E-2</v>
      </c>
      <c r="X239" s="6">
        <f t="shared" si="31"/>
        <v>1.3072668881534005E-2</v>
      </c>
    </row>
    <row r="240" spans="1:24" x14ac:dyDescent="0.25">
      <c r="A240" t="s">
        <v>261</v>
      </c>
      <c r="B240" t="s">
        <v>242</v>
      </c>
      <c r="C240" s="8">
        <v>9.1850000000000005E-4</v>
      </c>
      <c r="D240" s="4">
        <v>2.3360000000000001E-4</v>
      </c>
      <c r="E240" s="8">
        <v>1.871E-6</v>
      </c>
      <c r="F240" s="8">
        <v>4.9600000000000002E-4</v>
      </c>
      <c r="G240" s="8">
        <v>9.0990000000000005E-4</v>
      </c>
      <c r="H240" s="7">
        <v>1.397E-3</v>
      </c>
      <c r="I240">
        <v>10001</v>
      </c>
      <c r="J240">
        <v>50000</v>
      </c>
      <c r="K240" s="4">
        <f t="shared" si="28"/>
        <v>0.25432770821992379</v>
      </c>
      <c r="M240" t="s">
        <v>242</v>
      </c>
      <c r="N240" s="8">
        <v>9.1299999999999997E-4</v>
      </c>
      <c r="O240" s="8">
        <v>2.6469999999999998E-4</v>
      </c>
      <c r="P240" s="8">
        <v>1.731E-6</v>
      </c>
      <c r="Q240" s="8">
        <v>4.6089999999999998E-4</v>
      </c>
      <c r="R240" s="8">
        <v>8.9179999999999999E-4</v>
      </c>
      <c r="S240" s="7">
        <v>1.4760000000000001E-3</v>
      </c>
      <c r="T240" s="7">
        <v>10001</v>
      </c>
      <c r="U240" s="7">
        <v>50000</v>
      </c>
      <c r="V240" s="4">
        <f t="shared" si="29"/>
        <v>0.28992332968236584</v>
      </c>
      <c r="W240" s="6">
        <f t="shared" si="30"/>
        <v>6.0240963855422557E-3</v>
      </c>
      <c r="X240" s="6">
        <f t="shared" si="31"/>
        <v>-0.1227759818481662</v>
      </c>
    </row>
    <row r="241" spans="1:24" x14ac:dyDescent="0.25">
      <c r="A241" t="s">
        <v>262</v>
      </c>
      <c r="B241" t="s">
        <v>243</v>
      </c>
      <c r="C241" s="8">
        <v>2.9849999999999998E-6</v>
      </c>
      <c r="D241" s="4">
        <v>1.1069999999999999E-6</v>
      </c>
      <c r="E241" s="8">
        <v>9.8579999999999997E-9</v>
      </c>
      <c r="F241" s="8">
        <v>1.0380000000000001E-6</v>
      </c>
      <c r="G241" s="8">
        <v>2.9189999999999999E-6</v>
      </c>
      <c r="H241" s="8">
        <v>5.3159999999999996E-6</v>
      </c>
      <c r="I241">
        <v>10001</v>
      </c>
      <c r="J241">
        <v>50000</v>
      </c>
      <c r="K241" s="4">
        <f t="shared" si="28"/>
        <v>0.37085427135678395</v>
      </c>
      <c r="M241" t="s">
        <v>243</v>
      </c>
      <c r="N241" s="8">
        <v>2.4499999999999998E-6</v>
      </c>
      <c r="O241" s="8">
        <v>1.1119999999999999E-6</v>
      </c>
      <c r="P241" s="8">
        <v>8.2969999999999998E-9</v>
      </c>
      <c r="Q241" s="8">
        <v>7.0910000000000002E-7</v>
      </c>
      <c r="R241" s="8">
        <v>2.3099999999999999E-6</v>
      </c>
      <c r="S241" s="8">
        <v>4.9799999999999998E-6</v>
      </c>
      <c r="T241" s="7">
        <v>10001</v>
      </c>
      <c r="U241" s="7">
        <v>50000</v>
      </c>
      <c r="V241" s="4">
        <f t="shared" si="29"/>
        <v>0.45387755102040817</v>
      </c>
      <c r="W241" s="6">
        <f t="shared" si="30"/>
        <v>0.21836734693877552</v>
      </c>
      <c r="X241" s="6">
        <f t="shared" si="31"/>
        <v>-0.18291999566176198</v>
      </c>
    </row>
    <row r="242" spans="1:24" x14ac:dyDescent="0.25">
      <c r="A242" t="s">
        <v>263</v>
      </c>
      <c r="B242" t="s">
        <v>244</v>
      </c>
      <c r="C242" s="7">
        <v>2.2200000000000002E-3</v>
      </c>
      <c r="D242" s="4">
        <v>3.9149999999999998E-4</v>
      </c>
      <c r="E242" s="8">
        <v>3.6899999999999998E-6</v>
      </c>
      <c r="F242" s="7">
        <v>1.4909999999999999E-3</v>
      </c>
      <c r="G242" s="7">
        <v>2.209E-3</v>
      </c>
      <c r="H242" s="7">
        <v>3.0209999999999998E-3</v>
      </c>
      <c r="I242">
        <v>10001</v>
      </c>
      <c r="J242">
        <v>50000</v>
      </c>
      <c r="K242" s="4">
        <f t="shared" si="28"/>
        <v>0.17635135135135133</v>
      </c>
      <c r="M242" t="s">
        <v>244</v>
      </c>
      <c r="N242" s="7">
        <v>2.1120000000000002E-3</v>
      </c>
      <c r="O242" s="8">
        <v>3.5260000000000001E-4</v>
      </c>
      <c r="P242" s="8">
        <v>2.6749999999999998E-6</v>
      </c>
      <c r="Q242" s="7">
        <v>1.4549999999999999E-3</v>
      </c>
      <c r="R242" s="7">
        <v>2.0990000000000002E-3</v>
      </c>
      <c r="S242" s="7">
        <v>2.843E-3</v>
      </c>
      <c r="T242" s="7">
        <v>10001</v>
      </c>
      <c r="U242" s="7">
        <v>50000</v>
      </c>
      <c r="V242" s="4">
        <f t="shared" si="29"/>
        <v>0.16695075757575756</v>
      </c>
      <c r="W242" s="6">
        <f t="shared" si="30"/>
        <v>5.1136363636363646E-2</v>
      </c>
      <c r="X242" s="6">
        <f t="shared" si="31"/>
        <v>5.630758381751004E-2</v>
      </c>
    </row>
    <row r="243" spans="1:24" x14ac:dyDescent="0.25">
      <c r="A243" t="s">
        <v>264</v>
      </c>
      <c r="B243" t="s">
        <v>245</v>
      </c>
      <c r="C243" s="8">
        <v>4.8799999999999999E-4</v>
      </c>
      <c r="D243" s="4">
        <v>1.2879999999999999E-4</v>
      </c>
      <c r="E243" s="8">
        <v>9.0439999999999997E-7</v>
      </c>
      <c r="F243" s="8">
        <v>2.6800000000000001E-4</v>
      </c>
      <c r="G243" s="8">
        <v>4.772E-4</v>
      </c>
      <c r="H243" s="8">
        <v>7.6840000000000003E-4</v>
      </c>
      <c r="I243">
        <v>10001</v>
      </c>
      <c r="J243">
        <v>50000</v>
      </c>
      <c r="K243" s="4">
        <f t="shared" si="28"/>
        <v>0.26393442622950819</v>
      </c>
      <c r="M243" t="s">
        <v>245</v>
      </c>
      <c r="N243" s="8">
        <v>5.3830000000000002E-4</v>
      </c>
      <c r="O243" s="8">
        <v>1.4009999999999999E-4</v>
      </c>
      <c r="P243" s="8">
        <v>9.9089999999999991E-7</v>
      </c>
      <c r="Q243" s="8">
        <v>2.9530000000000002E-4</v>
      </c>
      <c r="R243" s="8">
        <v>5.2899999999999996E-4</v>
      </c>
      <c r="S243" s="8">
        <v>8.3540000000000003E-4</v>
      </c>
      <c r="T243" s="7">
        <v>10001</v>
      </c>
      <c r="U243" s="7">
        <v>50000</v>
      </c>
      <c r="V243" s="4">
        <f t="shared" si="29"/>
        <v>0.2602637934237414</v>
      </c>
      <c r="W243" s="6">
        <f t="shared" si="30"/>
        <v>-9.3442318409808711E-2</v>
      </c>
      <c r="X243" s="6">
        <f t="shared" si="31"/>
        <v>1.4103509203028303E-2</v>
      </c>
    </row>
    <row r="244" spans="1:24" x14ac:dyDescent="0.25">
      <c r="A244" t="s">
        <v>265</v>
      </c>
      <c r="B244" t="s">
        <v>246</v>
      </c>
      <c r="C244" s="8">
        <v>3.2320000000000002E-5</v>
      </c>
      <c r="D244" s="4">
        <v>6.5060000000000001E-6</v>
      </c>
      <c r="E244" s="8">
        <v>4.8760000000000001E-8</v>
      </c>
      <c r="F244" s="8">
        <v>1.9769999999999999E-5</v>
      </c>
      <c r="G244" s="8">
        <v>3.2190000000000002E-5</v>
      </c>
      <c r="H244" s="8">
        <v>4.5479999999999998E-5</v>
      </c>
      <c r="I244">
        <v>10001</v>
      </c>
      <c r="J244">
        <v>50000</v>
      </c>
      <c r="K244" s="4">
        <f t="shared" si="28"/>
        <v>0.20129950495049503</v>
      </c>
      <c r="M244" t="s">
        <v>246</v>
      </c>
      <c r="N244" s="8">
        <v>2.6679999999999999E-5</v>
      </c>
      <c r="O244" s="8">
        <v>6.2319999999999998E-6</v>
      </c>
      <c r="P244" s="8">
        <v>4.4180000000000003E-8</v>
      </c>
      <c r="Q244" s="8">
        <v>1.508E-5</v>
      </c>
      <c r="R244" s="8">
        <v>2.6469999999999999E-5</v>
      </c>
      <c r="S244" s="8">
        <v>3.943E-5</v>
      </c>
      <c r="T244" s="7">
        <v>10001</v>
      </c>
      <c r="U244" s="7">
        <v>50000</v>
      </c>
      <c r="V244" s="4">
        <f t="shared" si="29"/>
        <v>0.2335832083958021</v>
      </c>
      <c r="W244" s="6">
        <f t="shared" si="30"/>
        <v>0.21139430284857585</v>
      </c>
      <c r="X244" s="6">
        <f t="shared" si="31"/>
        <v>-0.13821072014133384</v>
      </c>
    </row>
  </sheetData>
  <conditionalFormatting sqref="K5:K244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:C17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9:C22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1:C18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9:C13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V22 V41:V58 V77 V135:V152 V189:V24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V22 V41:V58 V77 V135:V152 V189:V24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2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5:V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K5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1:V5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5:K15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35:V15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9:K20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89:V20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9:K2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09:V2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9:K7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:W2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:X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1:W5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:X5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35:W15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35:X15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89:W24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89:X24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9:N2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3:N17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N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1:N18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9:N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13A4-D7F4-4A5C-84B4-1FA0B7FB692B}">
  <dimension ref="A1:AO115"/>
  <sheetViews>
    <sheetView tabSelected="1" topLeftCell="V1" zoomScale="85" zoomScaleNormal="85" workbookViewId="0">
      <selection activeCell="AJ5" sqref="AJ5:AO24"/>
    </sheetView>
  </sheetViews>
  <sheetFormatPr defaultRowHeight="15" x14ac:dyDescent="0.25"/>
  <cols>
    <col min="2" max="2" width="17.85546875" customWidth="1"/>
    <col min="3" max="3" width="15.28515625" customWidth="1"/>
    <col min="13" max="13" width="18.7109375" customWidth="1"/>
    <col min="14" max="14" width="11.85546875" customWidth="1"/>
    <col min="24" max="24" width="10.140625" customWidth="1"/>
    <col min="27" max="27" width="18.42578125" customWidth="1"/>
    <col min="28" max="28" width="9.42578125" customWidth="1"/>
    <col min="35" max="35" width="17.5703125" customWidth="1"/>
    <col min="36" max="36" width="10.7109375" bestFit="1" customWidth="1"/>
    <col min="37" max="37" width="11" customWidth="1"/>
    <col min="40" max="40" width="11" customWidth="1"/>
  </cols>
  <sheetData>
    <row r="1" spans="1:41" x14ac:dyDescent="0.25">
      <c r="A1" t="s">
        <v>270</v>
      </c>
    </row>
    <row r="2" spans="1:41" x14ac:dyDescent="0.25">
      <c r="E2" t="s">
        <v>273</v>
      </c>
      <c r="F2" t="s">
        <v>274</v>
      </c>
      <c r="P2" t="s">
        <v>275</v>
      </c>
      <c r="AB2" t="s">
        <v>359</v>
      </c>
      <c r="AJ2" t="s">
        <v>362</v>
      </c>
    </row>
    <row r="3" spans="1:41" x14ac:dyDescent="0.25">
      <c r="AB3" t="s">
        <v>357</v>
      </c>
      <c r="AD3" t="s">
        <v>358</v>
      </c>
      <c r="AJ3" t="s">
        <v>357</v>
      </c>
      <c r="AL3" t="s">
        <v>358</v>
      </c>
    </row>
    <row r="4" spans="1:41" x14ac:dyDescent="0.25">
      <c r="B4" t="s">
        <v>278</v>
      </c>
      <c r="C4" t="s">
        <v>0</v>
      </c>
      <c r="D4" t="s">
        <v>1</v>
      </c>
      <c r="E4" t="s">
        <v>2</v>
      </c>
      <c r="F4" t="s">
        <v>3</v>
      </c>
      <c r="G4" s="1">
        <v>2.5000000000000001E-2</v>
      </c>
      <c r="H4" t="s">
        <v>4</v>
      </c>
      <c r="I4" s="1">
        <v>0.97499999999999998</v>
      </c>
      <c r="J4" t="s">
        <v>5</v>
      </c>
      <c r="K4" t="s">
        <v>6</v>
      </c>
      <c r="L4" t="s">
        <v>247</v>
      </c>
      <c r="M4" t="s">
        <v>278</v>
      </c>
      <c r="N4" t="str">
        <f>'HBM m9 r1'!C4</f>
        <v xml:space="preserve"> node</v>
      </c>
      <c r="O4" s="7" t="str">
        <f>'HBM m9 r1'!D4</f>
        <v xml:space="preserve"> mean</v>
      </c>
      <c r="P4" s="7" t="str">
        <f>'HBM m9 r1'!E4</f>
        <v xml:space="preserve"> sd</v>
      </c>
      <c r="Q4" s="7" t="str">
        <f>'HBM m9 r1'!F4</f>
        <v xml:space="preserve"> MC error</v>
      </c>
      <c r="R4" s="7">
        <f>'HBM m9 r1'!G4</f>
        <v>2.5000000000000001E-2</v>
      </c>
      <c r="S4" s="7" t="str">
        <f>'HBM m9 r1'!H4</f>
        <v>median</v>
      </c>
      <c r="T4" s="7">
        <f>'HBM m9 r1'!I4</f>
        <v>0.97499999999999998</v>
      </c>
      <c r="U4" s="7" t="str">
        <f>'HBM m9 r1'!J4</f>
        <v>start</v>
      </c>
      <c r="V4" t="str">
        <f>'HBM m9 r1'!K4</f>
        <v>sample</v>
      </c>
      <c r="W4" t="str">
        <f>'HBM m9 r1'!L4</f>
        <v>CV</v>
      </c>
      <c r="X4" t="s">
        <v>276</v>
      </c>
      <c r="Y4" t="s">
        <v>277</v>
      </c>
      <c r="AA4" t="s">
        <v>278</v>
      </c>
      <c r="AB4" t="s">
        <v>355</v>
      </c>
      <c r="AC4" t="s">
        <v>356</v>
      </c>
      <c r="AD4" t="s">
        <v>355</v>
      </c>
      <c r="AE4" t="s">
        <v>356</v>
      </c>
      <c r="AF4" t="s">
        <v>276</v>
      </c>
      <c r="AG4" t="s">
        <v>361</v>
      </c>
      <c r="AI4" t="s">
        <v>278</v>
      </c>
      <c r="AJ4" t="s">
        <v>355</v>
      </c>
      <c r="AK4" t="s">
        <v>356</v>
      </c>
      <c r="AL4" t="s">
        <v>355</v>
      </c>
      <c r="AM4" t="s">
        <v>356</v>
      </c>
      <c r="AN4" t="s">
        <v>276</v>
      </c>
      <c r="AO4" t="s">
        <v>361</v>
      </c>
    </row>
    <row r="5" spans="1:41" x14ac:dyDescent="0.25">
      <c r="B5" t="s">
        <v>248</v>
      </c>
      <c r="C5" t="s">
        <v>7</v>
      </c>
      <c r="D5" s="7">
        <v>30130</v>
      </c>
      <c r="E5" s="7">
        <v>3316</v>
      </c>
      <c r="F5" s="7">
        <v>13.79</v>
      </c>
      <c r="G5" s="7">
        <v>24390</v>
      </c>
      <c r="H5" s="7">
        <v>29850</v>
      </c>
      <c r="I5" s="7">
        <v>37470</v>
      </c>
      <c r="J5" s="7">
        <v>10001</v>
      </c>
      <c r="K5" s="7">
        <v>40000</v>
      </c>
      <c r="L5" s="4">
        <f>E5/D5</f>
        <v>0.1100564221705941</v>
      </c>
      <c r="M5" t="s">
        <v>248</v>
      </c>
      <c r="N5" t="str">
        <f>'HBM m9 r1'!C5</f>
        <v>CC[1]</v>
      </c>
      <c r="O5" s="7">
        <f>'HBM m9 r1'!D5</f>
        <v>30230</v>
      </c>
      <c r="P5" s="7">
        <f>'HBM m9 r1'!E5</f>
        <v>3181</v>
      </c>
      <c r="Q5" s="7">
        <f>'HBM m9 r1'!F5</f>
        <v>12.61</v>
      </c>
      <c r="R5" s="7">
        <f>'HBM m9 r1'!G5</f>
        <v>24730</v>
      </c>
      <c r="S5" s="7">
        <f>'HBM m9 r1'!H5</f>
        <v>29980</v>
      </c>
      <c r="T5" s="7">
        <f>'HBM m9 r1'!I5</f>
        <v>37260</v>
      </c>
      <c r="U5" s="7">
        <f>'HBM m9 r1'!J5</f>
        <v>10001</v>
      </c>
      <c r="V5" s="7">
        <f>'HBM m9 r1'!K5</f>
        <v>50000</v>
      </c>
      <c r="W5" s="4">
        <f>'HBM m9 r1'!L5</f>
        <v>0.10522659609659279</v>
      </c>
      <c r="X5" s="6">
        <f>(O5-D5)/D5</f>
        <v>3.318951211417192E-3</v>
      </c>
      <c r="Y5" s="5">
        <f>(W5-L5)</f>
        <v>-4.8298260740013005E-3</v>
      </c>
      <c r="AA5" t="str">
        <f>M5</f>
        <v>Alastair</v>
      </c>
      <c r="AB5" s="4">
        <f>$D60</f>
        <v>1.3089999999999999</v>
      </c>
      <c r="AC5" s="4">
        <f>$E60</f>
        <v>0.1666</v>
      </c>
      <c r="AD5" s="4">
        <f>O60</f>
        <v>1.339</v>
      </c>
      <c r="AE5" s="4">
        <f>P60</f>
        <v>0.1439</v>
      </c>
      <c r="AF5" s="6">
        <f>(AD5-AB5)/AB5</f>
        <v>2.2918258212375881E-2</v>
      </c>
      <c r="AG5" s="6">
        <f>(AE5-AC5)/AC5</f>
        <v>-0.13625450180072027</v>
      </c>
      <c r="AI5" t="str">
        <f>AA5</f>
        <v>Alastair</v>
      </c>
      <c r="AJ5" s="9">
        <f>$D23</f>
        <v>12300</v>
      </c>
      <c r="AK5" s="9">
        <f>$E23</f>
        <v>1360</v>
      </c>
      <c r="AL5" s="9">
        <f>O23</f>
        <v>12280</v>
      </c>
      <c r="AM5" s="9">
        <f>P23</f>
        <v>1301</v>
      </c>
      <c r="AN5" s="6">
        <f>(AL5-AJ5)/AJ5</f>
        <v>-1.6260162601626016E-3</v>
      </c>
      <c r="AO5" s="6">
        <f>(AM5-AK5)/AK5</f>
        <v>-4.3382352941176469E-2</v>
      </c>
    </row>
    <row r="6" spans="1:41" x14ac:dyDescent="0.25">
      <c r="B6" t="s">
        <v>249</v>
      </c>
      <c r="C6" t="s">
        <v>8</v>
      </c>
      <c r="D6" s="7">
        <v>2139</v>
      </c>
      <c r="E6" s="7">
        <v>582.5</v>
      </c>
      <c r="F6" s="7">
        <v>2.6139999999999999</v>
      </c>
      <c r="G6" s="7">
        <v>1093</v>
      </c>
      <c r="H6" s="7">
        <v>2101</v>
      </c>
      <c r="I6" s="7">
        <v>3415</v>
      </c>
      <c r="J6" s="7">
        <v>10001</v>
      </c>
      <c r="K6" s="7">
        <v>40000</v>
      </c>
      <c r="L6" s="4">
        <f t="shared" ref="L6:L69" si="0">E6/D6</f>
        <v>0.27232351566152407</v>
      </c>
      <c r="M6" t="s">
        <v>249</v>
      </c>
      <c r="N6" t="str">
        <f>'HBM m9 r1'!C6</f>
        <v>CC[2]</v>
      </c>
      <c r="O6" s="7">
        <f>'HBM m9 r1'!D6</f>
        <v>2102</v>
      </c>
      <c r="P6" s="7">
        <f>'HBM m9 r1'!E6</f>
        <v>541.6</v>
      </c>
      <c r="Q6" s="7">
        <f>'HBM m9 r1'!F6</f>
        <v>2.4510000000000001</v>
      </c>
      <c r="R6" s="7">
        <f>'HBM m9 r1'!G6</f>
        <v>1246</v>
      </c>
      <c r="S6" s="7">
        <f>'HBM m9 r1'!H6</f>
        <v>2036</v>
      </c>
      <c r="T6" s="7">
        <f>'HBM m9 r1'!I6</f>
        <v>3360</v>
      </c>
      <c r="U6" s="7">
        <f>'HBM m9 r1'!J6</f>
        <v>10001</v>
      </c>
      <c r="V6" s="7">
        <f>'HBM m9 r1'!K6</f>
        <v>50000</v>
      </c>
      <c r="W6" s="4">
        <f>'HBM m9 r1'!L6</f>
        <v>0.2576593720266413</v>
      </c>
      <c r="X6" s="6">
        <f t="shared" ref="X6:X69" si="1">(O6-D6)/D6</f>
        <v>-1.729780271154745E-2</v>
      </c>
      <c r="Y6" s="5">
        <f t="shared" ref="Y6:Y69" si="2">(W6-L6)</f>
        <v>-1.4664143634882776E-2</v>
      </c>
      <c r="AA6" t="str">
        <f t="shared" ref="AA6:AA22" si="3">M6</f>
        <v>Asitka</v>
      </c>
      <c r="AB6" s="4">
        <f t="shared" ref="AB6:AB22" si="4">$D61</f>
        <v>1.651</v>
      </c>
      <c r="AC6" s="4">
        <f t="shared" ref="AC6:AC22" si="5">$E61</f>
        <v>0.41299999999999998</v>
      </c>
      <c r="AD6" s="4">
        <f t="shared" ref="AD6:AD22" si="6">O61</f>
        <v>1.5249999999999999</v>
      </c>
      <c r="AE6" s="4">
        <f t="shared" ref="AE6:AE22" si="7">P61</f>
        <v>0.2621</v>
      </c>
      <c r="AF6" s="6">
        <f t="shared" ref="AF6:AF22" si="8">(AD6-AB6)/AB6</f>
        <v>-7.6317383403997643E-2</v>
      </c>
      <c r="AG6" s="6">
        <f t="shared" ref="AG6:AG22" si="9">(AE6-AC6)/AC6</f>
        <v>-0.36537530266343821</v>
      </c>
      <c r="AI6" t="str">
        <f t="shared" ref="AI6:AI22" si="10">AA6</f>
        <v>Asitka</v>
      </c>
      <c r="AJ6" s="9">
        <f t="shared" ref="AJ6:AJ22" si="11">$D24</f>
        <v>814.2</v>
      </c>
      <c r="AK6" s="9">
        <f t="shared" ref="AK6:AK22" si="12">$E24</f>
        <v>207.2</v>
      </c>
      <c r="AL6" s="9">
        <f t="shared" ref="AL6:AL22" si="13">O24</f>
        <v>823.5</v>
      </c>
      <c r="AM6" s="9">
        <f t="shared" ref="AM6:AM22" si="14">P24</f>
        <v>204.9</v>
      </c>
      <c r="AN6" s="6">
        <f t="shared" ref="AN6:AN22" si="15">(AL6-AJ6)/AJ6</f>
        <v>1.1422254974207754E-2</v>
      </c>
      <c r="AO6" s="6">
        <f t="shared" ref="AO6:AO22" si="16">(AM6-AK6)/AK6</f>
        <v>-1.1100386100386019E-2</v>
      </c>
    </row>
    <row r="7" spans="1:41" x14ac:dyDescent="0.25">
      <c r="B7" t="s">
        <v>250</v>
      </c>
      <c r="C7" t="s">
        <v>9</v>
      </c>
      <c r="D7" s="7">
        <v>137900</v>
      </c>
      <c r="E7" s="7">
        <v>73170</v>
      </c>
      <c r="F7" s="7">
        <v>459.1</v>
      </c>
      <c r="G7" s="7">
        <v>80230</v>
      </c>
      <c r="H7" s="7">
        <v>118600</v>
      </c>
      <c r="I7" s="7">
        <v>320300</v>
      </c>
      <c r="J7" s="7">
        <v>10001</v>
      </c>
      <c r="K7" s="7">
        <v>40000</v>
      </c>
      <c r="L7" s="4">
        <f t="shared" si="0"/>
        <v>0.53060188542422049</v>
      </c>
      <c r="M7" t="s">
        <v>250</v>
      </c>
      <c r="N7" t="str">
        <f>'HBM m9 r1'!C7</f>
        <v>CC[3]</v>
      </c>
      <c r="O7" s="7">
        <f>'HBM m9 r1'!D7</f>
        <v>116900</v>
      </c>
      <c r="P7" s="7">
        <f>'HBM m9 r1'!E7</f>
        <v>38620</v>
      </c>
      <c r="Q7" s="7">
        <f>'HBM m9 r1'!F7</f>
        <v>264.89999999999998</v>
      </c>
      <c r="R7" s="7">
        <f>'HBM m9 r1'!G7</f>
        <v>79760</v>
      </c>
      <c r="S7" s="7">
        <f>'HBM m9 r1'!H7</f>
        <v>108500</v>
      </c>
      <c r="T7" s="7">
        <f>'HBM m9 r1'!I7</f>
        <v>203000</v>
      </c>
      <c r="U7" s="7">
        <f>'HBM m9 r1'!J7</f>
        <v>10001</v>
      </c>
      <c r="V7" s="7">
        <f>'HBM m9 r1'!K7</f>
        <v>50000</v>
      </c>
      <c r="W7" s="4">
        <f>'HBM m9 r1'!L7</f>
        <v>0.3303678357570573</v>
      </c>
      <c r="X7" s="6">
        <f t="shared" si="1"/>
        <v>-0.15228426395939088</v>
      </c>
      <c r="Y7" s="5">
        <f t="shared" si="2"/>
        <v>-0.20023404966716318</v>
      </c>
      <c r="AA7" t="str">
        <f t="shared" si="3"/>
        <v>Babine Early Wild</v>
      </c>
      <c r="AB7" s="4">
        <f t="shared" si="4"/>
        <v>0.89759999999999995</v>
      </c>
      <c r="AC7" s="4">
        <f t="shared" si="5"/>
        <v>0.2087</v>
      </c>
      <c r="AD7" s="4">
        <f t="shared" si="6"/>
        <v>1.0920000000000001</v>
      </c>
      <c r="AE7" s="4">
        <f t="shared" si="7"/>
        <v>0.17929999999999999</v>
      </c>
      <c r="AF7" s="6">
        <f t="shared" si="8"/>
        <v>0.21657754010695202</v>
      </c>
      <c r="AG7" s="6">
        <f t="shared" si="9"/>
        <v>-0.14087206516530909</v>
      </c>
      <c r="AI7" t="str">
        <f t="shared" si="10"/>
        <v>Babine Early Wild</v>
      </c>
      <c r="AJ7" s="9">
        <f t="shared" si="11"/>
        <v>60670</v>
      </c>
      <c r="AK7" s="9">
        <f t="shared" si="12"/>
        <v>33710</v>
      </c>
      <c r="AL7" s="9">
        <f t="shared" si="13"/>
        <v>49690</v>
      </c>
      <c r="AM7" s="9">
        <f t="shared" si="14"/>
        <v>17510</v>
      </c>
      <c r="AN7" s="6">
        <f t="shared" si="15"/>
        <v>-0.18097906708422615</v>
      </c>
      <c r="AO7" s="13">
        <f t="shared" si="16"/>
        <v>-0.4805695639276179</v>
      </c>
    </row>
    <row r="8" spans="1:41" x14ac:dyDescent="0.25">
      <c r="B8" t="s">
        <v>251</v>
      </c>
      <c r="C8" t="s">
        <v>10</v>
      </c>
      <c r="D8" s="7">
        <v>635300</v>
      </c>
      <c r="E8" s="7">
        <v>211800</v>
      </c>
      <c r="F8" s="7">
        <v>1663</v>
      </c>
      <c r="G8" s="7">
        <v>402200</v>
      </c>
      <c r="H8" s="7">
        <v>584600</v>
      </c>
      <c r="I8" s="8">
        <v>1180000</v>
      </c>
      <c r="J8" s="7">
        <v>10001</v>
      </c>
      <c r="K8" s="7">
        <v>40000</v>
      </c>
      <c r="L8" s="4">
        <f t="shared" si="0"/>
        <v>0.33338580198331497</v>
      </c>
      <c r="M8" t="s">
        <v>251</v>
      </c>
      <c r="N8" t="str">
        <f>'HBM m9 r1'!C8</f>
        <v>CC[4]</v>
      </c>
      <c r="O8" s="7">
        <f>'HBM m9 r1'!D8</f>
        <v>592500</v>
      </c>
      <c r="P8" s="7">
        <f>'HBM m9 r1'!E8</f>
        <v>169400</v>
      </c>
      <c r="Q8" s="7">
        <f>'HBM m9 r1'!F8</f>
        <v>1019</v>
      </c>
      <c r="R8" s="7">
        <f>'HBM m9 r1'!G8</f>
        <v>396300</v>
      </c>
      <c r="S8" s="7">
        <f>'HBM m9 r1'!H8</f>
        <v>555300</v>
      </c>
      <c r="T8" s="7">
        <f>'HBM m9 r1'!I8</f>
        <v>1005000</v>
      </c>
      <c r="U8" s="7">
        <f>'HBM m9 r1'!J8</f>
        <v>10001</v>
      </c>
      <c r="V8" s="7">
        <f>'HBM m9 r1'!K8</f>
        <v>50000</v>
      </c>
      <c r="W8" s="4">
        <f>'HBM m9 r1'!L8</f>
        <v>0.28590717299578061</v>
      </c>
      <c r="X8" s="6">
        <f t="shared" si="1"/>
        <v>-6.7369746576420586E-2</v>
      </c>
      <c r="Y8" s="5">
        <f t="shared" si="2"/>
        <v>-4.7478628987534355E-2</v>
      </c>
      <c r="AA8" t="str">
        <f t="shared" si="3"/>
        <v>Babine Late Wild</v>
      </c>
      <c r="AB8" s="4">
        <f t="shared" si="4"/>
        <v>1.1339999999999999</v>
      </c>
      <c r="AC8" s="4">
        <f t="shared" si="5"/>
        <v>0.1963</v>
      </c>
      <c r="AD8" s="4">
        <f t="shared" si="6"/>
        <v>1.234</v>
      </c>
      <c r="AE8" s="4">
        <f t="shared" si="7"/>
        <v>0.16739999999999999</v>
      </c>
      <c r="AF8" s="6">
        <f t="shared" si="8"/>
        <v>8.8183421516754942E-2</v>
      </c>
      <c r="AG8" s="6">
        <f t="shared" si="9"/>
        <v>-0.14722363728986251</v>
      </c>
      <c r="AI8" t="str">
        <f t="shared" si="10"/>
        <v>Babine Late Wild</v>
      </c>
      <c r="AJ8" s="9">
        <f t="shared" si="11"/>
        <v>268300</v>
      </c>
      <c r="AK8" s="9">
        <f t="shared" si="12"/>
        <v>94700</v>
      </c>
      <c r="AL8" s="9">
        <f t="shared" si="13"/>
        <v>245800</v>
      </c>
      <c r="AM8" s="9">
        <f t="shared" si="14"/>
        <v>74170</v>
      </c>
      <c r="AN8" s="6">
        <f t="shared" si="15"/>
        <v>-8.386134923592993E-2</v>
      </c>
      <c r="AO8" s="13">
        <f t="shared" si="16"/>
        <v>-0.21678986272439282</v>
      </c>
    </row>
    <row r="9" spans="1:41" x14ac:dyDescent="0.25">
      <c r="B9" t="s">
        <v>252</v>
      </c>
      <c r="C9" t="s">
        <v>11</v>
      </c>
      <c r="D9" s="7">
        <v>73500</v>
      </c>
      <c r="E9" s="7">
        <v>79180</v>
      </c>
      <c r="F9" s="7">
        <v>636.5</v>
      </c>
      <c r="G9" s="7">
        <v>36230</v>
      </c>
      <c r="H9" s="7">
        <v>53180</v>
      </c>
      <c r="I9" s="7">
        <v>264300</v>
      </c>
      <c r="J9" s="7">
        <v>10001</v>
      </c>
      <c r="K9" s="7">
        <v>40000</v>
      </c>
      <c r="L9" s="4">
        <f t="shared" si="0"/>
        <v>1.0772789115646257</v>
      </c>
      <c r="M9" t="s">
        <v>252</v>
      </c>
      <c r="N9" t="str">
        <f>'HBM m9 r1'!C9</f>
        <v>CC[5]</v>
      </c>
      <c r="O9" s="7">
        <f>'HBM m9 r1'!D9</f>
        <v>56530</v>
      </c>
      <c r="P9" s="7">
        <f>'HBM m9 r1'!E9</f>
        <v>42090</v>
      </c>
      <c r="Q9" s="7">
        <f>'HBM m9 r1'!F9</f>
        <v>262.10000000000002</v>
      </c>
      <c r="R9" s="7">
        <f>'HBM m9 r1'!G9</f>
        <v>36020</v>
      </c>
      <c r="S9" s="7">
        <f>'HBM m9 r1'!H9</f>
        <v>49280</v>
      </c>
      <c r="T9" s="7">
        <f>'HBM m9 r1'!I9</f>
        <v>117000</v>
      </c>
      <c r="U9" s="7">
        <f>'HBM m9 r1'!J9</f>
        <v>10001</v>
      </c>
      <c r="V9" s="7">
        <f>'HBM m9 r1'!K9</f>
        <v>50000</v>
      </c>
      <c r="W9" s="4">
        <f>'HBM m9 r1'!L9</f>
        <v>0.74456041040155674</v>
      </c>
      <c r="X9" s="6">
        <f t="shared" si="1"/>
        <v>-0.2308843537414966</v>
      </c>
      <c r="Y9" s="5">
        <f>(W9-L9)</f>
        <v>-0.332718501163069</v>
      </c>
      <c r="AA9" t="str">
        <f t="shared" si="3"/>
        <v>Babine Mid Wild</v>
      </c>
      <c r="AB9" s="4">
        <f t="shared" si="4"/>
        <v>1.1359999999999999</v>
      </c>
      <c r="AC9" s="4">
        <f t="shared" si="5"/>
        <v>0.24610000000000001</v>
      </c>
      <c r="AD9" s="4">
        <f t="shared" si="6"/>
        <v>1.2649999999999999</v>
      </c>
      <c r="AE9" s="4">
        <f t="shared" si="7"/>
        <v>0.1827</v>
      </c>
      <c r="AF9" s="6">
        <f t="shared" si="8"/>
        <v>0.11355633802816903</v>
      </c>
      <c r="AG9" s="6">
        <f t="shared" si="9"/>
        <v>-0.25761885412433971</v>
      </c>
      <c r="AI9" t="str">
        <f t="shared" si="10"/>
        <v>Babine Mid Wild</v>
      </c>
      <c r="AJ9" s="9">
        <f t="shared" si="11"/>
        <v>31430</v>
      </c>
      <c r="AK9" s="9">
        <f t="shared" si="12"/>
        <v>35510</v>
      </c>
      <c r="AL9" s="9">
        <f t="shared" si="13"/>
        <v>23420</v>
      </c>
      <c r="AM9" s="9">
        <f t="shared" si="14"/>
        <v>18530</v>
      </c>
      <c r="AN9" s="6">
        <f t="shared" si="15"/>
        <v>-0.2548520521794464</v>
      </c>
      <c r="AO9" s="13">
        <f t="shared" si="16"/>
        <v>-0.47817516192621795</v>
      </c>
    </row>
    <row r="10" spans="1:41" x14ac:dyDescent="0.25">
      <c r="B10" t="s">
        <v>253</v>
      </c>
      <c r="C10" t="s">
        <v>12</v>
      </c>
      <c r="D10" s="7">
        <v>32670</v>
      </c>
      <c r="E10" s="7">
        <v>11230</v>
      </c>
      <c r="F10" s="7">
        <v>67.709999999999994</v>
      </c>
      <c r="G10" s="7">
        <v>16780</v>
      </c>
      <c r="H10" s="7">
        <v>30680</v>
      </c>
      <c r="I10" s="7">
        <v>60090</v>
      </c>
      <c r="J10" s="7">
        <v>10001</v>
      </c>
      <c r="K10" s="7">
        <v>40000</v>
      </c>
      <c r="L10" s="4">
        <f t="shared" si="0"/>
        <v>0.34374043464952558</v>
      </c>
      <c r="M10" t="s">
        <v>253</v>
      </c>
      <c r="N10" t="str">
        <f>'HBM m9 r1'!C10</f>
        <v>CC[6]</v>
      </c>
      <c r="O10" s="7">
        <f>'HBM m9 r1'!D10</f>
        <v>32190</v>
      </c>
      <c r="P10" s="7">
        <f>'HBM m9 r1'!E10</f>
        <v>11570</v>
      </c>
      <c r="Q10" s="7">
        <f>'HBM m9 r1'!F10</f>
        <v>68.489999999999995</v>
      </c>
      <c r="R10" s="7">
        <f>'HBM m9 r1'!G10</f>
        <v>16240</v>
      </c>
      <c r="S10" s="7">
        <f>'HBM m9 r1'!H10</f>
        <v>30010</v>
      </c>
      <c r="T10" s="7">
        <f>'HBM m9 r1'!I10</f>
        <v>60620</v>
      </c>
      <c r="U10" s="7">
        <f>'HBM m9 r1'!J10</f>
        <v>10001</v>
      </c>
      <c r="V10" s="7">
        <f>'HBM m9 r1'!K10</f>
        <v>50000</v>
      </c>
      <c r="W10" s="4">
        <f>'HBM m9 r1'!L10</f>
        <v>0.35942839391115255</v>
      </c>
      <c r="X10" s="6">
        <f t="shared" si="1"/>
        <v>-1.4692378328741965E-2</v>
      </c>
      <c r="Y10" s="5">
        <f t="shared" si="2"/>
        <v>1.5687959261626971E-2</v>
      </c>
      <c r="AA10" t="str">
        <f t="shared" si="3"/>
        <v>Bear</v>
      </c>
      <c r="AB10" s="4">
        <f t="shared" si="4"/>
        <v>1.1759999999999999</v>
      </c>
      <c r="AC10" s="4">
        <f t="shared" si="5"/>
        <v>0.1764</v>
      </c>
      <c r="AD10" s="4">
        <f t="shared" si="6"/>
        <v>1.2509999999999999</v>
      </c>
      <c r="AE10" s="4">
        <f t="shared" si="7"/>
        <v>0.1515</v>
      </c>
      <c r="AF10" s="6">
        <f t="shared" si="8"/>
        <v>6.3775510204081592E-2</v>
      </c>
      <c r="AG10" s="6">
        <f t="shared" si="9"/>
        <v>-0.14115646258503403</v>
      </c>
      <c r="AI10" t="str">
        <f t="shared" si="10"/>
        <v>Bear</v>
      </c>
      <c r="AJ10" s="9">
        <f t="shared" si="11"/>
        <v>13660</v>
      </c>
      <c r="AK10" s="9">
        <f t="shared" si="12"/>
        <v>4736</v>
      </c>
      <c r="AL10" s="9">
        <f t="shared" si="13"/>
        <v>13290</v>
      </c>
      <c r="AM10" s="9">
        <f t="shared" si="14"/>
        <v>4832</v>
      </c>
      <c r="AN10" s="6">
        <f t="shared" si="15"/>
        <v>-2.7086383601756955E-2</v>
      </c>
      <c r="AO10" s="13">
        <f t="shared" si="16"/>
        <v>2.0270270270270271E-2</v>
      </c>
    </row>
    <row r="11" spans="1:41" x14ac:dyDescent="0.25">
      <c r="B11" t="s">
        <v>254</v>
      </c>
      <c r="C11" t="s">
        <v>13</v>
      </c>
      <c r="D11" s="7">
        <v>918200</v>
      </c>
      <c r="E11" s="7">
        <v>348300</v>
      </c>
      <c r="F11" s="7">
        <v>3658</v>
      </c>
      <c r="G11" s="7">
        <v>567300</v>
      </c>
      <c r="H11" s="7">
        <v>830400</v>
      </c>
      <c r="I11" s="8">
        <v>1792000</v>
      </c>
      <c r="J11" s="7">
        <v>10001</v>
      </c>
      <c r="K11" s="7">
        <v>40000</v>
      </c>
      <c r="L11" s="4">
        <f t="shared" si="0"/>
        <v>0.37932912219560011</v>
      </c>
      <c r="M11" t="s">
        <v>254</v>
      </c>
      <c r="N11" t="str">
        <f>'HBM m9 r1'!C11</f>
        <v>CC[7]</v>
      </c>
      <c r="O11" s="7">
        <f>'HBM m9 r1'!D11</f>
        <v>1033000</v>
      </c>
      <c r="P11" s="7">
        <f>'HBM m9 r1'!E11</f>
        <v>405600</v>
      </c>
      <c r="Q11" s="7">
        <f>'HBM m9 r1'!F11</f>
        <v>3340</v>
      </c>
      <c r="R11" s="7">
        <f>'HBM m9 r1'!G11</f>
        <v>605600</v>
      </c>
      <c r="S11" s="7">
        <f>'HBM m9 r1'!H11</f>
        <v>930800</v>
      </c>
      <c r="T11" s="7">
        <f>'HBM m9 r1'!I11</f>
        <v>2067000</v>
      </c>
      <c r="U11" s="7">
        <f>'HBM m9 r1'!J11</f>
        <v>10001</v>
      </c>
      <c r="V11" s="7">
        <f>'HBM m9 r1'!K11</f>
        <v>50000</v>
      </c>
      <c r="W11" s="4">
        <f>'HBM m9 r1'!L11</f>
        <v>0.39264278799612778</v>
      </c>
      <c r="X11" s="6">
        <f t="shared" si="1"/>
        <v>0.12502722718362014</v>
      </c>
      <c r="Y11" s="5">
        <f t="shared" si="2"/>
        <v>1.3313665800527674E-2</v>
      </c>
      <c r="AA11" t="str">
        <f t="shared" si="3"/>
        <v>Fulton</v>
      </c>
      <c r="AB11" s="4">
        <f t="shared" si="4"/>
        <v>1.7390000000000001</v>
      </c>
      <c r="AC11" s="4">
        <f t="shared" si="5"/>
        <v>0.25</v>
      </c>
      <c r="AD11" s="4">
        <f t="shared" si="6"/>
        <v>1.599</v>
      </c>
      <c r="AE11" s="4">
        <f t="shared" si="7"/>
        <v>0.2039</v>
      </c>
      <c r="AF11" s="6">
        <f t="shared" si="8"/>
        <v>-8.0506037952846526E-2</v>
      </c>
      <c r="AG11" s="6">
        <f t="shared" si="9"/>
        <v>-0.18440000000000001</v>
      </c>
      <c r="AI11" t="str">
        <f t="shared" si="10"/>
        <v>Fulton</v>
      </c>
      <c r="AJ11" s="9">
        <f t="shared" si="11"/>
        <v>350800</v>
      </c>
      <c r="AK11" s="9">
        <f t="shared" si="12"/>
        <v>147100</v>
      </c>
      <c r="AL11" s="9">
        <f t="shared" si="13"/>
        <v>403700</v>
      </c>
      <c r="AM11" s="9">
        <f t="shared" si="14"/>
        <v>169400</v>
      </c>
      <c r="AN11" s="6">
        <f t="shared" si="15"/>
        <v>0.15079817559863171</v>
      </c>
      <c r="AO11" s="13">
        <f t="shared" si="16"/>
        <v>0.15159755268524813</v>
      </c>
    </row>
    <row r="12" spans="1:41" x14ac:dyDescent="0.25">
      <c r="B12" t="s">
        <v>255</v>
      </c>
      <c r="C12" t="s">
        <v>14</v>
      </c>
      <c r="D12" s="7">
        <v>7804</v>
      </c>
      <c r="E12" s="7">
        <v>2058</v>
      </c>
      <c r="F12" s="7">
        <v>10.87</v>
      </c>
      <c r="G12" s="7">
        <v>3575</v>
      </c>
      <c r="H12" s="7">
        <v>7824</v>
      </c>
      <c r="I12" s="7">
        <v>11940</v>
      </c>
      <c r="J12" s="7">
        <v>10001</v>
      </c>
      <c r="K12" s="7">
        <v>40000</v>
      </c>
      <c r="L12" s="4">
        <f t="shared" si="0"/>
        <v>0.26371091747821629</v>
      </c>
      <c r="M12" t="s">
        <v>255</v>
      </c>
      <c r="N12" t="str">
        <f>'HBM m9 r1'!C12</f>
        <v>CC[8]</v>
      </c>
      <c r="O12" s="7">
        <f>'HBM m9 r1'!D12</f>
        <v>7669</v>
      </c>
      <c r="P12" s="7">
        <f>'HBM m9 r1'!E12</f>
        <v>1678</v>
      </c>
      <c r="Q12" s="7">
        <f>'HBM m9 r1'!F12</f>
        <v>8.0429999999999993</v>
      </c>
      <c r="R12" s="7">
        <f>'HBM m9 r1'!G12</f>
        <v>4728</v>
      </c>
      <c r="S12" s="7">
        <f>'HBM m9 r1'!H12</f>
        <v>7541</v>
      </c>
      <c r="T12" s="7">
        <f>'HBM m9 r1'!I12</f>
        <v>11360</v>
      </c>
      <c r="U12" s="7">
        <f>'HBM m9 r1'!J12</f>
        <v>10001</v>
      </c>
      <c r="V12" s="7">
        <f>'HBM m9 r1'!K12</f>
        <v>50000</v>
      </c>
      <c r="W12" s="4">
        <f>'HBM m9 r1'!L12</f>
        <v>0.21880297300821488</v>
      </c>
      <c r="X12" s="6">
        <f t="shared" si="1"/>
        <v>-1.7298821117375705E-2</v>
      </c>
      <c r="Y12" s="5">
        <f t="shared" si="2"/>
        <v>-4.4907944470001404E-2</v>
      </c>
      <c r="AA12" t="str">
        <f t="shared" si="3"/>
        <v>Johnston</v>
      </c>
      <c r="AB12" s="4">
        <f t="shared" si="4"/>
        <v>1.6180000000000001</v>
      </c>
      <c r="AC12" s="4">
        <f t="shared" si="5"/>
        <v>0.44</v>
      </c>
      <c r="AD12" s="4">
        <f t="shared" si="6"/>
        <v>1.514</v>
      </c>
      <c r="AE12" s="4">
        <f t="shared" si="7"/>
        <v>0.26640000000000003</v>
      </c>
      <c r="AF12" s="6">
        <f t="shared" si="8"/>
        <v>-6.4276885043263343E-2</v>
      </c>
      <c r="AG12" s="6">
        <f t="shared" si="9"/>
        <v>-0.39454545454545448</v>
      </c>
      <c r="AI12" t="str">
        <f t="shared" si="10"/>
        <v>Johnston</v>
      </c>
      <c r="AJ12" s="9">
        <f t="shared" si="11"/>
        <v>2976</v>
      </c>
      <c r="AK12" s="9">
        <f t="shared" si="12"/>
        <v>695.8</v>
      </c>
      <c r="AL12" s="9">
        <f t="shared" si="13"/>
        <v>3007</v>
      </c>
      <c r="AM12" s="9">
        <f t="shared" si="14"/>
        <v>608.79999999999995</v>
      </c>
      <c r="AN12" s="6">
        <f t="shared" si="15"/>
        <v>1.0416666666666666E-2</v>
      </c>
      <c r="AO12" s="13">
        <f t="shared" si="16"/>
        <v>-0.12503592986490372</v>
      </c>
    </row>
    <row r="13" spans="1:41" x14ac:dyDescent="0.25">
      <c r="B13" t="s">
        <v>256</v>
      </c>
      <c r="C13" t="s">
        <v>15</v>
      </c>
      <c r="D13" s="7">
        <v>33920</v>
      </c>
      <c r="E13" s="7">
        <v>5696</v>
      </c>
      <c r="F13" s="7">
        <v>30.59</v>
      </c>
      <c r="G13" s="7">
        <v>24760</v>
      </c>
      <c r="H13" s="7">
        <v>33260</v>
      </c>
      <c r="I13" s="7">
        <v>47070</v>
      </c>
      <c r="J13" s="7">
        <v>10001</v>
      </c>
      <c r="K13" s="7">
        <v>40000</v>
      </c>
      <c r="L13" s="4">
        <f t="shared" si="0"/>
        <v>0.16792452830188678</v>
      </c>
      <c r="M13" t="s">
        <v>256</v>
      </c>
      <c r="N13" t="str">
        <f>'HBM m9 r1'!C13</f>
        <v>CC[9]</v>
      </c>
      <c r="O13" s="7">
        <f>'HBM m9 r1'!D13</f>
        <v>34030</v>
      </c>
      <c r="P13" s="7">
        <f>'HBM m9 r1'!E13</f>
        <v>5718</v>
      </c>
      <c r="Q13" s="7">
        <f>'HBM m9 r1'!F13</f>
        <v>25.32</v>
      </c>
      <c r="R13" s="7">
        <f>'HBM m9 r1'!G13</f>
        <v>24900</v>
      </c>
      <c r="S13" s="7">
        <f>'HBM m9 r1'!H13</f>
        <v>33320</v>
      </c>
      <c r="T13" s="7">
        <f>'HBM m9 r1'!I13</f>
        <v>47330</v>
      </c>
      <c r="U13" s="7">
        <f>'HBM m9 r1'!J13</f>
        <v>10001</v>
      </c>
      <c r="V13" s="7">
        <f>'HBM m9 r1'!K13</f>
        <v>50000</v>
      </c>
      <c r="W13" s="4">
        <f>'HBM m9 r1'!L13</f>
        <v>0.16802821040258595</v>
      </c>
      <c r="X13" s="6">
        <f t="shared" si="1"/>
        <v>3.2429245283018869E-3</v>
      </c>
      <c r="Y13" s="5">
        <f t="shared" si="2"/>
        <v>1.0368210069916506E-4</v>
      </c>
      <c r="AA13" t="str">
        <f t="shared" si="3"/>
        <v>Kitsumkalum</v>
      </c>
      <c r="AB13" s="4">
        <f t="shared" si="4"/>
        <v>1.3160000000000001</v>
      </c>
      <c r="AC13" s="4">
        <f t="shared" si="5"/>
        <v>0.13569999999999999</v>
      </c>
      <c r="AD13" s="4">
        <f t="shared" si="6"/>
        <v>1.337</v>
      </c>
      <c r="AE13" s="4">
        <f t="shared" si="7"/>
        <v>0.12280000000000001</v>
      </c>
      <c r="AF13" s="6">
        <f t="shared" si="8"/>
        <v>1.5957446808510568E-2</v>
      </c>
      <c r="AG13" s="6">
        <f t="shared" si="9"/>
        <v>-9.5062638172439068E-2</v>
      </c>
      <c r="AI13" t="str">
        <f t="shared" si="10"/>
        <v>Kitsumkalum</v>
      </c>
      <c r="AJ13" s="9">
        <f t="shared" si="11"/>
        <v>13830</v>
      </c>
      <c r="AK13" s="9">
        <f t="shared" si="12"/>
        <v>2332</v>
      </c>
      <c r="AL13" s="9">
        <f t="shared" si="13"/>
        <v>13830</v>
      </c>
      <c r="AM13" s="9">
        <f t="shared" si="14"/>
        <v>2336</v>
      </c>
      <c r="AN13" s="6">
        <f t="shared" si="15"/>
        <v>0</v>
      </c>
      <c r="AO13" s="13">
        <f t="shared" si="16"/>
        <v>1.7152658662092624E-3</v>
      </c>
    </row>
    <row r="14" spans="1:41" x14ac:dyDescent="0.25">
      <c r="B14" t="s">
        <v>257</v>
      </c>
      <c r="C14" t="s">
        <v>16</v>
      </c>
      <c r="D14" s="7">
        <v>23620</v>
      </c>
      <c r="E14" s="7">
        <v>14540</v>
      </c>
      <c r="F14" s="7">
        <v>66.66</v>
      </c>
      <c r="G14" s="7">
        <v>-1212</v>
      </c>
      <c r="H14" s="7">
        <v>22090</v>
      </c>
      <c r="I14" s="7">
        <v>56860</v>
      </c>
      <c r="J14" s="7">
        <v>10001</v>
      </c>
      <c r="K14" s="7">
        <v>40000</v>
      </c>
      <c r="L14" s="4">
        <f t="shared" si="0"/>
        <v>0.61558001693480102</v>
      </c>
      <c r="M14" t="s">
        <v>257</v>
      </c>
      <c r="N14" t="str">
        <f>'HBM m9 r1'!C14</f>
        <v>CC[10]</v>
      </c>
      <c r="O14" s="7">
        <f>'HBM m9 r1'!D14</f>
        <v>38850</v>
      </c>
      <c r="P14" s="7">
        <f>'HBM m9 r1'!E14</f>
        <v>14930</v>
      </c>
      <c r="Q14" s="7">
        <f>'HBM m9 r1'!F14</f>
        <v>78.319999999999993</v>
      </c>
      <c r="R14" s="7">
        <f>'HBM m9 r1'!G14</f>
        <v>16450</v>
      </c>
      <c r="S14" s="7">
        <f>'HBM m9 r1'!H14</f>
        <v>36520</v>
      </c>
      <c r="T14" s="7">
        <f>'HBM m9 r1'!I14</f>
        <v>74110</v>
      </c>
      <c r="U14" s="7">
        <f>'HBM m9 r1'!J14</f>
        <v>10001</v>
      </c>
      <c r="V14" s="7">
        <f>'HBM m9 r1'!K14</f>
        <v>50000</v>
      </c>
      <c r="W14" s="4">
        <f>'HBM m9 r1'!L14</f>
        <v>0.38429858429858432</v>
      </c>
      <c r="X14" s="6">
        <f t="shared" si="1"/>
        <v>0.64479254868755287</v>
      </c>
      <c r="Y14" s="5">
        <f t="shared" si="2"/>
        <v>-0.2312814326362167</v>
      </c>
      <c r="AA14" t="str">
        <f t="shared" si="3"/>
        <v>Kitwanga</v>
      </c>
      <c r="AB14" s="4">
        <f t="shared" si="4"/>
        <v>0.65800000000000003</v>
      </c>
      <c r="AC14" s="4">
        <f t="shared" si="5"/>
        <v>0.3412</v>
      </c>
      <c r="AD14" s="4">
        <f t="shared" si="6"/>
        <v>1.109</v>
      </c>
      <c r="AE14" s="4">
        <f t="shared" si="7"/>
        <v>0.23799999999999999</v>
      </c>
      <c r="AF14" s="6">
        <f t="shared" si="8"/>
        <v>0.68541033434650445</v>
      </c>
      <c r="AG14" s="6">
        <f t="shared" si="9"/>
        <v>-0.302461899179367</v>
      </c>
      <c r="AI14" t="str">
        <f t="shared" si="10"/>
        <v>Kitwanga</v>
      </c>
      <c r="AJ14" s="9">
        <f t="shared" si="11"/>
        <v>10440</v>
      </c>
      <c r="AK14" s="9">
        <f t="shared" si="12"/>
        <v>6113</v>
      </c>
      <c r="AL14" s="9">
        <f t="shared" si="13"/>
        <v>16280</v>
      </c>
      <c r="AM14" s="9">
        <f t="shared" si="14"/>
        <v>5938</v>
      </c>
      <c r="AN14" s="6">
        <f t="shared" si="15"/>
        <v>0.55938697318007657</v>
      </c>
      <c r="AO14" s="13">
        <f t="shared" si="16"/>
        <v>-2.8627515131686571E-2</v>
      </c>
    </row>
    <row r="15" spans="1:41" x14ac:dyDescent="0.25">
      <c r="B15" t="s">
        <v>258</v>
      </c>
      <c r="C15" t="s">
        <v>17</v>
      </c>
      <c r="D15" s="7">
        <v>23140</v>
      </c>
      <c r="E15" s="7">
        <v>3336</v>
      </c>
      <c r="F15" s="7">
        <v>12.14</v>
      </c>
      <c r="G15" s="7">
        <v>17250</v>
      </c>
      <c r="H15" s="7">
        <v>22910</v>
      </c>
      <c r="I15" s="7">
        <v>30520</v>
      </c>
      <c r="J15" s="7">
        <v>10001</v>
      </c>
      <c r="K15" s="7">
        <v>40000</v>
      </c>
      <c r="L15" s="4">
        <f t="shared" si="0"/>
        <v>0.14416594641313743</v>
      </c>
      <c r="M15" t="s">
        <v>258</v>
      </c>
      <c r="N15" t="str">
        <f>'HBM m9 r1'!C15</f>
        <v>CC[11]</v>
      </c>
      <c r="O15" s="7">
        <f>'HBM m9 r1'!D15</f>
        <v>24040</v>
      </c>
      <c r="P15" s="7">
        <f>'HBM m9 r1'!E15</f>
        <v>3104</v>
      </c>
      <c r="Q15" s="7">
        <f>'HBM m9 r1'!F15</f>
        <v>13</v>
      </c>
      <c r="R15" s="7">
        <f>'HBM m9 r1'!G15</f>
        <v>18750</v>
      </c>
      <c r="S15" s="7">
        <f>'HBM m9 r1'!H15</f>
        <v>23750</v>
      </c>
      <c r="T15" s="7">
        <f>'HBM m9 r1'!I15</f>
        <v>31070</v>
      </c>
      <c r="U15" s="7">
        <f>'HBM m9 r1'!J15</f>
        <v>10001</v>
      </c>
      <c r="V15" s="7">
        <f>'HBM m9 r1'!K15</f>
        <v>50000</v>
      </c>
      <c r="W15" s="4">
        <f>'HBM m9 r1'!L15</f>
        <v>0.12911813643926789</v>
      </c>
      <c r="X15" s="6">
        <f t="shared" si="1"/>
        <v>3.8893690579083838E-2</v>
      </c>
      <c r="Y15" s="5">
        <f t="shared" si="2"/>
        <v>-1.5047809973869536E-2</v>
      </c>
      <c r="AA15" t="str">
        <f t="shared" si="3"/>
        <v>Lakelse</v>
      </c>
      <c r="AB15" s="4">
        <f t="shared" si="4"/>
        <v>0.93420000000000003</v>
      </c>
      <c r="AC15" s="4">
        <f t="shared" si="5"/>
        <v>0.16089999999999999</v>
      </c>
      <c r="AD15" s="4">
        <f t="shared" si="6"/>
        <v>1.0669999999999999</v>
      </c>
      <c r="AE15" s="4">
        <f t="shared" si="7"/>
        <v>0.14760000000000001</v>
      </c>
      <c r="AF15" s="6">
        <f t="shared" si="8"/>
        <v>0.14215371440804958</v>
      </c>
      <c r="AG15" s="6">
        <f t="shared" si="9"/>
        <v>-8.2660037290242253E-2</v>
      </c>
      <c r="AI15" t="str">
        <f t="shared" si="10"/>
        <v>Lakelse</v>
      </c>
      <c r="AJ15" s="9">
        <f t="shared" si="11"/>
        <v>10040</v>
      </c>
      <c r="AK15" s="9">
        <f t="shared" si="12"/>
        <v>1380</v>
      </c>
      <c r="AL15" s="9">
        <f t="shared" si="13"/>
        <v>10210</v>
      </c>
      <c r="AM15" s="9">
        <f t="shared" si="14"/>
        <v>1279</v>
      </c>
      <c r="AN15" s="6">
        <f t="shared" si="15"/>
        <v>1.693227091633466E-2</v>
      </c>
      <c r="AO15" s="13">
        <f t="shared" si="16"/>
        <v>-7.3188405797101452E-2</v>
      </c>
    </row>
    <row r="16" spans="1:41" x14ac:dyDescent="0.25">
      <c r="B16" t="s">
        <v>259</v>
      </c>
      <c r="C16" t="s">
        <v>18</v>
      </c>
      <c r="D16" s="7">
        <v>5898</v>
      </c>
      <c r="E16" s="7">
        <v>399.9</v>
      </c>
      <c r="F16" s="7">
        <v>2.1480000000000001</v>
      </c>
      <c r="G16" s="7">
        <v>5195</v>
      </c>
      <c r="H16" s="7">
        <v>5870</v>
      </c>
      <c r="I16" s="7">
        <v>6777</v>
      </c>
      <c r="J16" s="7">
        <v>10001</v>
      </c>
      <c r="K16" s="7">
        <v>40000</v>
      </c>
      <c r="L16" s="4">
        <f t="shared" si="0"/>
        <v>6.7802644964394712E-2</v>
      </c>
      <c r="M16" t="s">
        <v>259</v>
      </c>
      <c r="N16" t="str">
        <f>'HBM m9 r1'!C16</f>
        <v>CC[12]</v>
      </c>
      <c r="O16" s="7">
        <f>'HBM m9 r1'!D16</f>
        <v>5904</v>
      </c>
      <c r="P16" s="7">
        <f>'HBM m9 r1'!E16</f>
        <v>418.1</v>
      </c>
      <c r="Q16" s="7">
        <f>'HBM m9 r1'!F16</f>
        <v>2.1429999999999998</v>
      </c>
      <c r="R16" s="7">
        <f>'HBM m9 r1'!G16</f>
        <v>5174</v>
      </c>
      <c r="S16" s="7">
        <f>'HBM m9 r1'!H16</f>
        <v>5873</v>
      </c>
      <c r="T16" s="7">
        <f>'HBM m9 r1'!I16</f>
        <v>6826</v>
      </c>
      <c r="U16" s="7">
        <f>'HBM m9 r1'!J16</f>
        <v>10001</v>
      </c>
      <c r="V16" s="7">
        <f>'HBM m9 r1'!K16</f>
        <v>50000</v>
      </c>
      <c r="W16" s="4">
        <f>'HBM m9 r1'!L16</f>
        <v>7.0816395663956644E-2</v>
      </c>
      <c r="X16" s="6">
        <f t="shared" si="1"/>
        <v>1.017293997965412E-3</v>
      </c>
      <c r="Y16" s="5">
        <f t="shared" si="2"/>
        <v>3.0137506995619318E-3</v>
      </c>
      <c r="AA16" t="str">
        <f t="shared" si="3"/>
        <v>Mcdonell</v>
      </c>
      <c r="AB16" s="4">
        <f t="shared" si="4"/>
        <v>1.726</v>
      </c>
      <c r="AC16" s="4">
        <f t="shared" si="5"/>
        <v>0.15210000000000001</v>
      </c>
      <c r="AD16" s="4">
        <f t="shared" si="6"/>
        <v>1.651</v>
      </c>
      <c r="AE16" s="4">
        <f t="shared" si="7"/>
        <v>0.1484</v>
      </c>
      <c r="AF16" s="6">
        <f t="shared" si="8"/>
        <v>-4.3453070683661617E-2</v>
      </c>
      <c r="AG16" s="6">
        <f t="shared" si="9"/>
        <v>-2.4326101249178229E-2</v>
      </c>
      <c r="AI16" t="str">
        <f t="shared" si="10"/>
        <v>Mcdonell</v>
      </c>
      <c r="AJ16" s="9">
        <f t="shared" si="11"/>
        <v>2237</v>
      </c>
      <c r="AK16" s="9">
        <f t="shared" si="12"/>
        <v>167.9</v>
      </c>
      <c r="AL16" s="9">
        <f t="shared" si="13"/>
        <v>2270</v>
      </c>
      <c r="AM16" s="9">
        <f t="shared" si="14"/>
        <v>174.8</v>
      </c>
      <c r="AN16" s="6">
        <f t="shared" si="15"/>
        <v>1.4751899865891819E-2</v>
      </c>
      <c r="AO16" s="13">
        <f t="shared" si="16"/>
        <v>4.1095890410958937E-2</v>
      </c>
    </row>
    <row r="17" spans="2:41" x14ac:dyDescent="0.25">
      <c r="B17" t="s">
        <v>260</v>
      </c>
      <c r="C17" t="s">
        <v>19</v>
      </c>
      <c r="D17" s="7">
        <v>159200</v>
      </c>
      <c r="E17" s="7">
        <v>57810</v>
      </c>
      <c r="F17" s="7">
        <v>292.10000000000002</v>
      </c>
      <c r="G17" s="7">
        <v>74200</v>
      </c>
      <c r="H17" s="7">
        <v>149600</v>
      </c>
      <c r="I17" s="7">
        <v>297900</v>
      </c>
      <c r="J17" s="7">
        <v>10001</v>
      </c>
      <c r="K17" s="7">
        <v>40000</v>
      </c>
      <c r="L17" s="4">
        <f t="shared" si="0"/>
        <v>0.36312814070351757</v>
      </c>
      <c r="M17" t="s">
        <v>260</v>
      </c>
      <c r="N17" t="str">
        <f>'HBM m9 r1'!C17</f>
        <v>CC[13]</v>
      </c>
      <c r="O17" s="7">
        <f>'HBM m9 r1'!D17</f>
        <v>178200</v>
      </c>
      <c r="P17" s="7">
        <f>'HBM m9 r1'!E17</f>
        <v>63790</v>
      </c>
      <c r="Q17" s="7">
        <f>'HBM m9 r1'!F17</f>
        <v>323.5</v>
      </c>
      <c r="R17" s="7">
        <f>'HBM m9 r1'!G17</f>
        <v>84220</v>
      </c>
      <c r="S17" s="7">
        <f>'HBM m9 r1'!H17</f>
        <v>167900</v>
      </c>
      <c r="T17" s="7">
        <f>'HBM m9 r1'!I17</f>
        <v>330300</v>
      </c>
      <c r="U17" s="7">
        <f>'HBM m9 r1'!J17</f>
        <v>10001</v>
      </c>
      <c r="V17" s="7">
        <f>'HBM m9 r1'!K17</f>
        <v>50000</v>
      </c>
      <c r="W17" s="4">
        <f>'HBM m9 r1'!L17</f>
        <v>0.35796857463524129</v>
      </c>
      <c r="X17" s="6">
        <f t="shared" si="1"/>
        <v>0.11934673366834171</v>
      </c>
      <c r="Y17" s="5">
        <f t="shared" si="2"/>
        <v>-5.1595660682762778E-3</v>
      </c>
      <c r="AA17" t="str">
        <f t="shared" si="3"/>
        <v>Morice</v>
      </c>
      <c r="AB17" s="4">
        <f t="shared" si="4"/>
        <v>0.93379999999999996</v>
      </c>
      <c r="AC17" s="4">
        <f t="shared" si="5"/>
        <v>0.17560000000000001</v>
      </c>
      <c r="AD17" s="4">
        <f t="shared" si="6"/>
        <v>1.08</v>
      </c>
      <c r="AE17" s="4">
        <f t="shared" si="7"/>
        <v>0.15609999999999999</v>
      </c>
      <c r="AF17" s="6">
        <f t="shared" si="8"/>
        <v>0.15656457485542954</v>
      </c>
      <c r="AG17" s="6">
        <f t="shared" si="9"/>
        <v>-0.11104783599088848</v>
      </c>
      <c r="AI17" t="str">
        <f t="shared" si="10"/>
        <v>Morice</v>
      </c>
      <c r="AJ17" s="9">
        <f t="shared" si="11"/>
        <v>68890</v>
      </c>
      <c r="AK17" s="9">
        <f t="shared" si="12"/>
        <v>24230</v>
      </c>
      <c r="AL17" s="9">
        <f t="shared" si="13"/>
        <v>75400</v>
      </c>
      <c r="AM17" s="9">
        <f t="shared" si="14"/>
        <v>26390</v>
      </c>
      <c r="AN17" s="6">
        <f t="shared" si="15"/>
        <v>9.4498475831034989E-2</v>
      </c>
      <c r="AO17" s="13">
        <f t="shared" si="16"/>
        <v>8.9145687164671888E-2</v>
      </c>
    </row>
    <row r="18" spans="2:41" x14ac:dyDescent="0.25">
      <c r="B18" t="s">
        <v>261</v>
      </c>
      <c r="C18" t="s">
        <v>20</v>
      </c>
      <c r="D18" s="7">
        <v>1328</v>
      </c>
      <c r="E18" s="7">
        <v>426.1</v>
      </c>
      <c r="F18" s="7">
        <v>1.9730000000000001</v>
      </c>
      <c r="G18" s="7">
        <v>685.2</v>
      </c>
      <c r="H18" s="7">
        <v>1258</v>
      </c>
      <c r="I18" s="7">
        <v>2356</v>
      </c>
      <c r="J18" s="7">
        <v>10001</v>
      </c>
      <c r="K18" s="7">
        <v>40000</v>
      </c>
      <c r="L18" s="4">
        <f t="shared" si="0"/>
        <v>0.32085843373493977</v>
      </c>
      <c r="M18" t="s">
        <v>261</v>
      </c>
      <c r="N18" t="str">
        <f>'HBM m9 r1'!C18</f>
        <v>CC[14]</v>
      </c>
      <c r="O18" s="7">
        <f>'HBM m9 r1'!D18</f>
        <v>1426</v>
      </c>
      <c r="P18" s="7">
        <f>'HBM m9 r1'!E18</f>
        <v>428.5</v>
      </c>
      <c r="Q18" s="7">
        <f>'HBM m9 r1'!F18</f>
        <v>2.11</v>
      </c>
      <c r="R18" s="7">
        <f>'HBM m9 r1'!G18</f>
        <v>862.9</v>
      </c>
      <c r="S18" s="7">
        <f>'HBM m9 r1'!H18</f>
        <v>1337</v>
      </c>
      <c r="T18" s="7">
        <f>'HBM m9 r1'!I18</f>
        <v>2504</v>
      </c>
      <c r="U18" s="7">
        <f>'HBM m9 r1'!J18</f>
        <v>10001</v>
      </c>
      <c r="V18" s="7">
        <f>'HBM m9 r1'!K18</f>
        <v>50000</v>
      </c>
      <c r="W18" s="4">
        <f>'HBM m9 r1'!L18</f>
        <v>0.30049088359046283</v>
      </c>
      <c r="X18" s="6">
        <f t="shared" si="1"/>
        <v>7.3795180722891568E-2</v>
      </c>
      <c r="Y18" s="5">
        <f t="shared" si="2"/>
        <v>-2.0367550144476942E-2</v>
      </c>
      <c r="AA18" t="str">
        <f t="shared" si="3"/>
        <v xml:space="preserve">Motase </v>
      </c>
      <c r="AB18" s="4">
        <f t="shared" si="4"/>
        <v>1.014</v>
      </c>
      <c r="AC18" s="4">
        <f t="shared" si="5"/>
        <v>0.27239999999999998</v>
      </c>
      <c r="AD18" s="4">
        <f t="shared" si="6"/>
        <v>1.2150000000000001</v>
      </c>
      <c r="AE18" s="4">
        <f t="shared" si="7"/>
        <v>0.1988</v>
      </c>
      <c r="AF18" s="6">
        <f t="shared" si="8"/>
        <v>0.19822485207100599</v>
      </c>
      <c r="AG18" s="6">
        <f t="shared" si="9"/>
        <v>-0.27019089574155647</v>
      </c>
      <c r="AI18" t="str">
        <f t="shared" si="10"/>
        <v xml:space="preserve">Motase </v>
      </c>
      <c r="AJ18" s="9">
        <f t="shared" si="11"/>
        <v>566.70000000000005</v>
      </c>
      <c r="AK18" s="9">
        <f t="shared" si="12"/>
        <v>175.5</v>
      </c>
      <c r="AL18" s="9">
        <f t="shared" si="13"/>
        <v>590.79999999999995</v>
      </c>
      <c r="AM18" s="9">
        <f t="shared" si="14"/>
        <v>175.7</v>
      </c>
      <c r="AN18" s="6">
        <f t="shared" si="15"/>
        <v>4.2526910181753849E-2</v>
      </c>
      <c r="AO18" s="13">
        <f t="shared" si="16"/>
        <v>1.1396011396010749E-3</v>
      </c>
    </row>
    <row r="19" spans="2:41" x14ac:dyDescent="0.25">
      <c r="B19" t="s">
        <v>262</v>
      </c>
      <c r="C19" t="s">
        <v>21</v>
      </c>
      <c r="D19" s="8">
        <v>699000</v>
      </c>
      <c r="E19" s="7">
        <v>405600</v>
      </c>
      <c r="F19" s="7">
        <v>2677</v>
      </c>
      <c r="G19" s="7">
        <v>304200</v>
      </c>
      <c r="H19" s="7">
        <v>586300</v>
      </c>
      <c r="I19" s="8">
        <v>1761000</v>
      </c>
      <c r="J19" s="7">
        <v>10001</v>
      </c>
      <c r="K19" s="7">
        <v>40000</v>
      </c>
      <c r="L19" s="4">
        <f t="shared" si="0"/>
        <v>0.58025751072961373</v>
      </c>
      <c r="M19" t="s">
        <v>262</v>
      </c>
      <c r="N19" t="str">
        <f>'HBM m9 r1'!C19</f>
        <v>CC[15]</v>
      </c>
      <c r="O19" s="7">
        <f>'HBM m9 r1'!D19</f>
        <v>655100</v>
      </c>
      <c r="P19" s="7">
        <f>'HBM m9 r1'!E19</f>
        <v>371700</v>
      </c>
      <c r="Q19" s="7">
        <f>'HBM m9 r1'!F19</f>
        <v>2090</v>
      </c>
      <c r="R19" s="7">
        <f>'HBM m9 r1'!G19</f>
        <v>299700</v>
      </c>
      <c r="S19" s="7">
        <f>'HBM m9 r1'!H19</f>
        <v>555000</v>
      </c>
      <c r="T19" s="7">
        <f>'HBM m9 r1'!I19</f>
        <v>1610000</v>
      </c>
      <c r="U19" s="7">
        <f>'HBM m9 r1'!J19</f>
        <v>10001</v>
      </c>
      <c r="V19" s="7">
        <f>'HBM m9 r1'!K19</f>
        <v>50000</v>
      </c>
      <c r="W19" s="4">
        <f>'HBM m9 r1'!L19</f>
        <v>0.56739429094794691</v>
      </c>
      <c r="X19" s="6">
        <f t="shared" si="1"/>
        <v>-6.2804005722460657E-2</v>
      </c>
      <c r="Y19" s="5">
        <f t="shared" si="2"/>
        <v>-1.2863219781666824E-2</v>
      </c>
      <c r="AA19" t="str">
        <f t="shared" si="3"/>
        <v>Pinkut</v>
      </c>
      <c r="AB19" s="4">
        <f t="shared" si="4"/>
        <v>1.246</v>
      </c>
      <c r="AC19" s="4">
        <f t="shared" si="5"/>
        <v>0.1855</v>
      </c>
      <c r="AD19" s="4">
        <f t="shared" si="6"/>
        <v>1.298</v>
      </c>
      <c r="AE19" s="4">
        <f t="shared" si="7"/>
        <v>0.1593</v>
      </c>
      <c r="AF19" s="6">
        <f t="shared" si="8"/>
        <v>4.1733547351524916E-2</v>
      </c>
      <c r="AG19" s="6">
        <f t="shared" si="9"/>
        <v>-0.14123989218328842</v>
      </c>
      <c r="AI19" t="str">
        <f t="shared" si="10"/>
        <v>Pinkut</v>
      </c>
      <c r="AJ19" s="9">
        <f t="shared" si="11"/>
        <v>290400</v>
      </c>
      <c r="AK19" s="9">
        <f t="shared" si="12"/>
        <v>173200</v>
      </c>
      <c r="AL19" s="9">
        <f t="shared" si="13"/>
        <v>269500</v>
      </c>
      <c r="AM19" s="9">
        <f t="shared" si="14"/>
        <v>156800</v>
      </c>
      <c r="AN19" s="6">
        <f t="shared" si="15"/>
        <v>-7.1969696969696975E-2</v>
      </c>
      <c r="AO19" s="13">
        <f t="shared" si="16"/>
        <v>-9.4688221709006926E-2</v>
      </c>
    </row>
    <row r="20" spans="2:41" x14ac:dyDescent="0.25">
      <c r="B20" t="s">
        <v>263</v>
      </c>
      <c r="C20" t="s">
        <v>22</v>
      </c>
      <c r="D20" s="7">
        <v>656.6</v>
      </c>
      <c r="E20" s="7">
        <v>94.31</v>
      </c>
      <c r="F20" s="7">
        <v>0.39650000000000002</v>
      </c>
      <c r="G20" s="7">
        <v>483.1</v>
      </c>
      <c r="H20" s="7">
        <v>651.1</v>
      </c>
      <c r="I20" s="7">
        <v>860.3</v>
      </c>
      <c r="J20" s="7">
        <v>10001</v>
      </c>
      <c r="K20" s="7">
        <v>40000</v>
      </c>
      <c r="L20" s="4">
        <f t="shared" si="0"/>
        <v>0.14363387145903136</v>
      </c>
      <c r="M20" t="s">
        <v>263</v>
      </c>
      <c r="N20" t="str">
        <f>'HBM m9 r1'!C20</f>
        <v>CC[16]</v>
      </c>
      <c r="O20" s="7">
        <f>'HBM m9 r1'!D20</f>
        <v>665.1</v>
      </c>
      <c r="P20" s="7">
        <f>'HBM m9 r1'!E20</f>
        <v>89.86</v>
      </c>
      <c r="Q20" s="7">
        <f>'HBM m9 r1'!F20</f>
        <v>0.35139999999999999</v>
      </c>
      <c r="R20" s="7">
        <f>'HBM m9 r1'!G20</f>
        <v>511.2</v>
      </c>
      <c r="S20" s="7">
        <f>'HBM m9 r1'!H20</f>
        <v>657.4</v>
      </c>
      <c r="T20" s="7">
        <f>'HBM m9 r1'!I20</f>
        <v>866.7</v>
      </c>
      <c r="U20" s="7">
        <f>'HBM m9 r1'!J20</f>
        <v>10001</v>
      </c>
      <c r="V20" s="7">
        <f>'HBM m9 r1'!K20</f>
        <v>50000</v>
      </c>
      <c r="W20" s="4">
        <f>'HBM m9 r1'!L20</f>
        <v>0.13510750263118326</v>
      </c>
      <c r="X20" s="6">
        <f t="shared" si="1"/>
        <v>1.2945476698141943E-2</v>
      </c>
      <c r="Y20" s="5">
        <f t="shared" si="2"/>
        <v>-8.526368827848102E-3</v>
      </c>
      <c r="AA20" t="str">
        <f t="shared" si="3"/>
        <v>Slamgeesh</v>
      </c>
      <c r="AB20" s="4">
        <f t="shared" si="4"/>
        <v>1.3540000000000001</v>
      </c>
      <c r="AC20" s="4">
        <f t="shared" si="5"/>
        <v>0.2457</v>
      </c>
      <c r="AD20" s="4">
        <f t="shared" si="6"/>
        <v>1.3859999999999999</v>
      </c>
      <c r="AE20" s="4">
        <f t="shared" si="7"/>
        <v>0.18890000000000001</v>
      </c>
      <c r="AF20" s="6">
        <f t="shared" si="8"/>
        <v>2.3633677991137227E-2</v>
      </c>
      <c r="AG20" s="6">
        <f t="shared" si="9"/>
        <v>-0.23117623117623112</v>
      </c>
      <c r="AI20" t="str">
        <f t="shared" si="10"/>
        <v>Slamgeesh</v>
      </c>
      <c r="AJ20" s="9">
        <f t="shared" si="11"/>
        <v>265.60000000000002</v>
      </c>
      <c r="AK20" s="9">
        <f t="shared" si="12"/>
        <v>36.75</v>
      </c>
      <c r="AL20" s="9">
        <f t="shared" si="13"/>
        <v>267.8</v>
      </c>
      <c r="AM20" s="9">
        <f t="shared" si="14"/>
        <v>35.74</v>
      </c>
      <c r="AN20" s="6">
        <f t="shared" si="15"/>
        <v>8.2831325301204392E-3</v>
      </c>
      <c r="AO20" s="6">
        <f t="shared" si="16"/>
        <v>-2.7482993197278857E-2</v>
      </c>
    </row>
    <row r="21" spans="2:41" x14ac:dyDescent="0.25">
      <c r="B21" t="s">
        <v>264</v>
      </c>
      <c r="C21" t="s">
        <v>23</v>
      </c>
      <c r="D21" s="7">
        <v>2961</v>
      </c>
      <c r="E21" s="7">
        <v>733</v>
      </c>
      <c r="F21" s="7">
        <v>3.851</v>
      </c>
      <c r="G21" s="7">
        <v>1933</v>
      </c>
      <c r="H21" s="7">
        <v>2823</v>
      </c>
      <c r="I21" s="7">
        <v>4766</v>
      </c>
      <c r="J21" s="7">
        <v>10001</v>
      </c>
      <c r="K21" s="7">
        <v>40000</v>
      </c>
      <c r="L21" s="4">
        <f t="shared" si="0"/>
        <v>0.24755150287065181</v>
      </c>
      <c r="M21" t="s">
        <v>264</v>
      </c>
      <c r="N21" t="str">
        <f>'HBM m9 r1'!C21</f>
        <v>CC[17]</v>
      </c>
      <c r="O21" s="7">
        <f>'HBM m9 r1'!D21</f>
        <v>2984</v>
      </c>
      <c r="P21" s="7">
        <f>'HBM m9 r1'!E21</f>
        <v>738.1</v>
      </c>
      <c r="Q21" s="7">
        <f>'HBM m9 r1'!F21</f>
        <v>3.6150000000000002</v>
      </c>
      <c r="R21" s="7">
        <f>'HBM m9 r1'!G21</f>
        <v>1943</v>
      </c>
      <c r="S21" s="7">
        <f>'HBM m9 r1'!H21</f>
        <v>2848</v>
      </c>
      <c r="T21" s="7">
        <f>'HBM m9 r1'!I21</f>
        <v>4804</v>
      </c>
      <c r="U21" s="7">
        <f>'HBM m9 r1'!J21</f>
        <v>10001</v>
      </c>
      <c r="V21" s="7">
        <f>'HBM m9 r1'!K21</f>
        <v>50000</v>
      </c>
      <c r="W21" s="4">
        <f>'HBM m9 r1'!L21</f>
        <v>0.2473525469168901</v>
      </c>
      <c r="X21" s="6">
        <f t="shared" si="1"/>
        <v>7.7676460655184063E-3</v>
      </c>
      <c r="Y21" s="5">
        <f t="shared" si="2"/>
        <v>-1.9895595376170916E-4</v>
      </c>
      <c r="AA21" t="str">
        <f>M21</f>
        <v>Sustut</v>
      </c>
      <c r="AB21" s="4">
        <f t="shared" si="4"/>
        <v>1.62</v>
      </c>
      <c r="AC21" s="4">
        <f t="shared" si="5"/>
        <v>0.29599999999999999</v>
      </c>
      <c r="AD21" s="4">
        <f t="shared" si="6"/>
        <v>1.5249999999999999</v>
      </c>
      <c r="AE21" s="4">
        <f t="shared" si="7"/>
        <v>0.2238</v>
      </c>
      <c r="AF21" s="6">
        <f t="shared" si="8"/>
        <v>-5.864197530864209E-2</v>
      </c>
      <c r="AG21" s="6">
        <f t="shared" si="9"/>
        <v>-0.2439189189189189</v>
      </c>
      <c r="AI21" t="str">
        <f t="shared" si="10"/>
        <v>Sustut</v>
      </c>
      <c r="AJ21" s="9">
        <f t="shared" si="11"/>
        <v>1144</v>
      </c>
      <c r="AK21" s="9">
        <f t="shared" si="12"/>
        <v>289.60000000000002</v>
      </c>
      <c r="AL21" s="9">
        <f t="shared" si="13"/>
        <v>1173</v>
      </c>
      <c r="AM21" s="9">
        <f t="shared" si="14"/>
        <v>293.60000000000002</v>
      </c>
      <c r="AN21" s="6">
        <f t="shared" si="15"/>
        <v>2.5349650349650348E-2</v>
      </c>
      <c r="AO21" s="6">
        <f t="shared" si="16"/>
        <v>1.3812154696132596E-2</v>
      </c>
    </row>
    <row r="22" spans="2:41" x14ac:dyDescent="0.25">
      <c r="B22" t="s">
        <v>265</v>
      </c>
      <c r="C22" t="s">
        <v>24</v>
      </c>
      <c r="D22" s="7">
        <v>42120</v>
      </c>
      <c r="E22" s="7">
        <v>9747</v>
      </c>
      <c r="F22" s="7">
        <v>43.48</v>
      </c>
      <c r="G22" s="7">
        <v>26920</v>
      </c>
      <c r="H22" s="7">
        <v>40800</v>
      </c>
      <c r="I22" s="7">
        <v>64890</v>
      </c>
      <c r="J22" s="7">
        <v>10001</v>
      </c>
      <c r="K22" s="7">
        <v>40000</v>
      </c>
      <c r="L22" s="4">
        <f t="shared" si="0"/>
        <v>0.23141025641025642</v>
      </c>
      <c r="M22" t="s">
        <v>265</v>
      </c>
      <c r="N22" t="str">
        <f>'HBM m9 r1'!C22</f>
        <v>CC[18]</v>
      </c>
      <c r="O22" s="7">
        <f>'HBM m9 r1'!D22</f>
        <v>43280</v>
      </c>
      <c r="P22" s="7">
        <f>'HBM m9 r1'!E22</f>
        <v>8827</v>
      </c>
      <c r="Q22" s="7">
        <f>'HBM m9 r1'!F22</f>
        <v>39.5</v>
      </c>
      <c r="R22" s="7">
        <f>'HBM m9 r1'!G22</f>
        <v>30120</v>
      </c>
      <c r="S22" s="7">
        <f>'HBM m9 r1'!H22</f>
        <v>41970</v>
      </c>
      <c r="T22" s="7">
        <f>'HBM m9 r1'!I22</f>
        <v>64370</v>
      </c>
      <c r="U22" s="7">
        <f>'HBM m9 r1'!J22</f>
        <v>10001</v>
      </c>
      <c r="V22" s="7">
        <f>'HBM m9 r1'!K22</f>
        <v>50000</v>
      </c>
      <c r="W22" s="4">
        <f>'HBM m9 r1'!L22</f>
        <v>0.20395101663585952</v>
      </c>
      <c r="X22" s="6">
        <f t="shared" si="1"/>
        <v>2.7540360873694207E-2</v>
      </c>
      <c r="Y22" s="5">
        <f t="shared" si="2"/>
        <v>-2.7459239774396904E-2</v>
      </c>
      <c r="AA22" t="str">
        <f t="shared" si="3"/>
        <v>Swan/Stephens</v>
      </c>
      <c r="AB22" s="4">
        <f t="shared" si="4"/>
        <v>0.92610000000000003</v>
      </c>
      <c r="AC22" s="4">
        <f t="shared" si="5"/>
        <v>0.2114</v>
      </c>
      <c r="AD22" s="4">
        <f t="shared" si="6"/>
        <v>1.1160000000000001</v>
      </c>
      <c r="AE22" s="4">
        <f t="shared" si="7"/>
        <v>0.1827</v>
      </c>
      <c r="AF22" s="6">
        <f t="shared" si="8"/>
        <v>0.2050534499514092</v>
      </c>
      <c r="AG22" s="6">
        <f t="shared" si="9"/>
        <v>-0.13576158940397351</v>
      </c>
      <c r="AI22" t="str">
        <f t="shared" si="10"/>
        <v>Swan/Stephens</v>
      </c>
      <c r="AJ22" s="9">
        <f t="shared" si="11"/>
        <v>18300</v>
      </c>
      <c r="AK22" s="9">
        <f t="shared" si="12"/>
        <v>4205</v>
      </c>
      <c r="AL22" s="9">
        <f t="shared" si="13"/>
        <v>18250</v>
      </c>
      <c r="AM22" s="9">
        <f t="shared" si="14"/>
        <v>3761</v>
      </c>
      <c r="AN22" s="6">
        <f t="shared" si="15"/>
        <v>-2.7322404371584699E-3</v>
      </c>
      <c r="AO22" s="6">
        <f t="shared" si="16"/>
        <v>-0.10558858501783591</v>
      </c>
    </row>
    <row r="23" spans="2:41" x14ac:dyDescent="0.25">
      <c r="B23" t="s">
        <v>248</v>
      </c>
      <c r="C23" t="s">
        <v>43</v>
      </c>
      <c r="D23" s="7">
        <v>12300</v>
      </c>
      <c r="E23" s="7">
        <v>1360</v>
      </c>
      <c r="F23" s="7">
        <v>7.3579999999999997</v>
      </c>
      <c r="G23" s="7">
        <v>10060</v>
      </c>
      <c r="H23" s="7">
        <v>12150</v>
      </c>
      <c r="I23" s="7">
        <v>15390</v>
      </c>
      <c r="J23" s="7">
        <v>10001</v>
      </c>
      <c r="K23" s="7">
        <v>40000</v>
      </c>
      <c r="L23" s="4">
        <f t="shared" si="0"/>
        <v>0.11056910569105691</v>
      </c>
      <c r="M23" t="s">
        <v>248</v>
      </c>
      <c r="N23" t="str">
        <f>'HBM m9 r1'!C23</f>
        <v>Smsy[1]</v>
      </c>
      <c r="O23" s="7">
        <f>'HBM m9 r1'!D23</f>
        <v>12280</v>
      </c>
      <c r="P23" s="7">
        <f>'HBM m9 r1'!E23</f>
        <v>1301</v>
      </c>
      <c r="Q23" s="7">
        <f>'HBM m9 r1'!F23</f>
        <v>6.2409999999999997</v>
      </c>
      <c r="R23" s="7">
        <f>'HBM m9 r1'!G23</f>
        <v>10110</v>
      </c>
      <c r="S23" s="7">
        <f>'HBM m9 r1'!H23</f>
        <v>12150</v>
      </c>
      <c r="T23" s="7">
        <f>'HBM m9 r1'!I23</f>
        <v>15210</v>
      </c>
      <c r="U23" s="7">
        <f>'HBM m9 r1'!J23</f>
        <v>10001</v>
      </c>
      <c r="V23" s="7">
        <f>'HBM m9 r1'!K23</f>
        <v>50000</v>
      </c>
      <c r="W23" s="4">
        <f>'HBM m9 r1'!L23</f>
        <v>0.10594462540716612</v>
      </c>
      <c r="X23" s="6">
        <f t="shared" si="1"/>
        <v>-1.6260162601626016E-3</v>
      </c>
      <c r="Y23" s="5">
        <f t="shared" si="2"/>
        <v>-4.6244802838907861E-3</v>
      </c>
      <c r="AF23" s="6">
        <f>AVERAGE(AF5:AF22)</f>
        <v>9.1697072969971885E-2</v>
      </c>
      <c r="AG23" s="6">
        <f>AVERAGE(AG5:AG22)</f>
        <v>-0.1891829065266801</v>
      </c>
      <c r="AM23" t="s">
        <v>363</v>
      </c>
      <c r="AN23" s="6">
        <f>AVERAGE(AN5:AN22)</f>
        <v>1.7292200240332851E-2</v>
      </c>
      <c r="AO23" s="6">
        <f>AVERAGE(AO5:AO22)</f>
        <v>-7.5880697561361843E-2</v>
      </c>
    </row>
    <row r="24" spans="2:41" x14ac:dyDescent="0.25">
      <c r="B24" t="s">
        <v>249</v>
      </c>
      <c r="C24" t="s">
        <v>44</v>
      </c>
      <c r="D24" s="7">
        <v>814.2</v>
      </c>
      <c r="E24" s="7">
        <v>207.2</v>
      </c>
      <c r="F24" s="7">
        <v>0.9677</v>
      </c>
      <c r="G24" s="7">
        <v>467.3</v>
      </c>
      <c r="H24" s="7">
        <v>791.7</v>
      </c>
      <c r="I24" s="7">
        <v>1287</v>
      </c>
      <c r="J24" s="7">
        <v>10001</v>
      </c>
      <c r="K24" s="7">
        <v>40000</v>
      </c>
      <c r="L24" s="4">
        <f t="shared" si="0"/>
        <v>0.25448292802751166</v>
      </c>
      <c r="M24" t="s">
        <v>249</v>
      </c>
      <c r="N24" t="str">
        <f>'HBM m9 r1'!C24</f>
        <v>Smsy[2]</v>
      </c>
      <c r="O24" s="7">
        <f>'HBM m9 r1'!D24</f>
        <v>823.5</v>
      </c>
      <c r="P24" s="7">
        <f>'HBM m9 r1'!E24</f>
        <v>204.9</v>
      </c>
      <c r="Q24" s="7">
        <f>'HBM m9 r1'!F24</f>
        <v>0.90900000000000003</v>
      </c>
      <c r="R24" s="7">
        <f>'HBM m9 r1'!G24</f>
        <v>511.3</v>
      </c>
      <c r="S24" s="7">
        <f>'HBM m9 r1'!H24</f>
        <v>794.1</v>
      </c>
      <c r="T24" s="7">
        <f>'HBM m9 r1'!I24</f>
        <v>1312</v>
      </c>
      <c r="U24" s="7">
        <f>'HBM m9 r1'!J24</f>
        <v>10001</v>
      </c>
      <c r="V24" s="7">
        <f>'HBM m9 r1'!K24</f>
        <v>50000</v>
      </c>
      <c r="W24" s="4">
        <f>'HBM m9 r1'!L24</f>
        <v>0.248816029143898</v>
      </c>
      <c r="X24" s="6">
        <f t="shared" si="1"/>
        <v>1.1422254974207754E-2</v>
      </c>
      <c r="Y24" s="5">
        <f t="shared" si="2"/>
        <v>-5.666898883613658E-3</v>
      </c>
      <c r="AB24" t="s">
        <v>360</v>
      </c>
      <c r="AI24" t="s">
        <v>79</v>
      </c>
      <c r="AJ24" s="11">
        <f>D41</f>
        <v>1157000</v>
      </c>
      <c r="AK24" s="11">
        <f>E41</f>
        <v>252100</v>
      </c>
      <c r="AL24" s="9">
        <f>O41</f>
        <v>1160000</v>
      </c>
      <c r="AM24" s="9">
        <f>P41</f>
        <v>246200</v>
      </c>
      <c r="AN24" s="6">
        <f t="shared" ref="AN24" si="17">(AL24-AJ24)/AJ24</f>
        <v>2.5929127052722557E-3</v>
      </c>
      <c r="AO24" s="6">
        <f t="shared" ref="AO24" si="18">(AM24-AK24)/AK24</f>
        <v>-2.3403411344704483E-2</v>
      </c>
    </row>
    <row r="25" spans="2:41" x14ac:dyDescent="0.25">
      <c r="B25" t="s">
        <v>250</v>
      </c>
      <c r="C25" t="s">
        <v>45</v>
      </c>
      <c r="D25" s="7">
        <v>60670</v>
      </c>
      <c r="E25" s="7">
        <v>33710</v>
      </c>
      <c r="F25" s="7">
        <v>220.6</v>
      </c>
      <c r="G25" s="7">
        <v>34440</v>
      </c>
      <c r="H25" s="7">
        <v>51620</v>
      </c>
      <c r="I25" s="7">
        <v>144700</v>
      </c>
      <c r="J25" s="7">
        <v>10001</v>
      </c>
      <c r="K25" s="7">
        <v>40000</v>
      </c>
      <c r="L25" s="4">
        <f t="shared" si="0"/>
        <v>0.55562881160375799</v>
      </c>
      <c r="M25" t="s">
        <v>250</v>
      </c>
      <c r="N25" t="str">
        <f>'HBM m9 r1'!C25</f>
        <v>Smsy[3]</v>
      </c>
      <c r="O25" s="7">
        <f>'HBM m9 r1'!D25</f>
        <v>49690</v>
      </c>
      <c r="P25" s="7">
        <f>'HBM m9 r1'!E25</f>
        <v>17510</v>
      </c>
      <c r="Q25" s="7">
        <f>'HBM m9 r1'!F25</f>
        <v>127.3</v>
      </c>
      <c r="R25" s="7">
        <f>'HBM m9 r1'!G25</f>
        <v>33400</v>
      </c>
      <c r="S25" s="7">
        <f>'HBM m9 r1'!H25</f>
        <v>45800</v>
      </c>
      <c r="T25" s="7">
        <f>'HBM m9 r1'!I25</f>
        <v>88900</v>
      </c>
      <c r="U25" s="7">
        <f>'HBM m9 r1'!J25</f>
        <v>10001</v>
      </c>
      <c r="V25" s="7">
        <f>'HBM m9 r1'!K25</f>
        <v>50000</v>
      </c>
      <c r="W25" s="4">
        <f>'HBM m9 r1'!L25</f>
        <v>0.35238478567116122</v>
      </c>
      <c r="X25" s="6">
        <f t="shared" si="1"/>
        <v>-0.18097906708422615</v>
      </c>
      <c r="Y25" s="5">
        <f t="shared" si="2"/>
        <v>-0.20324402593259677</v>
      </c>
      <c r="AB25" t="s">
        <v>357</v>
      </c>
      <c r="AD25" t="s">
        <v>358</v>
      </c>
    </row>
    <row r="26" spans="2:41" x14ac:dyDescent="0.25">
      <c r="B26" t="s">
        <v>251</v>
      </c>
      <c r="C26" t="s">
        <v>46</v>
      </c>
      <c r="D26" s="7">
        <v>268300</v>
      </c>
      <c r="E26" s="7">
        <v>94700</v>
      </c>
      <c r="F26" s="7">
        <v>785</v>
      </c>
      <c r="G26" s="7">
        <v>164900</v>
      </c>
      <c r="H26" s="7">
        <v>245400</v>
      </c>
      <c r="I26" s="7">
        <v>512800</v>
      </c>
      <c r="J26" s="7">
        <v>10001</v>
      </c>
      <c r="K26" s="7">
        <v>40000</v>
      </c>
      <c r="L26" s="4">
        <f t="shared" si="0"/>
        <v>0.35296310100633621</v>
      </c>
      <c r="M26" t="s">
        <v>251</v>
      </c>
      <c r="N26" t="str">
        <f>'HBM m9 r1'!C26</f>
        <v>Smsy[4]</v>
      </c>
      <c r="O26" s="7">
        <f>'HBM m9 r1'!D26</f>
        <v>245800</v>
      </c>
      <c r="P26" s="7">
        <f>'HBM m9 r1'!E26</f>
        <v>74170</v>
      </c>
      <c r="Q26" s="7">
        <f>'HBM m9 r1'!F26</f>
        <v>472.4</v>
      </c>
      <c r="R26" s="7">
        <f>'HBM m9 r1'!G26</f>
        <v>160700</v>
      </c>
      <c r="S26" s="7">
        <f>'HBM m9 r1'!H26</f>
        <v>229200</v>
      </c>
      <c r="T26" s="7">
        <f>'HBM m9 r1'!I26</f>
        <v>427100</v>
      </c>
      <c r="U26" s="7">
        <f>'HBM m9 r1'!J26</f>
        <v>10001</v>
      </c>
      <c r="V26" s="7">
        <f>'HBM m9 r1'!K26</f>
        <v>50000</v>
      </c>
      <c r="W26" s="4">
        <f>'HBM m9 r1'!L26</f>
        <v>0.30174938974776239</v>
      </c>
      <c r="X26" s="6">
        <f t="shared" si="1"/>
        <v>-8.386134923592993E-2</v>
      </c>
      <c r="Y26" s="5">
        <f t="shared" si="2"/>
        <v>-5.1213711258573824E-2</v>
      </c>
      <c r="AA26" t="s">
        <v>278</v>
      </c>
      <c r="AB26" t="s">
        <v>355</v>
      </c>
      <c r="AC26" t="s">
        <v>356</v>
      </c>
      <c r="AD26" t="s">
        <v>355</v>
      </c>
      <c r="AE26" t="s">
        <v>356</v>
      </c>
      <c r="AF26" t="s">
        <v>276</v>
      </c>
      <c r="AG26" t="s">
        <v>361</v>
      </c>
      <c r="AJ26" t="s">
        <v>362</v>
      </c>
    </row>
    <row r="27" spans="2:41" ht="45" x14ac:dyDescent="0.25">
      <c r="B27" t="s">
        <v>252</v>
      </c>
      <c r="C27" t="s">
        <v>47</v>
      </c>
      <c r="D27" s="7">
        <v>31430</v>
      </c>
      <c r="E27" s="7">
        <v>35510</v>
      </c>
      <c r="F27" s="7">
        <v>291.10000000000002</v>
      </c>
      <c r="G27" s="7">
        <v>14760</v>
      </c>
      <c r="H27" s="7">
        <v>22170</v>
      </c>
      <c r="I27" s="7">
        <v>117300</v>
      </c>
      <c r="J27" s="7">
        <v>10001</v>
      </c>
      <c r="K27" s="7">
        <v>40000</v>
      </c>
      <c r="L27" s="4">
        <f t="shared" si="0"/>
        <v>1.1298122812599427</v>
      </c>
      <c r="M27" t="s">
        <v>252</v>
      </c>
      <c r="N27" t="str">
        <f>'HBM m9 r1'!C27</f>
        <v>Smsy[5]</v>
      </c>
      <c r="O27" s="7">
        <f>'HBM m9 r1'!D27</f>
        <v>23420</v>
      </c>
      <c r="P27" s="7">
        <f>'HBM m9 r1'!E27</f>
        <v>18530</v>
      </c>
      <c r="Q27" s="7">
        <f>'HBM m9 r1'!F27</f>
        <v>117.9</v>
      </c>
      <c r="R27" s="7">
        <f>'HBM m9 r1'!G27</f>
        <v>14580</v>
      </c>
      <c r="S27" s="7">
        <f>'HBM m9 r1'!H27</f>
        <v>20180</v>
      </c>
      <c r="T27" s="7">
        <f>'HBM m9 r1'!I27</f>
        <v>50000</v>
      </c>
      <c r="U27" s="7">
        <f>'HBM m9 r1'!J27</f>
        <v>10001</v>
      </c>
      <c r="V27" s="7">
        <f>'HBM m9 r1'!K27</f>
        <v>50000</v>
      </c>
      <c r="W27" s="4">
        <f>'HBM m9 r1'!L27</f>
        <v>0.79120409906063194</v>
      </c>
      <c r="X27" s="6">
        <f t="shared" si="1"/>
        <v>-0.2548520521794464</v>
      </c>
      <c r="Y27" s="5">
        <f t="shared" si="2"/>
        <v>-0.33860818219931077</v>
      </c>
      <c r="AA27" t="str">
        <f t="shared" ref="AA27:AA44" si="19">M42</f>
        <v>Alastair</v>
      </c>
      <c r="AB27" s="10">
        <f>D96</f>
        <v>4.3850000000000002E-5</v>
      </c>
      <c r="AC27" s="10">
        <f>E96</f>
        <v>6.6959999999999999E-6</v>
      </c>
      <c r="AD27" s="10">
        <f>O96</f>
        <v>4.4719999999999999E-5</v>
      </c>
      <c r="AE27" s="10">
        <f>P96</f>
        <v>6.2110000000000003E-6</v>
      </c>
      <c r="AF27" s="6">
        <f>(AD27-AB27)/AB27</f>
        <v>1.9840364880273586E-2</v>
      </c>
      <c r="AG27" s="6">
        <f>(AE27-AC27)/AC27</f>
        <v>-7.2431302270011891E-2</v>
      </c>
      <c r="AJ27" s="12" t="s">
        <v>375</v>
      </c>
      <c r="AK27" s="12" t="s">
        <v>376</v>
      </c>
      <c r="AL27" t="s">
        <v>378</v>
      </c>
    </row>
    <row r="28" spans="2:41" x14ac:dyDescent="0.25">
      <c r="B28" t="s">
        <v>253</v>
      </c>
      <c r="C28" t="s">
        <v>48</v>
      </c>
      <c r="D28" s="7">
        <v>13660</v>
      </c>
      <c r="E28" s="7">
        <v>4736</v>
      </c>
      <c r="F28" s="7">
        <v>29.63</v>
      </c>
      <c r="G28" s="7">
        <v>6846</v>
      </c>
      <c r="H28" s="7">
        <v>12840</v>
      </c>
      <c r="I28" s="7">
        <v>25140</v>
      </c>
      <c r="J28" s="7">
        <v>10001</v>
      </c>
      <c r="K28" s="7">
        <v>40000</v>
      </c>
      <c r="L28" s="4">
        <f t="shared" si="0"/>
        <v>0.34670571010248902</v>
      </c>
      <c r="M28" t="s">
        <v>253</v>
      </c>
      <c r="N28" t="str">
        <f>'HBM m9 r1'!C28</f>
        <v>Smsy[6]</v>
      </c>
      <c r="O28" s="7">
        <f>'HBM m9 r1'!D28</f>
        <v>13290</v>
      </c>
      <c r="P28" s="7">
        <f>'HBM m9 r1'!E28</f>
        <v>4832</v>
      </c>
      <c r="Q28" s="7">
        <f>'HBM m9 r1'!F28</f>
        <v>29.46</v>
      </c>
      <c r="R28" s="7">
        <f>'HBM m9 r1'!G28</f>
        <v>6567</v>
      </c>
      <c r="S28" s="7">
        <f>'HBM m9 r1'!H28</f>
        <v>12390</v>
      </c>
      <c r="T28" s="7">
        <f>'HBM m9 r1'!I28</f>
        <v>25080</v>
      </c>
      <c r="U28" s="7">
        <f>'HBM m9 r1'!J28</f>
        <v>10001</v>
      </c>
      <c r="V28" s="7">
        <f>'HBM m9 r1'!K28</f>
        <v>50000</v>
      </c>
      <c r="W28" s="4">
        <f>'HBM m9 r1'!L28</f>
        <v>0.36358164033107598</v>
      </c>
      <c r="X28" s="6">
        <f t="shared" si="1"/>
        <v>-2.7086383601756955E-2</v>
      </c>
      <c r="Y28" s="5">
        <f t="shared" si="2"/>
        <v>1.6875930228586966E-2</v>
      </c>
      <c r="AA28" t="str">
        <f t="shared" si="19"/>
        <v>Asitka</v>
      </c>
      <c r="AB28" s="10">
        <f t="shared" ref="AB28:AB44" si="20">D97</f>
        <v>7.9719999999999997E-4</v>
      </c>
      <c r="AC28" s="10">
        <f t="shared" ref="AC28:AC44" si="21">E97</f>
        <v>1.952E-4</v>
      </c>
      <c r="AD28" s="10">
        <f t="shared" ref="AD28:AD44" si="22">O97</f>
        <v>7.5889999999999996E-4</v>
      </c>
      <c r="AE28" s="10">
        <f t="shared" ref="AE28:AE44" si="23">P97</f>
        <v>1.786E-4</v>
      </c>
      <c r="AF28" s="6">
        <f t="shared" ref="AF28:AF44" si="24">(AD28-AB28)/AB28</f>
        <v>-4.8043151028600115E-2</v>
      </c>
      <c r="AG28" s="6">
        <f t="shared" ref="AG28:AG44" si="25">(AE28-AC28)/AC28</f>
        <v>-8.504098360655736E-2</v>
      </c>
      <c r="AI28" t="s">
        <v>248</v>
      </c>
      <c r="AJ28" s="7">
        <v>13345</v>
      </c>
      <c r="AK28" s="9">
        <f>AL5</f>
        <v>12280</v>
      </c>
      <c r="AL28" s="6">
        <f>(AK28-AJ28)/AJ28</f>
        <v>-7.9805170475833645E-2</v>
      </c>
    </row>
    <row r="29" spans="2:41" x14ac:dyDescent="0.25">
      <c r="B29" t="s">
        <v>254</v>
      </c>
      <c r="C29" t="s">
        <v>49</v>
      </c>
      <c r="D29" s="7">
        <v>350800</v>
      </c>
      <c r="E29" s="7">
        <v>147100</v>
      </c>
      <c r="F29" s="7">
        <v>1612</v>
      </c>
      <c r="G29" s="7">
        <v>199800</v>
      </c>
      <c r="H29" s="8">
        <v>314000</v>
      </c>
      <c r="I29" s="7">
        <v>720900</v>
      </c>
      <c r="J29" s="7">
        <v>10001</v>
      </c>
      <c r="K29" s="7">
        <v>40000</v>
      </c>
      <c r="L29" s="4">
        <f t="shared" si="0"/>
        <v>0.41932725199543902</v>
      </c>
      <c r="M29" t="s">
        <v>254</v>
      </c>
      <c r="N29" t="str">
        <f>'HBM m9 r1'!C29</f>
        <v>Smsy[7]</v>
      </c>
      <c r="O29" s="7">
        <f>'HBM m9 r1'!D29</f>
        <v>403700</v>
      </c>
      <c r="P29" s="7">
        <f>'HBM m9 r1'!E29</f>
        <v>169400</v>
      </c>
      <c r="Q29" s="7">
        <f>'HBM m9 r1'!F29</f>
        <v>1463</v>
      </c>
      <c r="R29" s="7">
        <f>'HBM m9 r1'!G29</f>
        <v>222400</v>
      </c>
      <c r="S29" s="7">
        <f>'HBM m9 r1'!H29</f>
        <v>361900</v>
      </c>
      <c r="T29" s="7">
        <f>'HBM m9 r1'!I29</f>
        <v>836400</v>
      </c>
      <c r="U29" s="7">
        <f>'HBM m9 r1'!J29</f>
        <v>10001</v>
      </c>
      <c r="V29" s="7">
        <f>'HBM m9 r1'!K29</f>
        <v>50000</v>
      </c>
      <c r="W29" s="4">
        <f>'HBM m9 r1'!L29</f>
        <v>0.4196185286103542</v>
      </c>
      <c r="X29" s="6">
        <f t="shared" si="1"/>
        <v>0.15079817559863171</v>
      </c>
      <c r="Y29" s="5">
        <f t="shared" si="2"/>
        <v>2.9127661491518131E-4</v>
      </c>
      <c r="AA29" t="str">
        <f t="shared" si="19"/>
        <v>Babine Early Wild</v>
      </c>
      <c r="AB29" s="10">
        <f t="shared" si="20"/>
        <v>7.5989999999999996E-6</v>
      </c>
      <c r="AC29" s="10">
        <f t="shared" si="21"/>
        <v>3.1669999999999999E-6</v>
      </c>
      <c r="AD29" s="10">
        <f t="shared" si="22"/>
        <v>1.004E-5</v>
      </c>
      <c r="AE29" s="10">
        <f t="shared" si="23"/>
        <v>2.959E-6</v>
      </c>
      <c r="AF29" s="6">
        <f t="shared" si="24"/>
        <v>0.32122647716804853</v>
      </c>
      <c r="AG29" s="6">
        <f t="shared" si="25"/>
        <v>-6.5677297126618239E-2</v>
      </c>
      <c r="AI29" t="s">
        <v>364</v>
      </c>
      <c r="AJ29" s="7">
        <v>3350</v>
      </c>
      <c r="AK29" s="7"/>
      <c r="AL29" s="6"/>
    </row>
    <row r="30" spans="2:41" x14ac:dyDescent="0.25">
      <c r="B30" t="s">
        <v>255</v>
      </c>
      <c r="C30" t="s">
        <v>50</v>
      </c>
      <c r="D30" s="7">
        <v>2976</v>
      </c>
      <c r="E30" s="7">
        <v>695.8</v>
      </c>
      <c r="F30" s="7">
        <v>3.528</v>
      </c>
      <c r="G30" s="7">
        <v>1591</v>
      </c>
      <c r="H30" s="7">
        <v>2961</v>
      </c>
      <c r="I30" s="7">
        <v>4412</v>
      </c>
      <c r="J30" s="7">
        <v>10001</v>
      </c>
      <c r="K30" s="7">
        <v>40000</v>
      </c>
      <c r="L30" s="4">
        <f t="shared" si="0"/>
        <v>0.23380376344086021</v>
      </c>
      <c r="M30" t="s">
        <v>255</v>
      </c>
      <c r="N30" t="str">
        <f>'HBM m9 r1'!C30</f>
        <v>Smsy[8]</v>
      </c>
      <c r="O30" s="7">
        <f>'HBM m9 r1'!D30</f>
        <v>3007</v>
      </c>
      <c r="P30" s="7">
        <f>'HBM m9 r1'!E30</f>
        <v>608.79999999999995</v>
      </c>
      <c r="Q30" s="7">
        <f>'HBM m9 r1'!F30</f>
        <v>2.6779999999999999</v>
      </c>
      <c r="R30" s="7">
        <f>'HBM m9 r1'!G30</f>
        <v>1959</v>
      </c>
      <c r="S30" s="7">
        <f>'HBM m9 r1'!H30</f>
        <v>2951</v>
      </c>
      <c r="T30" s="7">
        <f>'HBM m9 r1'!I30</f>
        <v>4366</v>
      </c>
      <c r="U30" s="7">
        <f>'HBM m9 r1'!J30</f>
        <v>10001</v>
      </c>
      <c r="V30" s="7">
        <f>'HBM m9 r1'!K30</f>
        <v>50000</v>
      </c>
      <c r="W30" s="4">
        <f>'HBM m9 r1'!L30</f>
        <v>0.20246092450947786</v>
      </c>
      <c r="X30" s="6">
        <f t="shared" si="1"/>
        <v>1.0416666666666666E-2</v>
      </c>
      <c r="Y30" s="5">
        <f t="shared" si="2"/>
        <v>-3.1342838931382344E-2</v>
      </c>
      <c r="AA30" t="str">
        <f t="shared" si="19"/>
        <v>Babine Late Wild</v>
      </c>
      <c r="AB30" s="10">
        <f t="shared" si="20"/>
        <v>1.9599999999999999E-6</v>
      </c>
      <c r="AC30" s="10">
        <f t="shared" si="21"/>
        <v>6.7940000000000001E-7</v>
      </c>
      <c r="AD30" s="10">
        <f t="shared" si="22"/>
        <v>2.2309999999999999E-6</v>
      </c>
      <c r="AE30" s="10">
        <f t="shared" si="23"/>
        <v>6.4649999999999997E-7</v>
      </c>
      <c r="AF30" s="6">
        <f t="shared" si="24"/>
        <v>0.138265306122449</v>
      </c>
      <c r="AG30" s="6">
        <f t="shared" si="25"/>
        <v>-4.8425080953782805E-2</v>
      </c>
      <c r="AI30" t="s">
        <v>365</v>
      </c>
      <c r="AJ30" s="7">
        <v>450778</v>
      </c>
      <c r="AK30" s="9">
        <f>AJ19+AJ11</f>
        <v>641200</v>
      </c>
      <c r="AL30" s="6">
        <f>(AK30-AJ30)/AJ30</f>
        <v>0.42242966604403942</v>
      </c>
    </row>
    <row r="31" spans="2:41" x14ac:dyDescent="0.25">
      <c r="B31" t="s">
        <v>256</v>
      </c>
      <c r="C31" t="s">
        <v>51</v>
      </c>
      <c r="D31" s="7">
        <v>13830</v>
      </c>
      <c r="E31" s="7">
        <v>2332</v>
      </c>
      <c r="F31" s="7">
        <v>13.27</v>
      </c>
      <c r="G31" s="7">
        <v>10140</v>
      </c>
      <c r="H31" s="7">
        <v>13540</v>
      </c>
      <c r="I31" s="7">
        <v>19220</v>
      </c>
      <c r="J31" s="7">
        <v>10001</v>
      </c>
      <c r="K31" s="7">
        <v>40000</v>
      </c>
      <c r="L31" s="4">
        <f t="shared" si="0"/>
        <v>0.16861894432393348</v>
      </c>
      <c r="M31" t="s">
        <v>256</v>
      </c>
      <c r="N31" t="str">
        <f>'HBM m9 r1'!C31</f>
        <v>Smsy[9]</v>
      </c>
      <c r="O31" s="7">
        <f>'HBM m9 r1'!D31</f>
        <v>13830</v>
      </c>
      <c r="P31" s="7">
        <f>'HBM m9 r1'!E31</f>
        <v>2336</v>
      </c>
      <c r="Q31" s="7">
        <f>'HBM m9 r1'!F31</f>
        <v>10.97</v>
      </c>
      <c r="R31" s="7">
        <f>'HBM m9 r1'!G31</f>
        <v>10160</v>
      </c>
      <c r="S31" s="7">
        <f>'HBM m9 r1'!H31</f>
        <v>13530</v>
      </c>
      <c r="T31" s="7">
        <f>'HBM m9 r1'!I31</f>
        <v>19270</v>
      </c>
      <c r="U31" s="7">
        <f>'HBM m9 r1'!J31</f>
        <v>10001</v>
      </c>
      <c r="V31" s="7">
        <f>'HBM m9 r1'!K31</f>
        <v>50000</v>
      </c>
      <c r="W31" s="4">
        <f>'HBM m9 r1'!L31</f>
        <v>0.16890817064352856</v>
      </c>
      <c r="X31" s="6">
        <f t="shared" si="1"/>
        <v>0</v>
      </c>
      <c r="Y31" s="5">
        <f t="shared" si="2"/>
        <v>2.8922631959507616E-4</v>
      </c>
      <c r="AA31" t="str">
        <f t="shared" si="19"/>
        <v>Babine Mid Wild</v>
      </c>
      <c r="AB31" s="10">
        <f t="shared" si="20"/>
        <v>2.1120000000000001E-5</v>
      </c>
      <c r="AC31" s="10">
        <f t="shared" si="21"/>
        <v>9.5000000000000005E-6</v>
      </c>
      <c r="AD31" s="10">
        <f t="shared" si="22"/>
        <v>2.5400000000000001E-5</v>
      </c>
      <c r="AE31" s="10">
        <f t="shared" si="23"/>
        <v>7.8550000000000002E-6</v>
      </c>
      <c r="AF31" s="6">
        <f t="shared" si="24"/>
        <v>0.20265151515151514</v>
      </c>
      <c r="AG31" s="6">
        <f t="shared" si="25"/>
        <v>-0.17315789473684212</v>
      </c>
      <c r="AI31" t="s">
        <v>366</v>
      </c>
      <c r="AJ31" s="7">
        <v>49207</v>
      </c>
      <c r="AK31" s="9">
        <f>AL7</f>
        <v>49690</v>
      </c>
      <c r="AL31" s="6">
        <f>(AK31-AJ31)/AJ31</f>
        <v>9.8156766313735842E-3</v>
      </c>
    </row>
    <row r="32" spans="2:41" x14ac:dyDescent="0.25">
      <c r="B32" t="s">
        <v>257</v>
      </c>
      <c r="C32" t="s">
        <v>52</v>
      </c>
      <c r="D32" s="7">
        <v>10440</v>
      </c>
      <c r="E32" s="7">
        <v>6113</v>
      </c>
      <c r="F32" s="7">
        <v>28.3</v>
      </c>
      <c r="G32" s="7">
        <v>-608.9</v>
      </c>
      <c r="H32" s="7">
        <v>9947</v>
      </c>
      <c r="I32" s="7">
        <v>24040</v>
      </c>
      <c r="J32" s="7">
        <v>10001</v>
      </c>
      <c r="K32" s="7">
        <v>40000</v>
      </c>
      <c r="L32" s="4">
        <f t="shared" si="0"/>
        <v>0.58553639846743299</v>
      </c>
      <c r="M32" t="s">
        <v>257</v>
      </c>
      <c r="N32" t="str">
        <f>'HBM m9 r1'!C32</f>
        <v>Smsy[10]</v>
      </c>
      <c r="O32" s="7">
        <f>'HBM m9 r1'!D32</f>
        <v>16280</v>
      </c>
      <c r="P32" s="7">
        <f>'HBM m9 r1'!E32</f>
        <v>5938</v>
      </c>
      <c r="Q32" s="7">
        <f>'HBM m9 r1'!F32</f>
        <v>30.67</v>
      </c>
      <c r="R32" s="7">
        <f>'HBM m9 r1'!G32</f>
        <v>7282</v>
      </c>
      <c r="S32" s="7">
        <f>'HBM m9 r1'!H32</f>
        <v>15390</v>
      </c>
      <c r="T32" s="7">
        <f>'HBM m9 r1'!I32</f>
        <v>30250</v>
      </c>
      <c r="U32" s="7">
        <f>'HBM m9 r1'!J32</f>
        <v>10001</v>
      </c>
      <c r="V32" s="7">
        <f>'HBM m9 r1'!K32</f>
        <v>50000</v>
      </c>
      <c r="W32" s="4">
        <f>'HBM m9 r1'!L32</f>
        <v>0.36474201474201473</v>
      </c>
      <c r="X32" s="6">
        <f t="shared" si="1"/>
        <v>0.55938697318007657</v>
      </c>
      <c r="Y32" s="5">
        <f t="shared" si="2"/>
        <v>-0.22079438372541826</v>
      </c>
      <c r="AA32" t="str">
        <f t="shared" si="19"/>
        <v>Bear</v>
      </c>
      <c r="AB32" s="10">
        <f t="shared" si="20"/>
        <v>4.0380000000000003E-5</v>
      </c>
      <c r="AC32" s="10">
        <f t="shared" si="21"/>
        <v>1.6019999999999999E-5</v>
      </c>
      <c r="AD32" s="10">
        <f t="shared" si="22"/>
        <v>4.401E-5</v>
      </c>
      <c r="AE32" s="10">
        <f t="shared" si="23"/>
        <v>1.7269999999999999E-5</v>
      </c>
      <c r="AF32" s="6">
        <f t="shared" si="24"/>
        <v>8.9895988112927122E-2</v>
      </c>
      <c r="AG32" s="6">
        <f t="shared" si="25"/>
        <v>7.8027465667915102E-2</v>
      </c>
      <c r="AI32" t="s">
        <v>367</v>
      </c>
      <c r="AJ32" s="7">
        <v>26518</v>
      </c>
      <c r="AK32" s="9">
        <f>AL9</f>
        <v>23420</v>
      </c>
      <c r="AL32" s="6">
        <f>(AK32-AJ32)/AJ32</f>
        <v>-0.11682630665962743</v>
      </c>
    </row>
    <row r="33" spans="2:38" x14ac:dyDescent="0.25">
      <c r="B33" t="s">
        <v>258</v>
      </c>
      <c r="C33" t="s">
        <v>53</v>
      </c>
      <c r="D33" s="7">
        <v>10040</v>
      </c>
      <c r="E33" s="7">
        <v>1380</v>
      </c>
      <c r="F33" s="7">
        <v>5.6529999999999996</v>
      </c>
      <c r="G33" s="7">
        <v>7703</v>
      </c>
      <c r="H33" s="7">
        <v>9913</v>
      </c>
      <c r="I33" s="7">
        <v>13180</v>
      </c>
      <c r="J33" s="7">
        <v>10001</v>
      </c>
      <c r="K33" s="7">
        <v>40000</v>
      </c>
      <c r="L33" s="4">
        <f t="shared" si="0"/>
        <v>0.13745019920318724</v>
      </c>
      <c r="M33" t="s">
        <v>258</v>
      </c>
      <c r="N33" t="str">
        <f>'HBM m9 r1'!C33</f>
        <v>Smsy[11]</v>
      </c>
      <c r="O33" s="7">
        <f>'HBM m9 r1'!D33</f>
        <v>10210</v>
      </c>
      <c r="P33" s="7">
        <f>'HBM m9 r1'!E33</f>
        <v>1279</v>
      </c>
      <c r="Q33" s="7">
        <f>'HBM m9 r1'!F33</f>
        <v>5.875</v>
      </c>
      <c r="R33" s="7">
        <f>'HBM m9 r1'!G33</f>
        <v>8119</v>
      </c>
      <c r="S33" s="7">
        <f>'HBM m9 r1'!H33</f>
        <v>10070</v>
      </c>
      <c r="T33" s="7">
        <f>'HBM m9 r1'!I33</f>
        <v>13140</v>
      </c>
      <c r="U33" s="7">
        <f>'HBM m9 r1'!J33</f>
        <v>10001</v>
      </c>
      <c r="V33" s="7">
        <f>'HBM m9 r1'!K33</f>
        <v>50000</v>
      </c>
      <c r="W33" s="4">
        <f>'HBM m9 r1'!L33</f>
        <v>0.12526934378060725</v>
      </c>
      <c r="X33" s="6">
        <f t="shared" si="1"/>
        <v>1.693227091633466E-2</v>
      </c>
      <c r="Y33" s="5">
        <f t="shared" si="2"/>
        <v>-1.2180855422579989E-2</v>
      </c>
      <c r="AA33" t="str">
        <f t="shared" si="19"/>
        <v>Fulton</v>
      </c>
      <c r="AB33" s="10">
        <f t="shared" si="20"/>
        <v>2.125E-6</v>
      </c>
      <c r="AC33" s="10">
        <f t="shared" si="21"/>
        <v>7.7840000000000004E-7</v>
      </c>
      <c r="AD33" s="10">
        <f t="shared" si="22"/>
        <v>1.75E-6</v>
      </c>
      <c r="AE33" s="10">
        <f t="shared" si="23"/>
        <v>6.4850000000000002E-7</v>
      </c>
      <c r="AF33" s="6">
        <f t="shared" si="24"/>
        <v>-0.17647058823529413</v>
      </c>
      <c r="AG33" s="6">
        <f t="shared" si="25"/>
        <v>-0.1668807810894142</v>
      </c>
      <c r="AI33" t="s">
        <v>368</v>
      </c>
      <c r="AJ33" s="7">
        <v>280521</v>
      </c>
      <c r="AK33" s="9">
        <f>AL8</f>
        <v>245800</v>
      </c>
      <c r="AL33" s="6">
        <f>(AK33-AJ33)/AJ33</f>
        <v>-0.1237732647466678</v>
      </c>
    </row>
    <row r="34" spans="2:38" x14ac:dyDescent="0.25">
      <c r="B34" t="s">
        <v>259</v>
      </c>
      <c r="C34" t="s">
        <v>54</v>
      </c>
      <c r="D34" s="7">
        <v>2237</v>
      </c>
      <c r="E34" s="7">
        <v>167.9</v>
      </c>
      <c r="F34" s="7">
        <v>1.3240000000000001</v>
      </c>
      <c r="G34" s="7">
        <v>1955</v>
      </c>
      <c r="H34" s="7">
        <v>2221</v>
      </c>
      <c r="I34" s="7">
        <v>2614</v>
      </c>
      <c r="J34" s="7">
        <v>10001</v>
      </c>
      <c r="K34" s="7">
        <v>40000</v>
      </c>
      <c r="L34" s="4">
        <f t="shared" si="0"/>
        <v>7.5055878408582924E-2</v>
      </c>
      <c r="M34" t="s">
        <v>259</v>
      </c>
      <c r="N34" t="str">
        <f>'HBM m9 r1'!C34</f>
        <v>Smsy[12]</v>
      </c>
      <c r="O34" s="7">
        <f>'HBM m9 r1'!D34</f>
        <v>2270</v>
      </c>
      <c r="P34" s="7">
        <f>'HBM m9 r1'!E34</f>
        <v>174.8</v>
      </c>
      <c r="Q34" s="7">
        <f>'HBM m9 r1'!F34</f>
        <v>1.347</v>
      </c>
      <c r="R34" s="7">
        <f>'HBM m9 r1'!G34</f>
        <v>1980</v>
      </c>
      <c r="S34" s="7">
        <f>'HBM m9 r1'!H34</f>
        <v>2251</v>
      </c>
      <c r="T34" s="7">
        <f>'HBM m9 r1'!I34</f>
        <v>2666</v>
      </c>
      <c r="U34" s="7">
        <f>'HBM m9 r1'!J34</f>
        <v>10001</v>
      </c>
      <c r="V34" s="7">
        <f>'HBM m9 r1'!K34</f>
        <v>50000</v>
      </c>
      <c r="W34" s="4">
        <f>'HBM m9 r1'!L34</f>
        <v>7.7004405286343613E-2</v>
      </c>
      <c r="X34" s="6">
        <f t="shared" si="1"/>
        <v>1.4751899865891819E-2</v>
      </c>
      <c r="Y34" s="5">
        <f t="shared" si="2"/>
        <v>1.9485268777606896E-3</v>
      </c>
      <c r="AA34" t="str">
        <f t="shared" si="19"/>
        <v>Johnston</v>
      </c>
      <c r="AB34" s="10">
        <f t="shared" si="20"/>
        <v>2.109E-4</v>
      </c>
      <c r="AC34" s="10">
        <f t="shared" si="21"/>
        <v>4.46E-5</v>
      </c>
      <c r="AD34" s="10">
        <f t="shared" si="22"/>
        <v>2.031E-4</v>
      </c>
      <c r="AE34" s="10">
        <f t="shared" si="23"/>
        <v>4.053E-5</v>
      </c>
      <c r="AF34" s="6">
        <f t="shared" si="24"/>
        <v>-3.6984352773826459E-2</v>
      </c>
      <c r="AG34" s="6">
        <f t="shared" si="25"/>
        <v>-9.1255605381165922E-2</v>
      </c>
      <c r="AI34" t="s">
        <v>253</v>
      </c>
      <c r="AJ34" s="7">
        <v>11561</v>
      </c>
      <c r="AK34" s="9">
        <f>AL10</f>
        <v>13290</v>
      </c>
      <c r="AL34" s="6">
        <f>(AK34-AJ34)/AJ34</f>
        <v>0.14955453680477468</v>
      </c>
    </row>
    <row r="35" spans="2:38" x14ac:dyDescent="0.25">
      <c r="B35" t="s">
        <v>260</v>
      </c>
      <c r="C35" t="s">
        <v>55</v>
      </c>
      <c r="D35" s="7">
        <v>68890</v>
      </c>
      <c r="E35" s="7">
        <v>24230</v>
      </c>
      <c r="F35" s="7">
        <v>123.1</v>
      </c>
      <c r="G35" s="7">
        <v>32990</v>
      </c>
      <c r="H35" s="7">
        <v>64930</v>
      </c>
      <c r="I35" s="7">
        <v>127100</v>
      </c>
      <c r="J35" s="7">
        <v>10001</v>
      </c>
      <c r="K35" s="7">
        <v>40000</v>
      </c>
      <c r="L35" s="4">
        <f t="shared" si="0"/>
        <v>0.3517201335462331</v>
      </c>
      <c r="M35" t="s">
        <v>260</v>
      </c>
      <c r="N35" t="str">
        <f>'HBM m9 r1'!C35</f>
        <v>Smsy[13]</v>
      </c>
      <c r="O35" s="7">
        <f>'HBM m9 r1'!D35</f>
        <v>75400</v>
      </c>
      <c r="P35" s="7">
        <f>'HBM m9 r1'!E35</f>
        <v>26390</v>
      </c>
      <c r="Q35" s="7">
        <f>'HBM m9 r1'!F35</f>
        <v>132.9</v>
      </c>
      <c r="R35" s="7">
        <f>'HBM m9 r1'!G35</f>
        <v>36270</v>
      </c>
      <c r="S35" s="7">
        <f>'HBM m9 r1'!H35</f>
        <v>71240</v>
      </c>
      <c r="T35" s="7">
        <f>'HBM m9 r1'!I35</f>
        <v>138000</v>
      </c>
      <c r="U35" s="7">
        <f>'HBM m9 r1'!J35</f>
        <v>10001</v>
      </c>
      <c r="V35" s="7">
        <f>'HBM m9 r1'!K35</f>
        <v>50000</v>
      </c>
      <c r="W35" s="4">
        <f>'HBM m9 r1'!L35</f>
        <v>0.35</v>
      </c>
      <c r="X35" s="6">
        <f t="shared" si="1"/>
        <v>9.4498475831034989E-2</v>
      </c>
      <c r="Y35" s="5">
        <f t="shared" si="2"/>
        <v>-1.7201335462331269E-3</v>
      </c>
      <c r="AA35" t="str">
        <f t="shared" si="19"/>
        <v>Kitsumkalum</v>
      </c>
      <c r="AB35" s="10">
        <f t="shared" si="20"/>
        <v>3.9799999999999998E-5</v>
      </c>
      <c r="AC35" s="10">
        <f t="shared" si="21"/>
        <v>7.3220000000000004E-6</v>
      </c>
      <c r="AD35" s="10">
        <f t="shared" si="22"/>
        <v>4.0290000000000002E-5</v>
      </c>
      <c r="AE35" s="10">
        <f t="shared" si="23"/>
        <v>7.2540000000000003E-6</v>
      </c>
      <c r="AF35" s="6">
        <f t="shared" si="24"/>
        <v>1.2311557788944818E-2</v>
      </c>
      <c r="AG35" s="6">
        <f t="shared" si="25"/>
        <v>-9.2870800327779328E-3</v>
      </c>
      <c r="AI35" t="s">
        <v>369</v>
      </c>
      <c r="AJ35" s="7">
        <v>343</v>
      </c>
      <c r="AK35" s="7"/>
      <c r="AL35" s="6"/>
    </row>
    <row r="36" spans="2:38" x14ac:dyDescent="0.25">
      <c r="B36" t="s">
        <v>261</v>
      </c>
      <c r="C36" t="s">
        <v>56</v>
      </c>
      <c r="D36" s="7">
        <v>566.70000000000005</v>
      </c>
      <c r="E36" s="7">
        <v>175.5</v>
      </c>
      <c r="F36" s="7">
        <v>0.85850000000000004</v>
      </c>
      <c r="G36" s="7">
        <v>312</v>
      </c>
      <c r="H36" s="7">
        <v>536.4</v>
      </c>
      <c r="I36" s="7">
        <v>992.5</v>
      </c>
      <c r="J36" s="7">
        <v>10001</v>
      </c>
      <c r="K36" s="7">
        <v>40000</v>
      </c>
      <c r="L36" s="4">
        <f t="shared" si="0"/>
        <v>0.30968766543144516</v>
      </c>
      <c r="M36" t="s">
        <v>261</v>
      </c>
      <c r="N36" t="str">
        <f>'HBM m9 r1'!C36</f>
        <v>Smsy[14]</v>
      </c>
      <c r="O36" s="7">
        <f>'HBM m9 r1'!D36</f>
        <v>590.79999999999995</v>
      </c>
      <c r="P36" s="7">
        <f>'HBM m9 r1'!E36</f>
        <v>175.7</v>
      </c>
      <c r="Q36" s="7">
        <f>'HBM m9 r1'!F36</f>
        <v>0.90100000000000002</v>
      </c>
      <c r="R36" s="7">
        <f>'HBM m9 r1'!G36</f>
        <v>360.9</v>
      </c>
      <c r="S36" s="7">
        <f>'HBM m9 r1'!H36</f>
        <v>553.9</v>
      </c>
      <c r="T36" s="7">
        <f>'HBM m9 r1'!I36</f>
        <v>1035</v>
      </c>
      <c r="U36" s="7">
        <f>'HBM m9 r1'!J36</f>
        <v>10001</v>
      </c>
      <c r="V36" s="7">
        <f>'HBM m9 r1'!K36</f>
        <v>50000</v>
      </c>
      <c r="W36" s="4">
        <f>'HBM m9 r1'!L36</f>
        <v>0.29739336492890994</v>
      </c>
      <c r="X36" s="6">
        <f t="shared" si="1"/>
        <v>4.2526910181753849E-2</v>
      </c>
      <c r="Y36" s="5">
        <f t="shared" si="2"/>
        <v>-1.2294300502535216E-2</v>
      </c>
      <c r="AA36" t="str">
        <f t="shared" si="19"/>
        <v>Kitwanga</v>
      </c>
      <c r="AB36" s="10">
        <f t="shared" si="20"/>
        <v>3.025E-5</v>
      </c>
      <c r="AC36" s="10">
        <f t="shared" si="21"/>
        <v>9.5529999999999998E-6</v>
      </c>
      <c r="AD36" s="10">
        <f t="shared" si="22"/>
        <v>3.137E-5</v>
      </c>
      <c r="AE36" s="10">
        <f t="shared" si="23"/>
        <v>1.009E-5</v>
      </c>
      <c r="AF36" s="6">
        <f t="shared" si="24"/>
        <v>3.7024793388429733E-2</v>
      </c>
      <c r="AG36" s="6">
        <f t="shared" si="25"/>
        <v>5.6212708049827295E-2</v>
      </c>
      <c r="AI36" t="s">
        <v>255</v>
      </c>
      <c r="AJ36" s="7">
        <v>2973</v>
      </c>
      <c r="AK36" s="9">
        <f>AL12</f>
        <v>3007</v>
      </c>
      <c r="AL36" s="6">
        <f>(AK36-AJ36)/AJ36</f>
        <v>1.1436259670366633E-2</v>
      </c>
    </row>
    <row r="37" spans="2:38" x14ac:dyDescent="0.25">
      <c r="B37" t="s">
        <v>262</v>
      </c>
      <c r="C37" t="s">
        <v>57</v>
      </c>
      <c r="D37" s="7">
        <v>290400</v>
      </c>
      <c r="E37" s="7">
        <v>173200</v>
      </c>
      <c r="F37" s="7">
        <v>1172</v>
      </c>
      <c r="G37" s="7">
        <v>120800</v>
      </c>
      <c r="H37" s="7">
        <v>242500</v>
      </c>
      <c r="I37" s="8">
        <v>741000</v>
      </c>
      <c r="J37" s="7">
        <v>10001</v>
      </c>
      <c r="K37" s="7">
        <v>40000</v>
      </c>
      <c r="L37" s="4">
        <f t="shared" si="0"/>
        <v>0.59641873278236912</v>
      </c>
      <c r="M37" t="s">
        <v>262</v>
      </c>
      <c r="N37" t="str">
        <f>'HBM m9 r1'!C37</f>
        <v>Smsy[15]</v>
      </c>
      <c r="O37" s="7">
        <f>'HBM m9 r1'!D37</f>
        <v>269500</v>
      </c>
      <c r="P37" s="7">
        <f>'HBM m9 r1'!E37</f>
        <v>156800</v>
      </c>
      <c r="Q37" s="7">
        <f>'HBM m9 r1'!F37</f>
        <v>899.7</v>
      </c>
      <c r="R37" s="7">
        <f>'HBM m9 r1'!G37</f>
        <v>119200</v>
      </c>
      <c r="S37" s="7">
        <f>'HBM m9 r1'!H37</f>
        <v>227400</v>
      </c>
      <c r="T37" s="7">
        <f>'HBM m9 r1'!I37</f>
        <v>672800</v>
      </c>
      <c r="U37" s="7">
        <f>'HBM m9 r1'!J37</f>
        <v>10001</v>
      </c>
      <c r="V37" s="7">
        <f>'HBM m9 r1'!K37</f>
        <v>50000</v>
      </c>
      <c r="W37" s="4">
        <f>'HBM m9 r1'!L37</f>
        <v>0.58181818181818179</v>
      </c>
      <c r="X37" s="6">
        <f t="shared" si="1"/>
        <v>-7.1969696969696975E-2</v>
      </c>
      <c r="Y37" s="5">
        <f t="shared" si="2"/>
        <v>-1.4600550964187331E-2</v>
      </c>
      <c r="AA37" t="str">
        <f t="shared" si="19"/>
        <v>Lakelse</v>
      </c>
      <c r="AB37" s="10">
        <f t="shared" si="20"/>
        <v>4.0779999999999999E-5</v>
      </c>
      <c r="AC37" s="10">
        <f t="shared" si="21"/>
        <v>7.0090000000000001E-6</v>
      </c>
      <c r="AD37" s="10">
        <f t="shared" si="22"/>
        <v>4.4860000000000001E-5</v>
      </c>
      <c r="AE37" s="10">
        <f t="shared" si="23"/>
        <v>6.9659999999999999E-6</v>
      </c>
      <c r="AF37" s="6">
        <f t="shared" si="24"/>
        <v>0.10004904364884752</v>
      </c>
      <c r="AG37" s="6">
        <f t="shared" si="25"/>
        <v>-6.1349693251534117E-3</v>
      </c>
      <c r="AI37" t="s">
        <v>256</v>
      </c>
      <c r="AJ37" s="7">
        <v>10967</v>
      </c>
      <c r="AK37" s="9">
        <f>AL13</f>
        <v>13830</v>
      </c>
      <c r="AL37" s="6">
        <f>(AK37-AJ37)/AJ37</f>
        <v>0.26105589495760007</v>
      </c>
    </row>
    <row r="38" spans="2:38" x14ac:dyDescent="0.25">
      <c r="B38" t="s">
        <v>263</v>
      </c>
      <c r="C38" t="s">
        <v>58</v>
      </c>
      <c r="D38" s="7">
        <v>265.60000000000002</v>
      </c>
      <c r="E38" s="7">
        <v>36.75</v>
      </c>
      <c r="F38" s="7">
        <v>0.20030000000000001</v>
      </c>
      <c r="G38" s="7">
        <v>203.1</v>
      </c>
      <c r="H38" s="7">
        <v>262.3</v>
      </c>
      <c r="I38" s="7">
        <v>347.2</v>
      </c>
      <c r="J38" s="7">
        <v>10001</v>
      </c>
      <c r="K38" s="7">
        <v>40000</v>
      </c>
      <c r="L38" s="4">
        <f t="shared" si="0"/>
        <v>0.13836596385542169</v>
      </c>
      <c r="M38" t="s">
        <v>263</v>
      </c>
      <c r="N38" t="str">
        <f>'HBM m9 r1'!C38</f>
        <v>Smsy[16]</v>
      </c>
      <c r="O38" s="7">
        <f>'HBM m9 r1'!D38</f>
        <v>267.8</v>
      </c>
      <c r="P38" s="7">
        <f>'HBM m9 r1'!E38</f>
        <v>35.74</v>
      </c>
      <c r="Q38" s="7">
        <f>'HBM m9 r1'!F38</f>
        <v>0.16739999999999999</v>
      </c>
      <c r="R38" s="7">
        <f>'HBM m9 r1'!G38</f>
        <v>208.8</v>
      </c>
      <c r="S38" s="7">
        <f>'HBM m9 r1'!H38</f>
        <v>264.10000000000002</v>
      </c>
      <c r="T38" s="7">
        <f>'HBM m9 r1'!I38</f>
        <v>349.8</v>
      </c>
      <c r="U38" s="7">
        <f>'HBM m9 r1'!J38</f>
        <v>10001</v>
      </c>
      <c r="V38" s="7">
        <f>'HBM m9 r1'!K38</f>
        <v>50000</v>
      </c>
      <c r="W38" s="4">
        <f>'HBM m9 r1'!L38</f>
        <v>0.13345780433159074</v>
      </c>
      <c r="X38" s="6">
        <f t="shared" si="1"/>
        <v>8.2831325301204392E-3</v>
      </c>
      <c r="Y38" s="5">
        <f t="shared" si="2"/>
        <v>-4.9081595238309461E-3</v>
      </c>
      <c r="AA38" t="str">
        <f t="shared" si="19"/>
        <v>Mcdonell</v>
      </c>
      <c r="AB38" s="10">
        <f t="shared" si="20"/>
        <v>2.9399999999999999E-4</v>
      </c>
      <c r="AC38" s="10">
        <f t="shared" si="21"/>
        <v>3.2820000000000001E-5</v>
      </c>
      <c r="AD38" s="10">
        <f t="shared" si="22"/>
        <v>2.81E-4</v>
      </c>
      <c r="AE38" s="10">
        <f t="shared" si="23"/>
        <v>3.1999999999999999E-5</v>
      </c>
      <c r="AF38" s="6">
        <f t="shared" si="24"/>
        <v>-4.4217687074829905E-2</v>
      </c>
      <c r="AG38" s="6">
        <f t="shared" si="25"/>
        <v>-2.4984765386959241E-2</v>
      </c>
      <c r="AI38" t="s">
        <v>370</v>
      </c>
      <c r="AJ38" s="7">
        <v>18608</v>
      </c>
      <c r="AK38" s="7"/>
      <c r="AL38" s="6"/>
    </row>
    <row r="39" spans="2:38" x14ac:dyDescent="0.25">
      <c r="B39" t="s">
        <v>264</v>
      </c>
      <c r="C39" t="s">
        <v>59</v>
      </c>
      <c r="D39" s="7">
        <v>1144</v>
      </c>
      <c r="E39" s="7">
        <v>289.60000000000002</v>
      </c>
      <c r="F39" s="7">
        <v>1.7969999999999999</v>
      </c>
      <c r="G39" s="7">
        <v>750.2</v>
      </c>
      <c r="H39" s="7">
        <v>1088</v>
      </c>
      <c r="I39" s="7">
        <v>1860</v>
      </c>
      <c r="J39" s="7">
        <v>10001</v>
      </c>
      <c r="K39" s="7">
        <v>40000</v>
      </c>
      <c r="L39" s="4">
        <f t="shared" si="0"/>
        <v>0.25314685314685315</v>
      </c>
      <c r="M39" t="s">
        <v>264</v>
      </c>
      <c r="N39" t="str">
        <f>'HBM m9 r1'!C39</f>
        <v>Smsy[17]</v>
      </c>
      <c r="O39" s="7">
        <f>'HBM m9 r1'!D39</f>
        <v>1173</v>
      </c>
      <c r="P39" s="7">
        <f>'HBM m9 r1'!E39</f>
        <v>293.60000000000002</v>
      </c>
      <c r="Q39" s="7">
        <f>'HBM m9 r1'!F39</f>
        <v>1.573</v>
      </c>
      <c r="R39" s="7">
        <f>'HBM m9 r1'!G39</f>
        <v>765</v>
      </c>
      <c r="S39" s="7">
        <f>'HBM m9 r1'!H39</f>
        <v>1118</v>
      </c>
      <c r="T39" s="7">
        <f>'HBM m9 r1'!I39</f>
        <v>1899</v>
      </c>
      <c r="U39" s="7">
        <f>'HBM m9 r1'!J39</f>
        <v>10001</v>
      </c>
      <c r="V39" s="7">
        <f>'HBM m9 r1'!K39</f>
        <v>50000</v>
      </c>
      <c r="W39" s="4">
        <f>'HBM m9 r1'!L39</f>
        <v>0.2502983802216539</v>
      </c>
      <c r="X39" s="6">
        <f t="shared" si="1"/>
        <v>2.5349650349650348E-2</v>
      </c>
      <c r="Y39" s="5">
        <f t="shared" si="2"/>
        <v>-2.8484729251992413E-3</v>
      </c>
      <c r="AA39" t="str">
        <f t="shared" si="19"/>
        <v>Morice</v>
      </c>
      <c r="AB39" s="10">
        <f t="shared" si="20"/>
        <v>6.4579999999999998E-6</v>
      </c>
      <c r="AC39" s="10">
        <f t="shared" si="21"/>
        <v>2.165E-6</v>
      </c>
      <c r="AD39" s="10">
        <f t="shared" si="22"/>
        <v>6.7340000000000002E-6</v>
      </c>
      <c r="AE39" s="10">
        <f t="shared" si="23"/>
        <v>2.3259999999999998E-6</v>
      </c>
      <c r="AF39" s="6">
        <f t="shared" si="24"/>
        <v>4.2737689687209729E-2</v>
      </c>
      <c r="AG39" s="6">
        <f t="shared" si="25"/>
        <v>7.4364896073902911E-2</v>
      </c>
      <c r="AI39" t="s">
        <v>258</v>
      </c>
      <c r="AJ39" s="7">
        <v>11602</v>
      </c>
      <c r="AK39" s="9">
        <f>AL15</f>
        <v>10210</v>
      </c>
      <c r="AL39" s="6">
        <f>(AK39-AJ39)/AJ39</f>
        <v>-0.11997931391139459</v>
      </c>
    </row>
    <row r="40" spans="2:38" x14ac:dyDescent="0.25">
      <c r="B40" t="s">
        <v>265</v>
      </c>
      <c r="C40" t="s">
        <v>60</v>
      </c>
      <c r="D40" s="7">
        <v>18300</v>
      </c>
      <c r="E40" s="7">
        <v>4205</v>
      </c>
      <c r="F40" s="7">
        <v>21.11</v>
      </c>
      <c r="G40" s="7">
        <v>12040</v>
      </c>
      <c r="H40" s="7">
        <v>17640</v>
      </c>
      <c r="I40" s="7">
        <v>28300</v>
      </c>
      <c r="J40" s="7">
        <v>10001</v>
      </c>
      <c r="K40" s="7">
        <v>40000</v>
      </c>
      <c r="L40" s="4">
        <f t="shared" si="0"/>
        <v>0.22978142076502733</v>
      </c>
      <c r="M40" t="s">
        <v>265</v>
      </c>
      <c r="N40" t="str">
        <f>'HBM m9 r1'!C40</f>
        <v>Smsy[18]</v>
      </c>
      <c r="O40" s="7">
        <f>'HBM m9 r1'!D40</f>
        <v>18250</v>
      </c>
      <c r="P40" s="7">
        <f>'HBM m9 r1'!E40</f>
        <v>3761</v>
      </c>
      <c r="Q40" s="7">
        <f>'HBM m9 r1'!F40</f>
        <v>18.739999999999998</v>
      </c>
      <c r="R40" s="7">
        <f>'HBM m9 r1'!G40</f>
        <v>12850</v>
      </c>
      <c r="S40" s="7">
        <f>'HBM m9 r1'!H40</f>
        <v>17640</v>
      </c>
      <c r="T40" s="7">
        <f>'HBM m9 r1'!I40</f>
        <v>27370</v>
      </c>
      <c r="U40" s="7">
        <f>'HBM m9 r1'!J40</f>
        <v>10001</v>
      </c>
      <c r="V40" s="7">
        <f>'HBM m9 r1'!K40</f>
        <v>50000</v>
      </c>
      <c r="W40" s="4">
        <f>'HBM m9 r1'!L40</f>
        <v>0.20608219178082191</v>
      </c>
      <c r="X40" s="6">
        <f t="shared" si="1"/>
        <v>-2.7322404371584699E-3</v>
      </c>
      <c r="Y40" s="5">
        <f t="shared" si="2"/>
        <v>-2.3699228984205428E-2</v>
      </c>
      <c r="AA40" t="str">
        <f t="shared" si="19"/>
        <v xml:space="preserve">Motase </v>
      </c>
      <c r="AB40" s="10">
        <f t="shared" si="20"/>
        <v>8.072E-4</v>
      </c>
      <c r="AC40" s="10">
        <f t="shared" si="21"/>
        <v>2.5250000000000001E-4</v>
      </c>
      <c r="AD40" s="10">
        <f t="shared" si="22"/>
        <v>9.1299999999999997E-4</v>
      </c>
      <c r="AE40" s="10">
        <f t="shared" si="23"/>
        <v>2.6469999999999998E-4</v>
      </c>
      <c r="AF40" s="6">
        <f t="shared" si="24"/>
        <v>0.13107036669970265</v>
      </c>
      <c r="AG40" s="6">
        <f t="shared" si="25"/>
        <v>4.83168316831682E-2</v>
      </c>
      <c r="AI40" t="s">
        <v>259</v>
      </c>
      <c r="AJ40" s="7">
        <v>2009</v>
      </c>
      <c r="AK40" s="9">
        <f>AL16</f>
        <v>2270</v>
      </c>
      <c r="AL40" s="6">
        <f t="shared" ref="AL40:AL42" si="26">(AK40-AJ40)/AJ40</f>
        <v>0.12991538078646092</v>
      </c>
    </row>
    <row r="41" spans="2:38" x14ac:dyDescent="0.25">
      <c r="C41" t="s">
        <v>79</v>
      </c>
      <c r="D41" s="8">
        <v>1157000</v>
      </c>
      <c r="E41" s="7">
        <v>252100</v>
      </c>
      <c r="F41" s="7">
        <v>2145</v>
      </c>
      <c r="G41" s="8">
        <v>829000</v>
      </c>
      <c r="H41" s="8">
        <v>1106000</v>
      </c>
      <c r="I41" s="8">
        <v>1785000</v>
      </c>
      <c r="J41" s="7">
        <v>10001</v>
      </c>
      <c r="K41" s="7">
        <v>40000</v>
      </c>
      <c r="L41" s="4">
        <f t="shared" si="0"/>
        <v>0.21789109766637857</v>
      </c>
      <c r="N41" t="str">
        <f>'HBM m9 r1'!C41</f>
        <v>SumSmsy</v>
      </c>
      <c r="O41" s="7">
        <f>'HBM m9 r1'!D41</f>
        <v>1160000</v>
      </c>
      <c r="P41" s="7">
        <f>'HBM m9 r1'!E41</f>
        <v>246200</v>
      </c>
      <c r="Q41" s="7">
        <f>'HBM m9 r1'!F41</f>
        <v>1806</v>
      </c>
      <c r="R41" s="7">
        <f>'HBM m9 r1'!G41</f>
        <v>842500</v>
      </c>
      <c r="S41" s="7">
        <f>'HBM m9 r1'!H41</f>
        <v>1110000</v>
      </c>
      <c r="T41" s="7">
        <f>'HBM m9 r1'!I41</f>
        <v>1782000</v>
      </c>
      <c r="U41" s="7">
        <f>'HBM m9 r1'!J41</f>
        <v>10001</v>
      </c>
      <c r="V41" s="7">
        <f>'HBM m9 r1'!K41</f>
        <v>50000</v>
      </c>
      <c r="W41" s="4">
        <f>'HBM m9 r1'!L41</f>
        <v>0.21224137931034484</v>
      </c>
      <c r="X41" s="6">
        <f t="shared" si="1"/>
        <v>2.5929127052722557E-3</v>
      </c>
      <c r="Y41" s="5">
        <f t="shared" si="2"/>
        <v>-5.6497183560337283E-3</v>
      </c>
      <c r="AA41" t="str">
        <f t="shared" si="19"/>
        <v>Pinkut</v>
      </c>
      <c r="AB41" s="10">
        <f t="shared" si="20"/>
        <v>2.26E-6</v>
      </c>
      <c r="AC41" s="10">
        <f t="shared" si="21"/>
        <v>1.127E-6</v>
      </c>
      <c r="AD41" s="10">
        <f t="shared" si="22"/>
        <v>2.4499999999999998E-6</v>
      </c>
      <c r="AE41" s="10">
        <f t="shared" si="23"/>
        <v>1.1119999999999999E-6</v>
      </c>
      <c r="AF41" s="6">
        <f t="shared" si="24"/>
        <v>8.4070796460176941E-2</v>
      </c>
      <c r="AG41" s="6">
        <f t="shared" si="25"/>
        <v>-1.3309671694764923E-2</v>
      </c>
      <c r="AI41" t="s">
        <v>260</v>
      </c>
      <c r="AJ41" s="7">
        <v>98908</v>
      </c>
      <c r="AK41" s="9">
        <f>AL17</f>
        <v>75400</v>
      </c>
      <c r="AL41" s="6">
        <f t="shared" si="26"/>
        <v>-0.23767541553767138</v>
      </c>
    </row>
    <row r="42" spans="2:38" x14ac:dyDescent="0.25">
      <c r="B42" t="s">
        <v>248</v>
      </c>
      <c r="C42" t="s">
        <v>137</v>
      </c>
      <c r="D42" s="7">
        <v>0.59340000000000004</v>
      </c>
      <c r="E42" s="7">
        <v>6.8029999999999993E-2</v>
      </c>
      <c r="F42" s="8">
        <v>6.0079999999999997E-4</v>
      </c>
      <c r="G42" s="7">
        <v>0.45779999999999998</v>
      </c>
      <c r="H42" s="7">
        <v>0.5948</v>
      </c>
      <c r="I42" s="7">
        <v>0.72460000000000002</v>
      </c>
      <c r="J42" s="7">
        <v>10001</v>
      </c>
      <c r="K42" s="7">
        <v>40000</v>
      </c>
      <c r="L42" s="4">
        <f t="shared" si="0"/>
        <v>0.11464442197505896</v>
      </c>
      <c r="M42" t="s">
        <v>248</v>
      </c>
      <c r="N42" t="str">
        <f>'HBM m9 r1'!C42</f>
        <v>Umsy[1]</v>
      </c>
      <c r="O42" s="4">
        <f>'HBM m9 r1'!D42</f>
        <v>0.60609999999999997</v>
      </c>
      <c r="P42" s="7">
        <f>'HBM m9 r1'!E42</f>
        <v>5.8450000000000002E-2</v>
      </c>
      <c r="Q42" s="7">
        <f>'HBM m9 r1'!F42</f>
        <v>4.506E-4</v>
      </c>
      <c r="R42" s="7">
        <f>'HBM m9 r1'!G42</f>
        <v>0.49049999999999999</v>
      </c>
      <c r="S42" s="7">
        <f>'HBM m9 r1'!H42</f>
        <v>0.60599999999999998</v>
      </c>
      <c r="T42" s="7">
        <f>'HBM m9 r1'!I42</f>
        <v>0.72050000000000003</v>
      </c>
      <c r="U42" s="7">
        <f>'HBM m9 r1'!J42</f>
        <v>10001</v>
      </c>
      <c r="V42" s="7">
        <f>'HBM m9 r1'!K42</f>
        <v>50000</v>
      </c>
      <c r="W42" s="4">
        <f>'HBM m9 r1'!L42</f>
        <v>9.6436231644943082E-2</v>
      </c>
      <c r="X42" s="6">
        <f t="shared" si="1"/>
        <v>2.1402089652847883E-2</v>
      </c>
      <c r="Y42" s="5">
        <f t="shared" si="2"/>
        <v>-1.8208190330115878E-2</v>
      </c>
      <c r="AA42" t="str">
        <f t="shared" si="19"/>
        <v>Slamgeesh</v>
      </c>
      <c r="AB42" s="10">
        <f t="shared" si="20"/>
        <v>2.085E-3</v>
      </c>
      <c r="AC42" s="10">
        <f t="shared" si="21"/>
        <v>3.9360000000000003E-4</v>
      </c>
      <c r="AD42" s="10">
        <f t="shared" si="22"/>
        <v>2.1120000000000002E-3</v>
      </c>
      <c r="AE42" s="10">
        <f t="shared" si="23"/>
        <v>3.5260000000000001E-4</v>
      </c>
      <c r="AF42" s="6">
        <f t="shared" si="24"/>
        <v>1.2949640287769839E-2</v>
      </c>
      <c r="AG42" s="6">
        <f t="shared" si="25"/>
        <v>-0.10416666666666671</v>
      </c>
      <c r="AI42" t="s">
        <v>371</v>
      </c>
      <c r="AJ42" s="7">
        <v>520</v>
      </c>
      <c r="AK42" s="9">
        <f>AL18</f>
        <v>590.79999999999995</v>
      </c>
      <c r="AL42" s="6">
        <f t="shared" si="26"/>
        <v>0.13615384615384607</v>
      </c>
    </row>
    <row r="43" spans="2:38" x14ac:dyDescent="0.25">
      <c r="B43" t="s">
        <v>249</v>
      </c>
      <c r="C43" t="s">
        <v>138</v>
      </c>
      <c r="D43" s="7">
        <v>0.72399999999999998</v>
      </c>
      <c r="E43" s="7">
        <v>0.16070000000000001</v>
      </c>
      <c r="F43" s="7">
        <v>1.1590000000000001E-3</v>
      </c>
      <c r="G43" s="7">
        <v>0.37180000000000002</v>
      </c>
      <c r="H43" s="7">
        <v>0.73609999999999998</v>
      </c>
      <c r="I43" s="7">
        <v>1.004</v>
      </c>
      <c r="J43" s="7">
        <v>10001</v>
      </c>
      <c r="K43" s="7">
        <v>40000</v>
      </c>
      <c r="L43" s="4">
        <f t="shared" si="0"/>
        <v>0.22196132596685084</v>
      </c>
      <c r="M43" t="s">
        <v>249</v>
      </c>
      <c r="N43" t="str">
        <f>'HBM m9 r1'!C43</f>
        <v>Umsy[2]</v>
      </c>
      <c r="O43" s="4">
        <f>'HBM m9 r1'!D43</f>
        <v>0.67889999999999995</v>
      </c>
      <c r="P43" s="7">
        <f>'HBM m9 r1'!E43</f>
        <v>0.1024</v>
      </c>
      <c r="Q43" s="7">
        <f>'HBM m9 r1'!F43</f>
        <v>8.1400000000000005E-4</v>
      </c>
      <c r="R43" s="7">
        <f>'HBM m9 r1'!G43</f>
        <v>0.48530000000000001</v>
      </c>
      <c r="S43" s="7">
        <f>'HBM m9 r1'!H43</f>
        <v>0.67479999999999996</v>
      </c>
      <c r="T43" s="7">
        <f>'HBM m9 r1'!I43</f>
        <v>0.88970000000000005</v>
      </c>
      <c r="U43" s="7">
        <f>'HBM m9 r1'!J43</f>
        <v>10001</v>
      </c>
      <c r="V43" s="7">
        <f>'HBM m9 r1'!K43</f>
        <v>50000</v>
      </c>
      <c r="W43" s="4">
        <f>'HBM m9 r1'!L43</f>
        <v>0.15083222860509649</v>
      </c>
      <c r="X43" s="6">
        <f t="shared" si="1"/>
        <v>-6.2292817679558056E-2</v>
      </c>
      <c r="Y43" s="5">
        <f t="shared" si="2"/>
        <v>-7.1129097361754351E-2</v>
      </c>
      <c r="AA43" t="str">
        <f t="shared" si="19"/>
        <v>Sustut</v>
      </c>
      <c r="AB43" s="10">
        <f t="shared" si="20"/>
        <v>5.7499999999999999E-4</v>
      </c>
      <c r="AC43" s="10">
        <f t="shared" si="21"/>
        <v>1.606E-4</v>
      </c>
      <c r="AD43" s="10">
        <f t="shared" si="22"/>
        <v>5.3830000000000002E-4</v>
      </c>
      <c r="AE43" s="10">
        <f t="shared" si="23"/>
        <v>1.4009999999999999E-4</v>
      </c>
      <c r="AF43" s="6">
        <f t="shared" si="24"/>
        <v>-6.3826086956521685E-2</v>
      </c>
      <c r="AG43" s="6">
        <f t="shared" si="25"/>
        <v>-0.12764632627646333</v>
      </c>
      <c r="AI43" t="s">
        <v>372</v>
      </c>
      <c r="AJ43" s="7">
        <v>4546</v>
      </c>
      <c r="AK43" s="7"/>
      <c r="AL43" s="6"/>
    </row>
    <row r="44" spans="2:38" x14ac:dyDescent="0.25">
      <c r="B44" t="s">
        <v>250</v>
      </c>
      <c r="C44" t="s">
        <v>139</v>
      </c>
      <c r="D44" s="7">
        <v>0.41909999999999997</v>
      </c>
      <c r="E44" s="7">
        <v>9.1130000000000003E-2</v>
      </c>
      <c r="F44" s="8">
        <v>9.4300000000000004E-4</v>
      </c>
      <c r="G44" s="7">
        <v>0.24149999999999999</v>
      </c>
      <c r="H44" s="7">
        <v>0.41930000000000001</v>
      </c>
      <c r="I44" s="7">
        <v>0.59670000000000001</v>
      </c>
      <c r="J44" s="7">
        <v>10001</v>
      </c>
      <c r="K44" s="7">
        <v>40000</v>
      </c>
      <c r="L44" s="4">
        <f t="shared" si="0"/>
        <v>0.21744213791457889</v>
      </c>
      <c r="M44" t="s">
        <v>250</v>
      </c>
      <c r="N44" t="str">
        <f>'HBM m9 r1'!C44</f>
        <v>Umsy[3]</v>
      </c>
      <c r="O44" s="4">
        <f>'HBM m9 r1'!D44</f>
        <v>0.50329999999999997</v>
      </c>
      <c r="P44" s="7">
        <f>'HBM m9 r1'!E44</f>
        <v>7.6109999999999997E-2</v>
      </c>
      <c r="Q44" s="7">
        <f>'HBM m9 r1'!F44</f>
        <v>7.3890000000000002E-4</v>
      </c>
      <c r="R44" s="7">
        <f>'HBM m9 r1'!G44</f>
        <v>0.34610000000000002</v>
      </c>
      <c r="S44" s="7">
        <f>'HBM m9 r1'!H44</f>
        <v>0.50680000000000003</v>
      </c>
      <c r="T44" s="7">
        <f>'HBM m9 r1'!I44</f>
        <v>0.64510000000000001</v>
      </c>
      <c r="U44" s="7">
        <f>'HBM m9 r1'!J44</f>
        <v>10001</v>
      </c>
      <c r="V44" s="7">
        <f>'HBM m9 r1'!K44</f>
        <v>50000</v>
      </c>
      <c r="W44" s="4">
        <f>'HBM m9 r1'!L44</f>
        <v>0.15122193522749852</v>
      </c>
      <c r="X44" s="6">
        <f t="shared" si="1"/>
        <v>0.20090670484371273</v>
      </c>
      <c r="Y44" s="5">
        <f t="shared" si="2"/>
        <v>-6.6220202687080371E-2</v>
      </c>
      <c r="AA44" t="str">
        <f t="shared" si="19"/>
        <v>Swan/Stephens</v>
      </c>
      <c r="AB44" s="10">
        <f t="shared" si="20"/>
        <v>2.2779999999999999E-5</v>
      </c>
      <c r="AC44" s="10">
        <f t="shared" si="21"/>
        <v>6.1680000000000001E-6</v>
      </c>
      <c r="AD44" s="10">
        <f t="shared" si="22"/>
        <v>2.6679999999999999E-5</v>
      </c>
      <c r="AE44" s="10">
        <f t="shared" si="23"/>
        <v>6.2319999999999998E-6</v>
      </c>
      <c r="AF44" s="6">
        <f t="shared" si="24"/>
        <v>0.17120280948200176</v>
      </c>
      <c r="AG44" s="6">
        <f t="shared" si="25"/>
        <v>1.0376134889753523E-2</v>
      </c>
      <c r="AI44" t="s">
        <v>373</v>
      </c>
      <c r="AJ44" s="7">
        <v>10019</v>
      </c>
      <c r="AK44" s="7"/>
      <c r="AL44" s="6"/>
    </row>
    <row r="45" spans="2:38" x14ac:dyDescent="0.25">
      <c r="B45" t="s">
        <v>251</v>
      </c>
      <c r="C45" t="s">
        <v>140</v>
      </c>
      <c r="D45" s="7">
        <v>0.52080000000000004</v>
      </c>
      <c r="E45" s="7">
        <v>8.2339999999999997E-2</v>
      </c>
      <c r="F45" s="8">
        <v>8.3500000000000002E-4</v>
      </c>
      <c r="G45" s="7">
        <v>0.36230000000000001</v>
      </c>
      <c r="H45" s="7">
        <v>0.51929999999999998</v>
      </c>
      <c r="I45" s="7">
        <v>0.68459999999999999</v>
      </c>
      <c r="J45" s="7">
        <v>10001</v>
      </c>
      <c r="K45" s="7">
        <v>40000</v>
      </c>
      <c r="L45" s="4">
        <f t="shared" si="0"/>
        <v>0.15810291858678954</v>
      </c>
      <c r="M45" t="s">
        <v>251</v>
      </c>
      <c r="N45" t="str">
        <f>'HBM m9 r1'!C45</f>
        <v>Umsy[4]</v>
      </c>
      <c r="O45" s="4">
        <f>'HBM m9 r1'!D45</f>
        <v>0.56279999999999997</v>
      </c>
      <c r="P45" s="7">
        <f>'HBM m9 r1'!E45</f>
        <v>6.923E-2</v>
      </c>
      <c r="Q45" s="7">
        <f>'HBM m9 r1'!F45</f>
        <v>5.7039999999999999E-4</v>
      </c>
      <c r="R45" s="7">
        <f>'HBM m9 r1'!G45</f>
        <v>0.42409999999999998</v>
      </c>
      <c r="S45" s="7">
        <f>'HBM m9 r1'!H45</f>
        <v>0.56359999999999999</v>
      </c>
      <c r="T45" s="7">
        <f>'HBM m9 r1'!I45</f>
        <v>0.69679999999999997</v>
      </c>
      <c r="U45" s="7">
        <f>'HBM m9 r1'!J45</f>
        <v>10001</v>
      </c>
      <c r="V45" s="7">
        <f>'HBM m9 r1'!K45</f>
        <v>50000</v>
      </c>
      <c r="W45" s="4">
        <f>'HBM m9 r1'!L45</f>
        <v>0.12300995024875623</v>
      </c>
      <c r="X45" s="6">
        <f t="shared" si="1"/>
        <v>8.064516129032244E-2</v>
      </c>
      <c r="Y45" s="5">
        <f t="shared" si="2"/>
        <v>-3.5092968338033312E-2</v>
      </c>
      <c r="AE45" t="s">
        <v>279</v>
      </c>
      <c r="AF45" s="5">
        <f>AVERAGE(AF27:AF44)</f>
        <v>5.5208582378290211E-2</v>
      </c>
      <c r="AG45" s="6">
        <f>AVERAGE(AG27:AG44)</f>
        <v>-4.0061132676811724E-2</v>
      </c>
      <c r="AI45" t="s">
        <v>377</v>
      </c>
      <c r="AJ45" s="7">
        <f>AJ43+AJ44</f>
        <v>14565</v>
      </c>
      <c r="AK45" s="9">
        <f>AL22</f>
        <v>18250</v>
      </c>
      <c r="AL45" s="6">
        <f t="shared" ref="AL45:AL46" si="27">(AK45-AJ45)/AJ45</f>
        <v>0.25300377617576381</v>
      </c>
    </row>
    <row r="46" spans="2:38" x14ac:dyDescent="0.25">
      <c r="B46" t="s">
        <v>252</v>
      </c>
      <c r="C46" t="s">
        <v>141</v>
      </c>
      <c r="D46" s="7">
        <v>0.52059999999999995</v>
      </c>
      <c r="E46" s="7">
        <v>0.1038</v>
      </c>
      <c r="F46" s="7">
        <v>1.2149999999999999E-3</v>
      </c>
      <c r="G46" s="7">
        <v>0.30740000000000001</v>
      </c>
      <c r="H46" s="7">
        <v>0.52629999999999999</v>
      </c>
      <c r="I46" s="7">
        <v>0.71020000000000005</v>
      </c>
      <c r="J46" s="7">
        <v>10001</v>
      </c>
      <c r="K46" s="7">
        <v>40000</v>
      </c>
      <c r="L46" s="4">
        <f t="shared" si="0"/>
        <v>0.19938532462543221</v>
      </c>
      <c r="M46" t="s">
        <v>252</v>
      </c>
      <c r="N46" t="str">
        <f>'HBM m9 r1'!C46</f>
        <v>Umsy[5]</v>
      </c>
      <c r="O46" s="4">
        <f>'HBM m9 r1'!D46</f>
        <v>0.57520000000000004</v>
      </c>
      <c r="P46" s="7">
        <f>'HBM m9 r1'!E46</f>
        <v>7.5389999999999999E-2</v>
      </c>
      <c r="Q46" s="7">
        <f>'HBM m9 r1'!F46</f>
        <v>6.868E-4</v>
      </c>
      <c r="R46" s="7">
        <f>'HBM m9 r1'!G46</f>
        <v>0.41399999999999998</v>
      </c>
      <c r="S46" s="7">
        <f>'HBM m9 r1'!H46</f>
        <v>0.57889999999999997</v>
      </c>
      <c r="T46" s="7">
        <f>'HBM m9 r1'!I46</f>
        <v>0.71450000000000002</v>
      </c>
      <c r="U46" s="7">
        <f>'HBM m9 r1'!J46</f>
        <v>10001</v>
      </c>
      <c r="V46" s="7">
        <f>'HBM m9 r1'!K46</f>
        <v>50000</v>
      </c>
      <c r="W46" s="4">
        <f>'HBM m9 r1'!L46</f>
        <v>0.13106745479833101</v>
      </c>
      <c r="X46" s="6">
        <f t="shared" si="1"/>
        <v>0.10487898578563215</v>
      </c>
      <c r="Y46" s="5">
        <f t="shared" si="2"/>
        <v>-6.8317869827101196E-2</v>
      </c>
      <c r="AI46" t="s">
        <v>374</v>
      </c>
      <c r="AJ46" s="7">
        <v>995775</v>
      </c>
      <c r="AK46" s="9">
        <f>SUM(AK28:AK45)</f>
        <v>1109237.8</v>
      </c>
      <c r="AL46" s="6">
        <f t="shared" si="27"/>
        <v>0.11394421430544054</v>
      </c>
    </row>
    <row r="47" spans="2:38" x14ac:dyDescent="0.25">
      <c r="B47" t="s">
        <v>253</v>
      </c>
      <c r="C47" t="s">
        <v>142</v>
      </c>
      <c r="D47" s="7">
        <v>0.53839999999999999</v>
      </c>
      <c r="E47" s="7">
        <v>7.3639999999999997E-2</v>
      </c>
      <c r="F47" s="8">
        <v>5.1979999999999995E-4</v>
      </c>
      <c r="G47" s="7">
        <v>0.39250000000000002</v>
      </c>
      <c r="H47" s="7">
        <v>0.53869999999999996</v>
      </c>
      <c r="I47" s="7">
        <v>0.6825</v>
      </c>
      <c r="J47" s="7">
        <v>10001</v>
      </c>
      <c r="K47" s="7">
        <v>40000</v>
      </c>
      <c r="L47" s="4">
        <f t="shared" si="0"/>
        <v>0.13677563150074293</v>
      </c>
      <c r="M47" t="s">
        <v>253</v>
      </c>
      <c r="N47" t="str">
        <f>'HBM m9 r1'!C47</f>
        <v>Umsy[6]</v>
      </c>
      <c r="O47" s="4">
        <f>'HBM m9 r1'!D47</f>
        <v>0.57010000000000005</v>
      </c>
      <c r="P47" s="7">
        <f>'HBM m9 r1'!E47</f>
        <v>6.2480000000000001E-2</v>
      </c>
      <c r="Q47" s="7">
        <f>'HBM m9 r1'!F47</f>
        <v>4.2339999999999999E-4</v>
      </c>
      <c r="R47" s="7">
        <f>'HBM m9 r1'!G47</f>
        <v>0.44569999999999999</v>
      </c>
      <c r="S47" s="7">
        <f>'HBM m9 r1'!H47</f>
        <v>0.57040000000000002</v>
      </c>
      <c r="T47" s="7">
        <f>'HBM m9 r1'!I47</f>
        <v>0.69259999999999999</v>
      </c>
      <c r="U47" s="7">
        <f>'HBM m9 r1'!J47</f>
        <v>10001</v>
      </c>
      <c r="V47" s="7">
        <f>'HBM m9 r1'!K47</f>
        <v>50000</v>
      </c>
      <c r="W47" s="4">
        <f>'HBM m9 r1'!L47</f>
        <v>0.1095948079284336</v>
      </c>
      <c r="X47" s="6">
        <f t="shared" si="1"/>
        <v>5.8878157503714827E-2</v>
      </c>
      <c r="Y47" s="5">
        <f t="shared" si="2"/>
        <v>-2.7180823572309332E-2</v>
      </c>
    </row>
    <row r="48" spans="2:38" x14ac:dyDescent="0.25">
      <c r="B48" t="s">
        <v>254</v>
      </c>
      <c r="C48" t="s">
        <v>143</v>
      </c>
      <c r="D48" s="7">
        <v>0.76139999999999997</v>
      </c>
      <c r="E48" s="7">
        <v>9.418E-2</v>
      </c>
      <c r="F48" s="7">
        <v>1.2570000000000001E-3</v>
      </c>
      <c r="G48" s="7">
        <v>0.58140000000000003</v>
      </c>
      <c r="H48" s="7">
        <v>0.75990000000000002</v>
      </c>
      <c r="I48" s="7">
        <v>0.94810000000000005</v>
      </c>
      <c r="J48" s="7">
        <v>10001</v>
      </c>
      <c r="K48" s="7">
        <v>40000</v>
      </c>
      <c r="L48" s="4">
        <f t="shared" si="0"/>
        <v>0.12369319674284214</v>
      </c>
      <c r="M48" t="s">
        <v>254</v>
      </c>
      <c r="N48" t="str">
        <f>'HBM m9 r1'!C48</f>
        <v>Umsy[7]</v>
      </c>
      <c r="O48" s="4">
        <f>'HBM m9 r1'!D48</f>
        <v>0.70840000000000003</v>
      </c>
      <c r="P48" s="7">
        <f>'HBM m9 r1'!E48</f>
        <v>7.8530000000000003E-2</v>
      </c>
      <c r="Q48" s="7">
        <f>'HBM m9 r1'!F48</f>
        <v>9.4990000000000005E-4</v>
      </c>
      <c r="R48" s="7">
        <f>'HBM m9 r1'!G48</f>
        <v>0.56640000000000001</v>
      </c>
      <c r="S48" s="7">
        <f>'HBM m9 r1'!H48</f>
        <v>0.70440000000000003</v>
      </c>
      <c r="T48" s="7">
        <f>'HBM m9 r1'!I48</f>
        <v>0.87409999999999999</v>
      </c>
      <c r="U48" s="7">
        <f>'HBM m9 r1'!J48</f>
        <v>10001</v>
      </c>
      <c r="V48" s="7">
        <f>'HBM m9 r1'!K48</f>
        <v>50000</v>
      </c>
      <c r="W48" s="4">
        <f>'HBM m9 r1'!L48</f>
        <v>0.11085544889892716</v>
      </c>
      <c r="X48" s="6">
        <f t="shared" si="1"/>
        <v>-6.9608615707906413E-2</v>
      </c>
      <c r="Y48" s="5">
        <f t="shared" si="2"/>
        <v>-1.2837747843914976E-2</v>
      </c>
    </row>
    <row r="49" spans="2:25" x14ac:dyDescent="0.25">
      <c r="B49" t="s">
        <v>255</v>
      </c>
      <c r="C49" t="s">
        <v>144</v>
      </c>
      <c r="D49" s="7">
        <v>0.71060000000000001</v>
      </c>
      <c r="E49" s="7">
        <v>0.1729</v>
      </c>
      <c r="F49" s="7">
        <v>1.2329999999999999E-3</v>
      </c>
      <c r="G49" s="7">
        <v>0.32529999999999998</v>
      </c>
      <c r="H49" s="7">
        <v>0.72619999999999996</v>
      </c>
      <c r="I49" s="7">
        <v>1.0049999999999999</v>
      </c>
      <c r="J49" s="7">
        <v>10001</v>
      </c>
      <c r="K49" s="7">
        <v>40000</v>
      </c>
      <c r="L49" s="4">
        <f t="shared" si="0"/>
        <v>0.24331550802139038</v>
      </c>
      <c r="M49" t="s">
        <v>255</v>
      </c>
      <c r="N49" t="str">
        <f>'HBM m9 r1'!C49</f>
        <v>Umsy[8]</v>
      </c>
      <c r="O49" s="4">
        <f>'HBM m9 r1'!D49</f>
        <v>0.67430000000000001</v>
      </c>
      <c r="P49" s="7">
        <f>'HBM m9 r1'!E49</f>
        <v>0.1043</v>
      </c>
      <c r="Q49" s="7">
        <f>'HBM m9 r1'!F49</f>
        <v>8.1720000000000002E-4</v>
      </c>
      <c r="R49" s="7">
        <f>'HBM m9 r1'!G49</f>
        <v>0.47639999999999999</v>
      </c>
      <c r="S49" s="7">
        <f>'HBM m9 r1'!H49</f>
        <v>0.67020000000000002</v>
      </c>
      <c r="T49" s="7">
        <f>'HBM m9 r1'!I49</f>
        <v>0.88770000000000004</v>
      </c>
      <c r="U49" s="7">
        <f>'HBM m9 r1'!J49</f>
        <v>10001</v>
      </c>
      <c r="V49" s="7">
        <f>'HBM m9 r1'!K49</f>
        <v>50000</v>
      </c>
      <c r="W49" s="4">
        <f>'HBM m9 r1'!L49</f>
        <v>0.15467892629393445</v>
      </c>
      <c r="X49" s="6">
        <f t="shared" si="1"/>
        <v>-5.108359133126935E-2</v>
      </c>
      <c r="Y49" s="5">
        <f t="shared" si="2"/>
        <v>-8.8636581727455921E-2</v>
      </c>
    </row>
    <row r="50" spans="2:25" x14ac:dyDescent="0.25">
      <c r="B50" t="s">
        <v>256</v>
      </c>
      <c r="C50" t="s">
        <v>145</v>
      </c>
      <c r="D50" s="7">
        <v>0.59689999999999999</v>
      </c>
      <c r="E50" s="7">
        <v>5.5350000000000003E-2</v>
      </c>
      <c r="F50" s="8">
        <v>3.6949999999999998E-4</v>
      </c>
      <c r="G50" s="7">
        <v>0.48730000000000001</v>
      </c>
      <c r="H50" s="7">
        <v>0.59730000000000005</v>
      </c>
      <c r="I50" s="7">
        <v>0.70540000000000003</v>
      </c>
      <c r="J50" s="7">
        <v>10001</v>
      </c>
      <c r="K50" s="7">
        <v>40000</v>
      </c>
      <c r="L50" s="4">
        <f t="shared" si="0"/>
        <v>9.2729100351817736E-2</v>
      </c>
      <c r="M50" t="s">
        <v>256</v>
      </c>
      <c r="N50" t="str">
        <f>'HBM m9 r1'!C50</f>
        <v>Umsy[9]</v>
      </c>
      <c r="O50" s="4">
        <f>'HBM m9 r1'!D50</f>
        <v>0.60519999999999996</v>
      </c>
      <c r="P50" s="7">
        <f>'HBM m9 r1'!E50</f>
        <v>4.99E-2</v>
      </c>
      <c r="Q50" s="7">
        <f>'HBM m9 r1'!F50</f>
        <v>2.9260000000000001E-4</v>
      </c>
      <c r="R50" s="7">
        <f>'HBM m9 r1'!G50</f>
        <v>0.50690000000000002</v>
      </c>
      <c r="S50" s="7">
        <f>'HBM m9 r1'!H50</f>
        <v>0.60560000000000003</v>
      </c>
      <c r="T50" s="7">
        <f>'HBM m9 r1'!I50</f>
        <v>0.70340000000000003</v>
      </c>
      <c r="U50" s="7">
        <f>'HBM m9 r1'!J50</f>
        <v>10001</v>
      </c>
      <c r="V50" s="7">
        <f>'HBM m9 r1'!K50</f>
        <v>50000</v>
      </c>
      <c r="W50" s="4">
        <f>'HBM m9 r1'!L50</f>
        <v>8.2452081956378057E-2</v>
      </c>
      <c r="X50" s="6">
        <f t="shared" si="1"/>
        <v>1.3905176746523662E-2</v>
      </c>
      <c r="Y50" s="5">
        <f t="shared" si="2"/>
        <v>-1.027701839543968E-2</v>
      </c>
    </row>
    <row r="51" spans="2:25" x14ac:dyDescent="0.25">
      <c r="B51" t="s">
        <v>257</v>
      </c>
      <c r="C51" t="s">
        <v>146</v>
      </c>
      <c r="D51" s="7">
        <v>0.30980000000000002</v>
      </c>
      <c r="E51" s="7">
        <v>0.15540000000000001</v>
      </c>
      <c r="F51" s="8">
        <v>7.561E-4</v>
      </c>
      <c r="G51" s="7">
        <v>-1.6910000000000001E-2</v>
      </c>
      <c r="H51" s="7">
        <v>0.31540000000000001</v>
      </c>
      <c r="I51" s="7">
        <v>0.59709999999999996</v>
      </c>
      <c r="J51" s="7">
        <v>10001</v>
      </c>
      <c r="K51" s="7">
        <v>40000</v>
      </c>
      <c r="L51" s="4">
        <f t="shared" si="0"/>
        <v>0.50161394448030983</v>
      </c>
      <c r="M51" t="s">
        <v>257</v>
      </c>
      <c r="N51" t="str">
        <f>'HBM m9 r1'!C51</f>
        <v>Umsy[10]</v>
      </c>
      <c r="O51" s="4">
        <f>'HBM m9 r1'!D51</f>
        <v>0.50929999999999997</v>
      </c>
      <c r="P51" s="7">
        <f>'HBM m9 r1'!E51</f>
        <v>0.10100000000000001</v>
      </c>
      <c r="Q51" s="7">
        <f>'HBM m9 r1'!F51</f>
        <v>6.5709999999999998E-4</v>
      </c>
      <c r="R51" s="7">
        <f>'HBM m9 r1'!G51</f>
        <v>0.2944</v>
      </c>
      <c r="S51" s="7">
        <f>'HBM m9 r1'!H51</f>
        <v>0.51549999999999996</v>
      </c>
      <c r="T51" s="7">
        <f>'HBM m9 r1'!I51</f>
        <v>0.69279999999999997</v>
      </c>
      <c r="U51" s="7">
        <f>'HBM m9 r1'!J51</f>
        <v>10001</v>
      </c>
      <c r="V51" s="7">
        <f>'HBM m9 r1'!K51</f>
        <v>50000</v>
      </c>
      <c r="W51" s="4">
        <f>'HBM m9 r1'!L51</f>
        <v>0.19831140781464757</v>
      </c>
      <c r="X51" s="6">
        <f t="shared" si="1"/>
        <v>0.6439638476436409</v>
      </c>
      <c r="Y51" s="5">
        <f t="shared" si="2"/>
        <v>-0.30330253666566226</v>
      </c>
    </row>
    <row r="52" spans="2:25" x14ac:dyDescent="0.25">
      <c r="B52" t="s">
        <v>258</v>
      </c>
      <c r="C52" t="s">
        <v>147</v>
      </c>
      <c r="D52" s="7">
        <v>0.43569999999999998</v>
      </c>
      <c r="E52" s="7">
        <v>6.9970000000000004E-2</v>
      </c>
      <c r="F52" s="8">
        <v>6.1919999999999998E-4</v>
      </c>
      <c r="G52" s="7">
        <v>0.2949</v>
      </c>
      <c r="H52" s="7">
        <v>0.43680000000000002</v>
      </c>
      <c r="I52" s="7">
        <v>0.56940000000000002</v>
      </c>
      <c r="J52" s="7">
        <v>10001</v>
      </c>
      <c r="K52" s="7">
        <v>40000</v>
      </c>
      <c r="L52" s="4">
        <f t="shared" si="0"/>
        <v>0.16059215056231355</v>
      </c>
      <c r="M52" t="s">
        <v>258</v>
      </c>
      <c r="N52" t="str">
        <f>'HBM m9 r1'!C52</f>
        <v>Umsy[11]</v>
      </c>
      <c r="O52" s="4">
        <f>'HBM m9 r1'!D52</f>
        <v>0.49280000000000002</v>
      </c>
      <c r="P52" s="7">
        <f>'HBM m9 r1'!E52</f>
        <v>6.2869999999999995E-2</v>
      </c>
      <c r="Q52" s="7">
        <f>'HBM m9 r1'!F52</f>
        <v>5.0620000000000005E-4</v>
      </c>
      <c r="R52" s="7">
        <f>'HBM m9 r1'!G52</f>
        <v>0.3644</v>
      </c>
      <c r="S52" s="7">
        <f>'HBM m9 r1'!H52</f>
        <v>0.49480000000000002</v>
      </c>
      <c r="T52" s="7">
        <f>'HBM m9 r1'!I52</f>
        <v>0.61080000000000001</v>
      </c>
      <c r="U52" s="7">
        <f>'HBM m9 r1'!J52</f>
        <v>10001</v>
      </c>
      <c r="V52" s="7">
        <f>'HBM m9 r1'!K52</f>
        <v>50000</v>
      </c>
      <c r="W52" s="4">
        <f>'HBM m9 r1'!L52</f>
        <v>0.12757711038961037</v>
      </c>
      <c r="X52" s="6">
        <f t="shared" si="1"/>
        <v>0.13105347716318577</v>
      </c>
      <c r="Y52" s="5">
        <f t="shared" si="2"/>
        <v>-3.3015040172703181E-2</v>
      </c>
    </row>
    <row r="53" spans="2:25" x14ac:dyDescent="0.25">
      <c r="B53" t="s">
        <v>259</v>
      </c>
      <c r="C53" t="s">
        <v>148</v>
      </c>
      <c r="D53" s="7">
        <v>0.75800000000000001</v>
      </c>
      <c r="E53" s="7">
        <v>5.7759999999999999E-2</v>
      </c>
      <c r="F53" s="8">
        <v>5.7280000000000005E-4</v>
      </c>
      <c r="G53" s="7">
        <v>0.63859999999999995</v>
      </c>
      <c r="H53" s="7">
        <v>0.75939999999999996</v>
      </c>
      <c r="I53" s="7">
        <v>0.86660000000000004</v>
      </c>
      <c r="J53" s="7">
        <v>10001</v>
      </c>
      <c r="K53" s="7">
        <v>40000</v>
      </c>
      <c r="L53" s="4">
        <f t="shared" si="0"/>
        <v>7.6200527704485488E-2</v>
      </c>
      <c r="M53" t="s">
        <v>259</v>
      </c>
      <c r="N53" t="str">
        <f>'HBM m9 r1'!C53</f>
        <v>Umsy[12]</v>
      </c>
      <c r="O53" s="4">
        <f>'HBM m9 r1'!D53</f>
        <v>0.72919999999999996</v>
      </c>
      <c r="P53" s="7">
        <f>'HBM m9 r1'!E53</f>
        <v>5.7090000000000002E-2</v>
      </c>
      <c r="Q53" s="7">
        <f>'HBM m9 r1'!F53</f>
        <v>6.5589999999999995E-4</v>
      </c>
      <c r="R53" s="7">
        <f>'HBM m9 r1'!G53</f>
        <v>0.61409999999999998</v>
      </c>
      <c r="S53" s="7">
        <f>'HBM m9 r1'!H53</f>
        <v>0.73089999999999999</v>
      </c>
      <c r="T53" s="7">
        <f>'HBM m9 r1'!I53</f>
        <v>0.83840000000000003</v>
      </c>
      <c r="U53" s="7">
        <f>'HBM m9 r1'!J53</f>
        <v>10001</v>
      </c>
      <c r="V53" s="7">
        <f>'HBM m9 r1'!K53</f>
        <v>50000</v>
      </c>
      <c r="W53" s="4">
        <f>'HBM m9 r1'!L53</f>
        <v>7.8291278113000559E-2</v>
      </c>
      <c r="X53" s="6">
        <f t="shared" si="1"/>
        <v>-3.799472295514518E-2</v>
      </c>
      <c r="Y53" s="5">
        <f t="shared" si="2"/>
        <v>2.0907504085150713E-3</v>
      </c>
    </row>
    <row r="54" spans="2:25" x14ac:dyDescent="0.25">
      <c r="B54" t="s">
        <v>260</v>
      </c>
      <c r="C54" t="s">
        <v>149</v>
      </c>
      <c r="D54" s="7">
        <v>0.43530000000000002</v>
      </c>
      <c r="E54" s="7">
        <v>7.6369999999999993E-2</v>
      </c>
      <c r="F54" s="8">
        <v>4.0049999999999998E-4</v>
      </c>
      <c r="G54" s="7">
        <v>0.28199999999999997</v>
      </c>
      <c r="H54" s="7">
        <v>0.43659999999999999</v>
      </c>
      <c r="I54" s="7">
        <v>0.58140000000000003</v>
      </c>
      <c r="J54" s="7">
        <v>10001</v>
      </c>
      <c r="K54" s="7">
        <v>40000</v>
      </c>
      <c r="L54" s="4">
        <f t="shared" si="0"/>
        <v>0.17544222375373303</v>
      </c>
      <c r="M54" t="s">
        <v>260</v>
      </c>
      <c r="N54" t="str">
        <f>'HBM m9 r1'!C54</f>
        <v>Umsy[13]</v>
      </c>
      <c r="O54" s="4">
        <f>'HBM m9 r1'!D54</f>
        <v>0.49830000000000002</v>
      </c>
      <c r="P54" s="7">
        <f>'HBM m9 r1'!E54</f>
        <v>6.6350000000000006E-2</v>
      </c>
      <c r="Q54" s="7">
        <f>'HBM m9 r1'!F54</f>
        <v>4.1619999999999998E-4</v>
      </c>
      <c r="R54" s="7">
        <f>'HBM m9 r1'!G54</f>
        <v>0.36259999999999998</v>
      </c>
      <c r="S54" s="7">
        <f>'HBM m9 r1'!H54</f>
        <v>0.50070000000000003</v>
      </c>
      <c r="T54" s="7">
        <f>'HBM m9 r1'!I54</f>
        <v>0.62160000000000004</v>
      </c>
      <c r="U54" s="7">
        <f>'HBM m9 r1'!J54</f>
        <v>10001</v>
      </c>
      <c r="V54" s="7">
        <f>'HBM m9 r1'!K54</f>
        <v>50000</v>
      </c>
      <c r="W54" s="4">
        <f>'HBM m9 r1'!L54</f>
        <v>0.13315271924543448</v>
      </c>
      <c r="X54" s="6">
        <f t="shared" si="1"/>
        <v>0.14472777394900069</v>
      </c>
      <c r="Y54" s="5">
        <f t="shared" si="2"/>
        <v>-4.2289504508298548E-2</v>
      </c>
    </row>
    <row r="55" spans="2:25" x14ac:dyDescent="0.25">
      <c r="B55" t="s">
        <v>261</v>
      </c>
      <c r="C55" t="s">
        <v>150</v>
      </c>
      <c r="D55" s="7">
        <v>0.46860000000000002</v>
      </c>
      <c r="E55" s="7">
        <v>0.1173</v>
      </c>
      <c r="F55" s="8">
        <v>8.7790000000000003E-4</v>
      </c>
      <c r="G55" s="7">
        <v>0.22420000000000001</v>
      </c>
      <c r="H55" s="7">
        <v>0.47410000000000002</v>
      </c>
      <c r="I55" s="7">
        <v>0.68479999999999996</v>
      </c>
      <c r="J55" s="7">
        <v>10001</v>
      </c>
      <c r="K55" s="7">
        <v>40000</v>
      </c>
      <c r="L55" s="4">
        <f t="shared" si="0"/>
        <v>0.25032010243277847</v>
      </c>
      <c r="M55" t="s">
        <v>261</v>
      </c>
      <c r="N55" t="str">
        <f>'HBM m9 r1'!C55</f>
        <v>Umsy[14]</v>
      </c>
      <c r="O55" s="4">
        <f>'HBM m9 r1'!D55</f>
        <v>0.55449999999999999</v>
      </c>
      <c r="P55" s="7">
        <f>'HBM m9 r1'!E55</f>
        <v>8.2659999999999997E-2</v>
      </c>
      <c r="Q55" s="7">
        <f>'HBM m9 r1'!F55</f>
        <v>5.2809999999999999E-4</v>
      </c>
      <c r="R55" s="7">
        <f>'HBM m9 r1'!G55</f>
        <v>0.38329999999999997</v>
      </c>
      <c r="S55" s="7">
        <f>'HBM m9 r1'!H55</f>
        <v>0.5575</v>
      </c>
      <c r="T55" s="7">
        <f>'HBM m9 r1'!I55</f>
        <v>0.71</v>
      </c>
      <c r="U55" s="7">
        <f>'HBM m9 r1'!J55</f>
        <v>10001</v>
      </c>
      <c r="V55" s="7">
        <f>'HBM m9 r1'!K55</f>
        <v>50000</v>
      </c>
      <c r="W55" s="4">
        <f>'HBM m9 r1'!L55</f>
        <v>0.1490712353471596</v>
      </c>
      <c r="X55" s="6">
        <f t="shared" si="1"/>
        <v>0.18331199317114805</v>
      </c>
      <c r="Y55" s="5">
        <f t="shared" si="2"/>
        <v>-0.10124886708561887</v>
      </c>
    </row>
    <row r="56" spans="2:25" x14ac:dyDescent="0.25">
      <c r="B56" t="s">
        <v>262</v>
      </c>
      <c r="C56" t="s">
        <v>151</v>
      </c>
      <c r="D56" s="7">
        <v>0.56759999999999999</v>
      </c>
      <c r="E56" s="7">
        <v>7.6270000000000004E-2</v>
      </c>
      <c r="F56" s="8">
        <v>6.6220000000000005E-4</v>
      </c>
      <c r="G56" s="7">
        <v>0.4244</v>
      </c>
      <c r="H56" s="7">
        <v>0.56510000000000005</v>
      </c>
      <c r="I56" s="7">
        <v>0.72440000000000004</v>
      </c>
      <c r="J56" s="7">
        <v>10001</v>
      </c>
      <c r="K56" s="7">
        <v>40000</v>
      </c>
      <c r="L56" s="4">
        <f t="shared" si="0"/>
        <v>0.13437279774489078</v>
      </c>
      <c r="M56" t="s">
        <v>262</v>
      </c>
      <c r="N56" t="str">
        <f>'HBM m9 r1'!C56</f>
        <v>Umsy[15]</v>
      </c>
      <c r="O56" s="4">
        <f>'HBM m9 r1'!D56</f>
        <v>0.58919999999999995</v>
      </c>
      <c r="P56" s="7">
        <f>'HBM m9 r1'!E56</f>
        <v>6.5009999999999998E-2</v>
      </c>
      <c r="Q56" s="7">
        <f>'HBM m9 r1'!F56</f>
        <v>4.752E-4</v>
      </c>
      <c r="R56" s="7">
        <f>'HBM m9 r1'!G56</f>
        <v>0.46639999999999998</v>
      </c>
      <c r="S56" s="7">
        <f>'HBM m9 r1'!H56</f>
        <v>0.5877</v>
      </c>
      <c r="T56" s="7">
        <f>'HBM m9 r1'!I56</f>
        <v>0.72089999999999999</v>
      </c>
      <c r="U56" s="7">
        <f>'HBM m9 r1'!J56</f>
        <v>10001</v>
      </c>
      <c r="V56" s="7">
        <f>'HBM m9 r1'!K56</f>
        <v>50000</v>
      </c>
      <c r="W56" s="4">
        <f>'HBM m9 r1'!L56</f>
        <v>0.11033604887983707</v>
      </c>
      <c r="X56" s="6">
        <f t="shared" si="1"/>
        <v>3.8054968287526345E-2</v>
      </c>
      <c r="Y56" s="5">
        <f t="shared" si="2"/>
        <v>-2.4036748865053706E-2</v>
      </c>
    </row>
    <row r="57" spans="2:25" x14ac:dyDescent="0.25">
      <c r="B57" t="s">
        <v>263</v>
      </c>
      <c r="C57" t="s">
        <v>152</v>
      </c>
      <c r="D57" s="7">
        <v>0.61060000000000003</v>
      </c>
      <c r="E57" s="7">
        <v>9.955E-2</v>
      </c>
      <c r="F57" s="8">
        <v>9.209E-4</v>
      </c>
      <c r="G57" s="7">
        <v>0.41210000000000002</v>
      </c>
      <c r="H57" s="7">
        <v>0.61119999999999997</v>
      </c>
      <c r="I57" s="7">
        <v>0.80230000000000001</v>
      </c>
      <c r="J57" s="7">
        <v>10001</v>
      </c>
      <c r="K57" s="7">
        <v>40000</v>
      </c>
      <c r="L57" s="4">
        <f t="shared" si="0"/>
        <v>0.16303635768096952</v>
      </c>
      <c r="M57" t="s">
        <v>263</v>
      </c>
      <c r="N57" t="str">
        <f>'HBM m9 r1'!C57</f>
        <v>Umsy[16]</v>
      </c>
      <c r="O57" s="4">
        <f>'HBM m9 r1'!D57</f>
        <v>0.62450000000000006</v>
      </c>
      <c r="P57" s="7">
        <f>'HBM m9 r1'!E57</f>
        <v>7.5910000000000005E-2</v>
      </c>
      <c r="Q57" s="7">
        <f>'HBM m9 r1'!F57</f>
        <v>5.9840000000000002E-4</v>
      </c>
      <c r="R57" s="7">
        <f>'HBM m9 r1'!G57</f>
        <v>0.4768</v>
      </c>
      <c r="S57" s="7">
        <f>'HBM m9 r1'!H57</f>
        <v>0.623</v>
      </c>
      <c r="T57" s="7">
        <f>'HBM m9 r1'!I57</f>
        <v>0.77700000000000002</v>
      </c>
      <c r="U57" s="7">
        <f>'HBM m9 r1'!J57</f>
        <v>10001</v>
      </c>
      <c r="V57" s="7">
        <f>'HBM m9 r1'!K57</f>
        <v>50000</v>
      </c>
      <c r="W57" s="4">
        <f>'HBM m9 r1'!L57</f>
        <v>0.12155324259407525</v>
      </c>
      <c r="X57" s="6">
        <f t="shared" si="1"/>
        <v>2.2764493940386543E-2</v>
      </c>
      <c r="Y57" s="5">
        <f t="shared" si="2"/>
        <v>-4.1483115086894271E-2</v>
      </c>
    </row>
    <row r="58" spans="2:25" x14ac:dyDescent="0.25">
      <c r="B58" t="s">
        <v>264</v>
      </c>
      <c r="C58" t="s">
        <v>153</v>
      </c>
      <c r="D58" s="7">
        <v>0.71499999999999997</v>
      </c>
      <c r="E58" s="7">
        <v>0.1148</v>
      </c>
      <c r="F58" s="8">
        <v>9.657E-4</v>
      </c>
      <c r="G58" s="7">
        <v>0.4783</v>
      </c>
      <c r="H58" s="7">
        <v>0.71940000000000004</v>
      </c>
      <c r="I58" s="7">
        <v>0.92569999999999997</v>
      </c>
      <c r="J58" s="7">
        <v>10001</v>
      </c>
      <c r="K58" s="7">
        <v>40000</v>
      </c>
      <c r="L58" s="4">
        <f t="shared" si="0"/>
        <v>0.16055944055944057</v>
      </c>
      <c r="M58" t="s">
        <v>264</v>
      </c>
      <c r="N58" t="str">
        <f>'HBM m9 r1'!C58</f>
        <v>Umsy[17]</v>
      </c>
      <c r="O58" s="4">
        <f>'HBM m9 r1'!D58</f>
        <v>0.6794</v>
      </c>
      <c r="P58" s="7">
        <f>'HBM m9 r1'!E58</f>
        <v>8.7660000000000002E-2</v>
      </c>
      <c r="Q58" s="7">
        <f>'HBM m9 r1'!F58</f>
        <v>7.1679999999999997E-4</v>
      </c>
      <c r="R58" s="7">
        <f>'HBM m9 r1'!G58</f>
        <v>0.51190000000000002</v>
      </c>
      <c r="S58" s="7">
        <f>'HBM m9 r1'!H58</f>
        <v>0.67759999999999998</v>
      </c>
      <c r="T58" s="7">
        <f>'HBM m9 r1'!I58</f>
        <v>0.85629999999999995</v>
      </c>
      <c r="U58" s="7">
        <f>'HBM m9 r1'!J58</f>
        <v>10001</v>
      </c>
      <c r="V58" s="7">
        <f>'HBM m9 r1'!K58</f>
        <v>50000</v>
      </c>
      <c r="W58" s="4">
        <f>'HBM m9 r1'!L58</f>
        <v>0.12902561083308803</v>
      </c>
      <c r="X58" s="6">
        <f t="shared" si="1"/>
        <v>-4.9790209790209747E-2</v>
      </c>
      <c r="Y58" s="5">
        <f t="shared" si="2"/>
        <v>-3.1533829726352547E-2</v>
      </c>
    </row>
    <row r="59" spans="2:25" x14ac:dyDescent="0.25">
      <c r="B59" t="s">
        <v>265</v>
      </c>
      <c r="C59" t="s">
        <v>154</v>
      </c>
      <c r="D59" s="7">
        <v>0.43149999999999999</v>
      </c>
      <c r="E59" s="7">
        <v>9.1869999999999993E-2</v>
      </c>
      <c r="F59" s="8">
        <v>7.7039999999999997E-4</v>
      </c>
      <c r="G59" s="7">
        <v>0.24979999999999999</v>
      </c>
      <c r="H59" s="7">
        <v>0.43130000000000002</v>
      </c>
      <c r="I59" s="7">
        <v>0.61040000000000005</v>
      </c>
      <c r="J59" s="7">
        <v>10001</v>
      </c>
      <c r="K59" s="7">
        <v>40000</v>
      </c>
      <c r="L59" s="4">
        <f t="shared" si="0"/>
        <v>0.21290845886442641</v>
      </c>
      <c r="M59" t="s">
        <v>265</v>
      </c>
      <c r="N59" t="str">
        <f>'HBM m9 r1'!C59</f>
        <v>Umsy[18]</v>
      </c>
      <c r="O59" s="4">
        <f>'HBM m9 r1'!D59</f>
        <v>0.51339999999999997</v>
      </c>
      <c r="P59" s="7">
        <f>'HBM m9 r1'!E59</f>
        <v>7.7130000000000004E-2</v>
      </c>
      <c r="Q59" s="7">
        <f>'HBM m9 r1'!F59</f>
        <v>5.7760000000000005E-4</v>
      </c>
      <c r="R59" s="7">
        <f>'HBM m9 r1'!G59</f>
        <v>0.35610000000000003</v>
      </c>
      <c r="S59" s="7">
        <f>'HBM m9 r1'!H59</f>
        <v>0.51549999999999996</v>
      </c>
      <c r="T59" s="7">
        <f>'HBM m9 r1'!I59</f>
        <v>0.6603</v>
      </c>
      <c r="U59" s="7">
        <f>'HBM m9 r1'!J59</f>
        <v>10001</v>
      </c>
      <c r="V59" s="7">
        <f>'HBM m9 r1'!K59</f>
        <v>50000</v>
      </c>
      <c r="W59" s="4">
        <f>'HBM m9 r1'!L59</f>
        <v>0.15023373587845737</v>
      </c>
      <c r="X59" s="6">
        <f t="shared" si="1"/>
        <v>0.18980301274623401</v>
      </c>
      <c r="Y59" s="5">
        <f t="shared" si="2"/>
        <v>-6.2674722985969045E-2</v>
      </c>
    </row>
    <row r="60" spans="2:25" x14ac:dyDescent="0.25">
      <c r="B60" t="s">
        <v>248</v>
      </c>
      <c r="C60" t="s">
        <v>191</v>
      </c>
      <c r="D60" s="7">
        <v>1.3089999999999999</v>
      </c>
      <c r="E60" s="7">
        <v>0.1666</v>
      </c>
      <c r="F60" s="7">
        <v>1.472E-3</v>
      </c>
      <c r="G60" s="7">
        <v>0.98329999999999995</v>
      </c>
      <c r="H60" s="7">
        <v>1.31</v>
      </c>
      <c r="I60" s="7">
        <v>1.637</v>
      </c>
      <c r="J60" s="7">
        <v>10001</v>
      </c>
      <c r="K60" s="7">
        <v>40000</v>
      </c>
      <c r="L60" s="4">
        <f t="shared" si="0"/>
        <v>0.12727272727272729</v>
      </c>
      <c r="M60" t="s">
        <v>248</v>
      </c>
      <c r="N60" t="str">
        <f>'HBM m9 r1'!C60</f>
        <v>intercept[1]</v>
      </c>
      <c r="O60" s="4">
        <f>'HBM m9 r1'!D60</f>
        <v>1.339</v>
      </c>
      <c r="P60" s="7">
        <f>'HBM m9 r1'!E60</f>
        <v>0.1439</v>
      </c>
      <c r="Q60" s="7">
        <f>'HBM m9 r1'!F60</f>
        <v>1.1100000000000001E-3</v>
      </c>
      <c r="R60" s="7">
        <f>'HBM m9 r1'!G60</f>
        <v>1.06</v>
      </c>
      <c r="S60" s="7">
        <f>'HBM m9 r1'!H60</f>
        <v>1.337</v>
      </c>
      <c r="T60" s="7">
        <f>'HBM m9 r1'!I60</f>
        <v>1.6259999999999999</v>
      </c>
      <c r="U60" s="7">
        <f>'HBM m9 r1'!J60</f>
        <v>10001</v>
      </c>
      <c r="V60" s="7">
        <f>'HBM m9 r1'!K60</f>
        <v>50000</v>
      </c>
      <c r="W60" s="4">
        <f>'HBM m9 r1'!L60</f>
        <v>0.10746825989544437</v>
      </c>
      <c r="X60" s="6">
        <f t="shared" si="1"/>
        <v>2.2918258212375881E-2</v>
      </c>
      <c r="Y60" s="5">
        <f t="shared" si="2"/>
        <v>-1.9804467377282919E-2</v>
      </c>
    </row>
    <row r="61" spans="2:25" x14ac:dyDescent="0.25">
      <c r="B61" t="s">
        <v>249</v>
      </c>
      <c r="C61" t="s">
        <v>192</v>
      </c>
      <c r="D61" s="7">
        <v>1.651</v>
      </c>
      <c r="E61" s="7">
        <v>0.41299999999999998</v>
      </c>
      <c r="F61" s="7">
        <v>2.98E-3</v>
      </c>
      <c r="G61" s="7">
        <v>0.78700000000000003</v>
      </c>
      <c r="H61" s="7">
        <v>1.667</v>
      </c>
      <c r="I61" s="7">
        <v>2.4180000000000001</v>
      </c>
      <c r="J61" s="7">
        <v>10001</v>
      </c>
      <c r="K61" s="7">
        <v>40000</v>
      </c>
      <c r="L61" s="4">
        <f t="shared" si="0"/>
        <v>0.25015142337976981</v>
      </c>
      <c r="M61" t="s">
        <v>249</v>
      </c>
      <c r="N61" t="str">
        <f>'HBM m9 r1'!C61</f>
        <v>intercept[2]</v>
      </c>
      <c r="O61" s="4">
        <f>'HBM m9 r1'!D61</f>
        <v>1.5249999999999999</v>
      </c>
      <c r="P61" s="7">
        <f>'HBM m9 r1'!E61</f>
        <v>0.2621</v>
      </c>
      <c r="Q61" s="7">
        <f>'HBM m9 r1'!F61</f>
        <v>2.0939999999999999E-3</v>
      </c>
      <c r="R61" s="7">
        <f>'HBM m9 r1'!G61</f>
        <v>1.0469999999999999</v>
      </c>
      <c r="S61" s="7">
        <f>'HBM m9 r1'!H61</f>
        <v>1.5089999999999999</v>
      </c>
      <c r="T61" s="7">
        <f>'HBM m9 r1'!I61</f>
        <v>2.0830000000000002</v>
      </c>
      <c r="U61" s="7">
        <f>'HBM m9 r1'!J61</f>
        <v>10001</v>
      </c>
      <c r="V61" s="7">
        <f>'HBM m9 r1'!K61</f>
        <v>50000</v>
      </c>
      <c r="W61" s="4">
        <f>'HBM m9 r1'!L61</f>
        <v>0.1718688524590164</v>
      </c>
      <c r="X61" s="6">
        <f t="shared" si="1"/>
        <v>-7.6317383403997643E-2</v>
      </c>
      <c r="Y61" s="5">
        <f t="shared" si="2"/>
        <v>-7.8282570920753414E-2</v>
      </c>
    </row>
    <row r="62" spans="2:25" x14ac:dyDescent="0.25">
      <c r="B62" t="s">
        <v>250</v>
      </c>
      <c r="C62" t="s">
        <v>193</v>
      </c>
      <c r="D62" s="7">
        <v>0.89759999999999995</v>
      </c>
      <c r="E62" s="7">
        <v>0.2087</v>
      </c>
      <c r="F62" s="7">
        <v>2.1640000000000001E-3</v>
      </c>
      <c r="G62" s="7">
        <v>0.50049999999999994</v>
      </c>
      <c r="H62" s="7">
        <v>0.89470000000000005</v>
      </c>
      <c r="I62" s="7">
        <v>1.3140000000000001</v>
      </c>
      <c r="J62" s="7">
        <v>10001</v>
      </c>
      <c r="K62" s="7">
        <v>40000</v>
      </c>
      <c r="L62" s="4">
        <f t="shared" si="0"/>
        <v>0.23250891265597148</v>
      </c>
      <c r="M62" t="s">
        <v>250</v>
      </c>
      <c r="N62" t="str">
        <f>'HBM m9 r1'!C62</f>
        <v>intercept[3]</v>
      </c>
      <c r="O62" s="4">
        <f>'HBM m9 r1'!D62</f>
        <v>1.0920000000000001</v>
      </c>
      <c r="P62" s="7">
        <f>'HBM m9 r1'!E62</f>
        <v>0.17929999999999999</v>
      </c>
      <c r="Q62" s="7">
        <f>'HBM m9 r1'!F62</f>
        <v>1.737E-3</v>
      </c>
      <c r="R62" s="7">
        <f>'HBM m9 r1'!G62</f>
        <v>0.72950000000000004</v>
      </c>
      <c r="S62" s="7">
        <f>'HBM m9 r1'!H62</f>
        <v>1.0980000000000001</v>
      </c>
      <c r="T62" s="7">
        <f>'HBM m9 r1'!I62</f>
        <v>1.4339999999999999</v>
      </c>
      <c r="U62" s="7">
        <f>'HBM m9 r1'!J62</f>
        <v>10001</v>
      </c>
      <c r="V62" s="7">
        <f>'HBM m9 r1'!K62</f>
        <v>50000</v>
      </c>
      <c r="W62" s="4">
        <f>'HBM m9 r1'!L62</f>
        <v>0.16419413919413917</v>
      </c>
      <c r="X62" s="6">
        <f t="shared" si="1"/>
        <v>0.21657754010695202</v>
      </c>
      <c r="Y62" s="5">
        <f t="shared" si="2"/>
        <v>-6.8314773461832318E-2</v>
      </c>
    </row>
    <row r="63" spans="2:25" x14ac:dyDescent="0.25">
      <c r="B63" t="s">
        <v>251</v>
      </c>
      <c r="C63" t="s">
        <v>194</v>
      </c>
      <c r="D63" s="7">
        <v>1.1339999999999999</v>
      </c>
      <c r="E63" s="7">
        <v>0.1963</v>
      </c>
      <c r="F63" s="7">
        <v>1.993E-3</v>
      </c>
      <c r="G63" s="7">
        <v>0.76570000000000005</v>
      </c>
      <c r="H63" s="7">
        <v>1.1279999999999999</v>
      </c>
      <c r="I63" s="7">
        <v>1.534</v>
      </c>
      <c r="J63" s="7">
        <v>10001</v>
      </c>
      <c r="K63" s="7">
        <v>40000</v>
      </c>
      <c r="L63" s="4">
        <f t="shared" si="0"/>
        <v>0.1731040564373898</v>
      </c>
      <c r="M63" t="s">
        <v>251</v>
      </c>
      <c r="N63" t="str">
        <f>'HBM m9 r1'!C63</f>
        <v>intercept[4]</v>
      </c>
      <c r="O63" s="4">
        <f>'HBM m9 r1'!D63</f>
        <v>1.234</v>
      </c>
      <c r="P63" s="7">
        <f>'HBM m9 r1'!E63</f>
        <v>0.16739999999999999</v>
      </c>
      <c r="Q63" s="7">
        <f>'HBM m9 r1'!F63</f>
        <v>1.3829999999999999E-3</v>
      </c>
      <c r="R63" s="7">
        <f>'HBM m9 r1'!G63</f>
        <v>0.90559999999999996</v>
      </c>
      <c r="S63" s="7">
        <f>'HBM m9 r1'!H63</f>
        <v>1.234</v>
      </c>
      <c r="T63" s="7">
        <f>'HBM m9 r1'!I63</f>
        <v>1.5649999999999999</v>
      </c>
      <c r="U63" s="7">
        <f>'HBM m9 r1'!J63</f>
        <v>10001</v>
      </c>
      <c r="V63" s="7">
        <f>'HBM m9 r1'!K63</f>
        <v>50000</v>
      </c>
      <c r="W63" s="4">
        <f>'HBM m9 r1'!L63</f>
        <v>0.13565640194489464</v>
      </c>
      <c r="X63" s="6">
        <f t="shared" si="1"/>
        <v>8.8183421516754942E-2</v>
      </c>
      <c r="Y63" s="5">
        <f t="shared" si="2"/>
        <v>-3.7447654492495153E-2</v>
      </c>
    </row>
    <row r="64" spans="2:25" x14ac:dyDescent="0.25">
      <c r="B64" t="s">
        <v>252</v>
      </c>
      <c r="C64" t="s">
        <v>195</v>
      </c>
      <c r="D64" s="7">
        <v>1.1359999999999999</v>
      </c>
      <c r="E64" s="7">
        <v>0.24610000000000001</v>
      </c>
      <c r="F64" s="7">
        <v>2.8800000000000002E-3</v>
      </c>
      <c r="G64" s="7">
        <v>0.64390000000000003</v>
      </c>
      <c r="H64" s="7">
        <v>1.1439999999999999</v>
      </c>
      <c r="I64" s="7">
        <v>1.599</v>
      </c>
      <c r="J64" s="7">
        <v>10001</v>
      </c>
      <c r="K64" s="7">
        <v>40000</v>
      </c>
      <c r="L64" s="4">
        <f t="shared" si="0"/>
        <v>0.216637323943662</v>
      </c>
      <c r="M64" t="s">
        <v>252</v>
      </c>
      <c r="N64" t="str">
        <f>'HBM m9 r1'!C64</f>
        <v>intercept[5]</v>
      </c>
      <c r="O64" s="4">
        <f>'HBM m9 r1'!D64</f>
        <v>1.2649999999999999</v>
      </c>
      <c r="P64" s="7">
        <f>'HBM m9 r1'!E64</f>
        <v>0.1827</v>
      </c>
      <c r="Q64" s="7">
        <f>'HBM m9 r1'!F64</f>
        <v>1.6639999999999999E-3</v>
      </c>
      <c r="R64" s="7">
        <f>'HBM m9 r1'!G64</f>
        <v>0.88239999999999996</v>
      </c>
      <c r="S64" s="7">
        <f>'HBM m9 r1'!H64</f>
        <v>1.2709999999999999</v>
      </c>
      <c r="T64" s="7">
        <f>'HBM m9 r1'!I64</f>
        <v>1.611</v>
      </c>
      <c r="U64" s="7">
        <f>'HBM m9 r1'!J64</f>
        <v>10001</v>
      </c>
      <c r="V64" s="7">
        <f>'HBM m9 r1'!K64</f>
        <v>50000</v>
      </c>
      <c r="W64" s="4">
        <f>'HBM m9 r1'!L64</f>
        <v>0.14442687747035574</v>
      </c>
      <c r="X64" s="6">
        <f t="shared" si="1"/>
        <v>0.11355633802816903</v>
      </c>
      <c r="Y64" s="5">
        <f t="shared" si="2"/>
        <v>-7.2210446473306267E-2</v>
      </c>
    </row>
    <row r="65" spans="2:25" x14ac:dyDescent="0.25">
      <c r="B65" t="s">
        <v>253</v>
      </c>
      <c r="C65" t="s">
        <v>196</v>
      </c>
      <c r="D65" s="7">
        <v>1.1759999999999999</v>
      </c>
      <c r="E65" s="7">
        <v>0.1764</v>
      </c>
      <c r="F65" s="7">
        <v>1.2520000000000001E-3</v>
      </c>
      <c r="G65" s="7">
        <v>0.83360000000000001</v>
      </c>
      <c r="H65" s="7">
        <v>1.1739999999999999</v>
      </c>
      <c r="I65" s="7">
        <v>1.5289999999999999</v>
      </c>
      <c r="J65" s="7">
        <v>10001</v>
      </c>
      <c r="K65" s="7">
        <v>40000</v>
      </c>
      <c r="L65" s="4">
        <f t="shared" si="0"/>
        <v>0.15000000000000002</v>
      </c>
      <c r="M65" t="s">
        <v>253</v>
      </c>
      <c r="N65" t="str">
        <f>'HBM m9 r1'!C65</f>
        <v>intercept[6]</v>
      </c>
      <c r="O65" s="4">
        <f>'HBM m9 r1'!D65</f>
        <v>1.2509999999999999</v>
      </c>
      <c r="P65" s="7">
        <f>'HBM m9 r1'!E65</f>
        <v>0.1515</v>
      </c>
      <c r="Q65" s="7">
        <f>'HBM m9 r1'!F65</f>
        <v>1.031E-3</v>
      </c>
      <c r="R65" s="7">
        <f>'HBM m9 r1'!G65</f>
        <v>0.95540000000000003</v>
      </c>
      <c r="S65" s="7">
        <f>'HBM m9 r1'!H65</f>
        <v>1.25</v>
      </c>
      <c r="T65" s="7">
        <f>'HBM m9 r1'!I65</f>
        <v>1.554</v>
      </c>
      <c r="U65" s="7">
        <f>'HBM m9 r1'!J65</f>
        <v>10001</v>
      </c>
      <c r="V65" s="7">
        <f>'HBM m9 r1'!K65</f>
        <v>50000</v>
      </c>
      <c r="W65" s="4">
        <f>'HBM m9 r1'!L65</f>
        <v>0.12110311750599521</v>
      </c>
      <c r="X65" s="6">
        <f t="shared" si="1"/>
        <v>6.3775510204081592E-2</v>
      </c>
      <c r="Y65" s="5">
        <f t="shared" si="2"/>
        <v>-2.8896882494004808E-2</v>
      </c>
    </row>
    <row r="66" spans="2:25" x14ac:dyDescent="0.25">
      <c r="B66" t="s">
        <v>254</v>
      </c>
      <c r="C66" t="s">
        <v>197</v>
      </c>
      <c r="D66" s="7">
        <v>1.7390000000000001</v>
      </c>
      <c r="E66" s="7">
        <v>0.25</v>
      </c>
      <c r="F66" s="7">
        <v>3.3549999999999999E-3</v>
      </c>
      <c r="G66" s="7">
        <v>1.2769999999999999</v>
      </c>
      <c r="H66" s="7">
        <v>1.7290000000000001</v>
      </c>
      <c r="I66" s="7">
        <v>2.2509999999999999</v>
      </c>
      <c r="J66" s="7">
        <v>10001</v>
      </c>
      <c r="K66" s="7">
        <v>40000</v>
      </c>
      <c r="L66" s="4">
        <f t="shared" si="0"/>
        <v>0.14376078205865439</v>
      </c>
      <c r="M66" t="s">
        <v>254</v>
      </c>
      <c r="N66" t="str">
        <f>'HBM m9 r1'!C66</f>
        <v>intercept[7]</v>
      </c>
      <c r="O66" s="4">
        <f>'HBM m9 r1'!D66</f>
        <v>1.599</v>
      </c>
      <c r="P66" s="7">
        <f>'HBM m9 r1'!E66</f>
        <v>0.2039</v>
      </c>
      <c r="Q66" s="7">
        <f>'HBM m9 r1'!F66</f>
        <v>2.477E-3</v>
      </c>
      <c r="R66" s="7">
        <f>'HBM m9 r1'!G66</f>
        <v>1.2410000000000001</v>
      </c>
      <c r="S66" s="7">
        <f>'HBM m9 r1'!H66</f>
        <v>1.585</v>
      </c>
      <c r="T66" s="7">
        <f>'HBM m9 r1'!I66</f>
        <v>2.0390000000000001</v>
      </c>
      <c r="U66" s="7">
        <f>'HBM m9 r1'!J66</f>
        <v>10001</v>
      </c>
      <c r="V66" s="7">
        <f>'HBM m9 r1'!K66</f>
        <v>50000</v>
      </c>
      <c r="W66" s="4">
        <f>'HBM m9 r1'!L66</f>
        <v>0.12751719824890556</v>
      </c>
      <c r="X66" s="6">
        <f t="shared" si="1"/>
        <v>-8.0506037952846526E-2</v>
      </c>
      <c r="Y66" s="5">
        <f t="shared" si="2"/>
        <v>-1.6243583809748829E-2</v>
      </c>
    </row>
    <row r="67" spans="2:25" x14ac:dyDescent="0.25">
      <c r="B67" t="s">
        <v>255</v>
      </c>
      <c r="C67" t="s">
        <v>198</v>
      </c>
      <c r="D67" s="7">
        <v>1.6180000000000001</v>
      </c>
      <c r="E67" s="7">
        <v>0.44</v>
      </c>
      <c r="F67" s="7">
        <v>3.1389999999999999E-3</v>
      </c>
      <c r="G67" s="7">
        <v>0.68330000000000002</v>
      </c>
      <c r="H67" s="7">
        <v>1.641</v>
      </c>
      <c r="I67" s="7">
        <v>2.42</v>
      </c>
      <c r="J67" s="7">
        <v>10001</v>
      </c>
      <c r="K67" s="7">
        <v>40000</v>
      </c>
      <c r="L67" s="4">
        <f t="shared" si="0"/>
        <v>0.27194066749072926</v>
      </c>
      <c r="M67" t="s">
        <v>255</v>
      </c>
      <c r="N67" t="str">
        <f>'HBM m9 r1'!C67</f>
        <v>intercept[8]</v>
      </c>
      <c r="O67" s="4">
        <f>'HBM m9 r1'!D67</f>
        <v>1.514</v>
      </c>
      <c r="P67" s="7">
        <f>'HBM m9 r1'!E67</f>
        <v>0.26640000000000003</v>
      </c>
      <c r="Q67" s="7">
        <f>'HBM m9 r1'!F67</f>
        <v>2.0999999999999999E-3</v>
      </c>
      <c r="R67" s="7">
        <f>'HBM m9 r1'!G67</f>
        <v>1.0269999999999999</v>
      </c>
      <c r="S67" s="7">
        <f>'HBM m9 r1'!H67</f>
        <v>1.4970000000000001</v>
      </c>
      <c r="T67" s="7">
        <f>'HBM m9 r1'!I67</f>
        <v>2.077</v>
      </c>
      <c r="U67" s="7">
        <f>'HBM m9 r1'!J67</f>
        <v>10001</v>
      </c>
      <c r="V67" s="7">
        <f>'HBM m9 r1'!K67</f>
        <v>50000</v>
      </c>
      <c r="W67" s="4">
        <f>'HBM m9 r1'!L67</f>
        <v>0.17595772787318364</v>
      </c>
      <c r="X67" s="6">
        <f t="shared" si="1"/>
        <v>-6.4276885043263343E-2</v>
      </c>
      <c r="Y67" s="5">
        <f t="shared" si="2"/>
        <v>-9.5982939617545615E-2</v>
      </c>
    </row>
    <row r="68" spans="2:25" x14ac:dyDescent="0.25">
      <c r="B68" t="s">
        <v>256</v>
      </c>
      <c r="C68" t="s">
        <v>199</v>
      </c>
      <c r="D68" s="7">
        <v>1.3160000000000001</v>
      </c>
      <c r="E68" s="7">
        <v>0.13569999999999999</v>
      </c>
      <c r="F68" s="8">
        <v>9.0609999999999996E-4</v>
      </c>
      <c r="G68" s="7">
        <v>1.052</v>
      </c>
      <c r="H68" s="7">
        <v>1.3160000000000001</v>
      </c>
      <c r="I68" s="7">
        <v>1.587</v>
      </c>
      <c r="J68" s="7">
        <v>10001</v>
      </c>
      <c r="K68" s="7">
        <v>40000</v>
      </c>
      <c r="L68" s="4">
        <f t="shared" si="0"/>
        <v>0.10311550151975682</v>
      </c>
      <c r="M68" t="s">
        <v>256</v>
      </c>
      <c r="N68" t="str">
        <f>'HBM m9 r1'!C68</f>
        <v>intercept[9]</v>
      </c>
      <c r="O68" s="4">
        <f>'HBM m9 r1'!D68</f>
        <v>1.337</v>
      </c>
      <c r="P68" s="7">
        <f>'HBM m9 r1'!E68</f>
        <v>0.12280000000000001</v>
      </c>
      <c r="Q68" s="7">
        <f>'HBM m9 r1'!F68</f>
        <v>7.2070000000000001E-4</v>
      </c>
      <c r="R68" s="7">
        <f>'HBM m9 r1'!G68</f>
        <v>1.0980000000000001</v>
      </c>
      <c r="S68" s="7">
        <f>'HBM m9 r1'!H68</f>
        <v>1.3360000000000001</v>
      </c>
      <c r="T68" s="7">
        <f>'HBM m9 r1'!I68</f>
        <v>1.5820000000000001</v>
      </c>
      <c r="U68" s="7">
        <f>'HBM m9 r1'!J68</f>
        <v>10001</v>
      </c>
      <c r="V68" s="7">
        <f>'HBM m9 r1'!K68</f>
        <v>50000</v>
      </c>
      <c r="W68" s="4">
        <f>'HBM m9 r1'!L68</f>
        <v>9.1847419596110702E-2</v>
      </c>
      <c r="X68" s="6">
        <f t="shared" si="1"/>
        <v>1.5957446808510568E-2</v>
      </c>
      <c r="Y68" s="5">
        <f t="shared" si="2"/>
        <v>-1.1268081923646117E-2</v>
      </c>
    </row>
    <row r="69" spans="2:25" x14ac:dyDescent="0.25">
      <c r="B69" t="s">
        <v>257</v>
      </c>
      <c r="C69" t="s">
        <v>200</v>
      </c>
      <c r="D69" s="7">
        <v>0.65800000000000003</v>
      </c>
      <c r="E69" s="7">
        <v>0.3412</v>
      </c>
      <c r="F69" s="7">
        <v>1.6559999999999999E-3</v>
      </c>
      <c r="G69" s="7">
        <v>-3.3739999999999999E-2</v>
      </c>
      <c r="H69" s="7">
        <v>0.6613</v>
      </c>
      <c r="I69" s="7">
        <v>1.3149999999999999</v>
      </c>
      <c r="J69" s="7">
        <v>10001</v>
      </c>
      <c r="K69" s="7">
        <v>40000</v>
      </c>
      <c r="L69" s="4">
        <f t="shared" si="0"/>
        <v>0.51854103343465041</v>
      </c>
      <c r="M69" t="s">
        <v>257</v>
      </c>
      <c r="N69" t="str">
        <f>'HBM m9 r1'!C69</f>
        <v>intercept[10]</v>
      </c>
      <c r="O69" s="4">
        <f>'HBM m9 r1'!D69</f>
        <v>1.109</v>
      </c>
      <c r="P69" s="7">
        <f>'HBM m9 r1'!E69</f>
        <v>0.23799999999999999</v>
      </c>
      <c r="Q69" s="7">
        <f>'HBM m9 r1'!F69</f>
        <v>1.539E-3</v>
      </c>
      <c r="R69" s="7">
        <f>'HBM m9 r1'!G69</f>
        <v>0.61529999999999996</v>
      </c>
      <c r="S69" s="7">
        <f>'HBM m9 r1'!H69</f>
        <v>1.119</v>
      </c>
      <c r="T69" s="7">
        <f>'HBM m9 r1'!I69</f>
        <v>1.5549999999999999</v>
      </c>
      <c r="U69" s="7">
        <f>'HBM m9 r1'!J69</f>
        <v>10001</v>
      </c>
      <c r="V69" s="7">
        <f>'HBM m9 r1'!K69</f>
        <v>50000</v>
      </c>
      <c r="W69" s="4">
        <f>'HBM m9 r1'!L69</f>
        <v>0.21460775473399457</v>
      </c>
      <c r="X69" s="6">
        <f t="shared" si="1"/>
        <v>0.68541033434650445</v>
      </c>
      <c r="Y69" s="5">
        <f t="shared" si="2"/>
        <v>-0.30393327870065584</v>
      </c>
    </row>
    <row r="70" spans="2:25" x14ac:dyDescent="0.25">
      <c r="B70" t="s">
        <v>258</v>
      </c>
      <c r="C70" t="s">
        <v>201</v>
      </c>
      <c r="D70" s="7">
        <v>0.93420000000000003</v>
      </c>
      <c r="E70" s="7">
        <v>0.16089999999999999</v>
      </c>
      <c r="F70" s="7">
        <v>1.4250000000000001E-3</v>
      </c>
      <c r="G70" s="7">
        <v>0.61650000000000005</v>
      </c>
      <c r="H70" s="7">
        <v>0.93469999999999998</v>
      </c>
      <c r="I70" s="7">
        <v>1.248</v>
      </c>
      <c r="J70" s="7">
        <v>10001</v>
      </c>
      <c r="K70" s="7">
        <v>40000</v>
      </c>
      <c r="L70" s="4">
        <f t="shared" ref="L70:L113" si="28">E70/D70</f>
        <v>0.17223292656818667</v>
      </c>
      <c r="M70" t="s">
        <v>258</v>
      </c>
      <c r="N70" t="str">
        <f>'HBM m9 r1'!C70</f>
        <v>intercept[11]</v>
      </c>
      <c r="O70" s="4">
        <f>'HBM m9 r1'!D70</f>
        <v>1.0669999999999999</v>
      </c>
      <c r="P70" s="7">
        <f>'HBM m9 r1'!E70</f>
        <v>0.14760000000000001</v>
      </c>
      <c r="Q70" s="7">
        <f>'HBM m9 r1'!F70</f>
        <v>1.1869999999999999E-3</v>
      </c>
      <c r="R70" s="7">
        <f>'HBM m9 r1'!G70</f>
        <v>0.7702</v>
      </c>
      <c r="S70" s="7">
        <f>'HBM m9 r1'!H70</f>
        <v>1.07</v>
      </c>
      <c r="T70" s="7">
        <f>'HBM m9 r1'!I70</f>
        <v>1.349</v>
      </c>
      <c r="U70" s="7">
        <f>'HBM m9 r1'!J70</f>
        <v>10001</v>
      </c>
      <c r="V70" s="7">
        <f>'HBM m9 r1'!K70</f>
        <v>50000</v>
      </c>
      <c r="W70" s="4">
        <f>'HBM m9 r1'!L70</f>
        <v>0.13833177132146207</v>
      </c>
      <c r="X70" s="6">
        <f t="shared" ref="X70:X113" si="29">(O70-D70)/D70</f>
        <v>0.14215371440804958</v>
      </c>
      <c r="Y70" s="5">
        <f t="shared" ref="Y70:Y113" si="30">(W70-L70)</f>
        <v>-3.3901155246724601E-2</v>
      </c>
    </row>
    <row r="71" spans="2:25" x14ac:dyDescent="0.25">
      <c r="B71" t="s">
        <v>259</v>
      </c>
      <c r="C71" t="s">
        <v>202</v>
      </c>
      <c r="D71" s="7">
        <v>1.726</v>
      </c>
      <c r="E71" s="7">
        <v>0.15210000000000001</v>
      </c>
      <c r="F71" s="7">
        <v>1.5089999999999999E-3</v>
      </c>
      <c r="G71" s="7">
        <v>1.4179999999999999</v>
      </c>
      <c r="H71" s="7">
        <v>1.728</v>
      </c>
      <c r="I71" s="7">
        <v>2.0179999999999998</v>
      </c>
      <c r="J71" s="7">
        <v>10001</v>
      </c>
      <c r="K71" s="7">
        <v>40000</v>
      </c>
      <c r="L71" s="4">
        <f t="shared" si="28"/>
        <v>8.8122827346465829E-2</v>
      </c>
      <c r="M71" t="s">
        <v>259</v>
      </c>
      <c r="N71" t="str">
        <f>'HBM m9 r1'!C71</f>
        <v>intercept[12]</v>
      </c>
      <c r="O71" s="4">
        <f>'HBM m9 r1'!D71</f>
        <v>1.651</v>
      </c>
      <c r="P71" s="7">
        <f>'HBM m9 r1'!E71</f>
        <v>0.1484</v>
      </c>
      <c r="Q71" s="7">
        <f>'HBM m9 r1'!F71</f>
        <v>1.7030000000000001E-3</v>
      </c>
      <c r="R71" s="7">
        <f>'HBM m9 r1'!G71</f>
        <v>1.357</v>
      </c>
      <c r="S71" s="7">
        <f>'HBM m9 r1'!H71</f>
        <v>1.653</v>
      </c>
      <c r="T71" s="7">
        <f>'HBM m9 r1'!I71</f>
        <v>1.94</v>
      </c>
      <c r="U71" s="7">
        <f>'HBM m9 r1'!J71</f>
        <v>10001</v>
      </c>
      <c r="V71" s="7">
        <f>'HBM m9 r1'!K71</f>
        <v>50000</v>
      </c>
      <c r="W71" s="4">
        <f>'HBM m9 r1'!L71</f>
        <v>8.9884918231374927E-2</v>
      </c>
      <c r="X71" s="6">
        <f t="shared" si="29"/>
        <v>-4.3453070683661617E-2</v>
      </c>
      <c r="Y71" s="5">
        <f t="shared" si="30"/>
        <v>1.7620908849090983E-3</v>
      </c>
    </row>
    <row r="72" spans="2:25" x14ac:dyDescent="0.25">
      <c r="B72" t="s">
        <v>260</v>
      </c>
      <c r="C72" t="s">
        <v>203</v>
      </c>
      <c r="D72" s="7">
        <v>0.93379999999999996</v>
      </c>
      <c r="E72" s="7">
        <v>0.17560000000000001</v>
      </c>
      <c r="F72" s="8">
        <v>9.2040000000000004E-4</v>
      </c>
      <c r="G72" s="7">
        <v>0.58819999999999995</v>
      </c>
      <c r="H72" s="7">
        <v>0.93420000000000003</v>
      </c>
      <c r="I72" s="7">
        <v>1.2769999999999999</v>
      </c>
      <c r="J72" s="7">
        <v>10001</v>
      </c>
      <c r="K72" s="7">
        <v>40000</v>
      </c>
      <c r="L72" s="4">
        <f t="shared" si="28"/>
        <v>0.18804883272649392</v>
      </c>
      <c r="M72" t="s">
        <v>260</v>
      </c>
      <c r="N72" t="str">
        <f>'HBM m9 r1'!C72</f>
        <v>intercept[13]</v>
      </c>
      <c r="O72" s="4">
        <f>'HBM m9 r1'!D72</f>
        <v>1.08</v>
      </c>
      <c r="P72" s="7">
        <f>'HBM m9 r1'!E72</f>
        <v>0.15609999999999999</v>
      </c>
      <c r="Q72" s="7">
        <f>'HBM m9 r1'!F72</f>
        <v>9.7729999999999996E-4</v>
      </c>
      <c r="R72" s="7">
        <f>'HBM m9 r1'!G72</f>
        <v>0.76639999999999997</v>
      </c>
      <c r="S72" s="7">
        <f>'HBM m9 r1'!H72</f>
        <v>1.0840000000000001</v>
      </c>
      <c r="T72" s="7">
        <f>'HBM m9 r1'!I72</f>
        <v>1.3759999999999999</v>
      </c>
      <c r="U72" s="7">
        <f>'HBM m9 r1'!J72</f>
        <v>10001</v>
      </c>
      <c r="V72" s="7">
        <f>'HBM m9 r1'!K72</f>
        <v>50000</v>
      </c>
      <c r="W72" s="4">
        <f>'HBM m9 r1'!L72</f>
        <v>0.14453703703703702</v>
      </c>
      <c r="X72" s="6">
        <f t="shared" si="29"/>
        <v>0.15656457485542954</v>
      </c>
      <c r="Y72" s="5">
        <f t="shared" si="30"/>
        <v>-4.35117956894569E-2</v>
      </c>
    </row>
    <row r="73" spans="2:25" x14ac:dyDescent="0.25">
      <c r="B73" t="s">
        <v>261</v>
      </c>
      <c r="C73" t="s">
        <v>204</v>
      </c>
      <c r="D73" s="7">
        <v>1.014</v>
      </c>
      <c r="E73" s="7">
        <v>0.27239999999999998</v>
      </c>
      <c r="F73" s="7">
        <v>2.0409999999999998E-3</v>
      </c>
      <c r="G73" s="7">
        <v>0.46339999999999998</v>
      </c>
      <c r="H73" s="7">
        <v>1.0209999999999999</v>
      </c>
      <c r="I73" s="7">
        <v>1.534</v>
      </c>
      <c r="J73" s="7">
        <v>10001</v>
      </c>
      <c r="K73" s="7">
        <v>40000</v>
      </c>
      <c r="L73" s="4">
        <f t="shared" si="28"/>
        <v>0.26863905325443782</v>
      </c>
      <c r="M73" t="s">
        <v>261</v>
      </c>
      <c r="N73" t="str">
        <f>'HBM m9 r1'!C73</f>
        <v>intercept[14]</v>
      </c>
      <c r="O73" s="4">
        <f>'HBM m9 r1'!D73</f>
        <v>1.2150000000000001</v>
      </c>
      <c r="P73" s="7">
        <f>'HBM m9 r1'!E73</f>
        <v>0.1988</v>
      </c>
      <c r="Q73" s="7">
        <f>'HBM m9 r1'!F73</f>
        <v>1.268E-3</v>
      </c>
      <c r="R73" s="7">
        <f>'HBM m9 r1'!G73</f>
        <v>0.81279999999999997</v>
      </c>
      <c r="S73" s="7">
        <f>'HBM m9 r1'!H73</f>
        <v>1.2190000000000001</v>
      </c>
      <c r="T73" s="7">
        <f>'HBM m9 r1'!I73</f>
        <v>1.599</v>
      </c>
      <c r="U73" s="7">
        <f>'HBM m9 r1'!J73</f>
        <v>10001</v>
      </c>
      <c r="V73" s="7">
        <f>'HBM m9 r1'!K73</f>
        <v>50000</v>
      </c>
      <c r="W73" s="4">
        <f>'HBM m9 r1'!L73</f>
        <v>0.16362139917695473</v>
      </c>
      <c r="X73" s="6">
        <f t="shared" si="29"/>
        <v>0.19822485207100599</v>
      </c>
      <c r="Y73" s="5">
        <f t="shared" si="30"/>
        <v>-0.10501765407748309</v>
      </c>
    </row>
    <row r="74" spans="2:25" x14ac:dyDescent="0.25">
      <c r="B74" t="s">
        <v>262</v>
      </c>
      <c r="C74" t="s">
        <v>205</v>
      </c>
      <c r="D74" s="7">
        <v>1.246</v>
      </c>
      <c r="E74" s="7">
        <v>0.1855</v>
      </c>
      <c r="F74" s="7">
        <v>1.6169999999999999E-3</v>
      </c>
      <c r="G74" s="7">
        <v>0.90629999999999999</v>
      </c>
      <c r="H74" s="7">
        <v>1.2370000000000001</v>
      </c>
      <c r="I74" s="7">
        <v>1.6359999999999999</v>
      </c>
      <c r="J74" s="7">
        <v>10001</v>
      </c>
      <c r="K74" s="7">
        <v>40000</v>
      </c>
      <c r="L74" s="4">
        <f t="shared" si="28"/>
        <v>0.14887640449438203</v>
      </c>
      <c r="M74" t="s">
        <v>262</v>
      </c>
      <c r="N74" t="str">
        <f>'HBM m9 r1'!C74</f>
        <v>intercept[15]</v>
      </c>
      <c r="O74" s="4">
        <f>'HBM m9 r1'!D74</f>
        <v>1.298</v>
      </c>
      <c r="P74" s="7">
        <f>'HBM m9 r1'!E74</f>
        <v>0.1593</v>
      </c>
      <c r="Q74" s="7">
        <f>'HBM m9 r1'!F74</f>
        <v>1.168E-3</v>
      </c>
      <c r="R74" s="7">
        <f>'HBM m9 r1'!G74</f>
        <v>1.0029999999999999</v>
      </c>
      <c r="S74" s="7">
        <f>'HBM m9 r1'!H74</f>
        <v>1.292</v>
      </c>
      <c r="T74" s="7">
        <f>'HBM m9 r1'!I74</f>
        <v>1.627</v>
      </c>
      <c r="U74" s="7">
        <f>'HBM m9 r1'!J74</f>
        <v>10001</v>
      </c>
      <c r="V74" s="7">
        <f>'HBM m9 r1'!K74</f>
        <v>50000</v>
      </c>
      <c r="W74" s="4">
        <f>'HBM m9 r1'!L74</f>
        <v>0.12272727272727273</v>
      </c>
      <c r="X74" s="6">
        <f t="shared" si="29"/>
        <v>4.1733547351524916E-2</v>
      </c>
      <c r="Y74" s="5">
        <f t="shared" si="30"/>
        <v>-2.6149131767109299E-2</v>
      </c>
    </row>
    <row r="75" spans="2:25" x14ac:dyDescent="0.25">
      <c r="B75" t="s">
        <v>263</v>
      </c>
      <c r="C75" t="s">
        <v>206</v>
      </c>
      <c r="D75" s="7">
        <v>1.3540000000000001</v>
      </c>
      <c r="E75" s="7">
        <v>0.2457</v>
      </c>
      <c r="F75" s="7">
        <v>2.2780000000000001E-3</v>
      </c>
      <c r="G75" s="7">
        <v>0.87829999999999997</v>
      </c>
      <c r="H75" s="7">
        <v>1.35</v>
      </c>
      <c r="I75" s="7">
        <v>1.8420000000000001</v>
      </c>
      <c r="J75" s="7">
        <v>10001</v>
      </c>
      <c r="K75" s="7">
        <v>40000</v>
      </c>
      <c r="L75" s="4">
        <f t="shared" si="28"/>
        <v>0.18146233382570162</v>
      </c>
      <c r="M75" t="s">
        <v>263</v>
      </c>
      <c r="N75" t="str">
        <f>'HBM m9 r1'!C75</f>
        <v>intercept[16]</v>
      </c>
      <c r="O75" s="4">
        <f>'HBM m9 r1'!D75</f>
        <v>1.3859999999999999</v>
      </c>
      <c r="P75" s="7">
        <f>'HBM m9 r1'!E75</f>
        <v>0.18890000000000001</v>
      </c>
      <c r="Q75" s="7">
        <f>'HBM m9 r1'!F75</f>
        <v>1.495E-3</v>
      </c>
      <c r="R75" s="7">
        <f>'HBM m9 r1'!G75</f>
        <v>1.028</v>
      </c>
      <c r="S75" s="7">
        <f>'HBM m9 r1'!H75</f>
        <v>1.379</v>
      </c>
      <c r="T75" s="7">
        <f>'HBM m9 r1'!I75</f>
        <v>1.774</v>
      </c>
      <c r="U75" s="7">
        <f>'HBM m9 r1'!J75</f>
        <v>10001</v>
      </c>
      <c r="V75" s="7">
        <f>'HBM m9 r1'!K75</f>
        <v>50000</v>
      </c>
      <c r="W75" s="4">
        <f>'HBM m9 r1'!L75</f>
        <v>0.1362914862914863</v>
      </c>
      <c r="X75" s="6">
        <f t="shared" si="29"/>
        <v>2.3633677991137227E-2</v>
      </c>
      <c r="Y75" s="5">
        <f t="shared" si="30"/>
        <v>-4.5170847534215325E-2</v>
      </c>
    </row>
    <row r="76" spans="2:25" x14ac:dyDescent="0.25">
      <c r="B76" t="s">
        <v>264</v>
      </c>
      <c r="C76" t="s">
        <v>207</v>
      </c>
      <c r="D76" s="7">
        <v>1.62</v>
      </c>
      <c r="E76" s="7">
        <v>0.29599999999999999</v>
      </c>
      <c r="F76" s="7">
        <v>2.4919999999999999E-3</v>
      </c>
      <c r="G76" s="7">
        <v>1.0309999999999999</v>
      </c>
      <c r="H76" s="7">
        <v>1.623</v>
      </c>
      <c r="I76" s="7">
        <v>2.1859999999999999</v>
      </c>
      <c r="J76" s="7">
        <v>10001</v>
      </c>
      <c r="K76" s="7">
        <v>40000</v>
      </c>
      <c r="L76" s="4">
        <f t="shared" si="28"/>
        <v>0.18271604938271602</v>
      </c>
      <c r="M76" t="s">
        <v>264</v>
      </c>
      <c r="N76" t="str">
        <f>'HBM m9 r1'!C76</f>
        <v>intercept[17]</v>
      </c>
      <c r="O76" s="4">
        <f>'HBM m9 r1'!D76</f>
        <v>1.5249999999999999</v>
      </c>
      <c r="P76" s="7">
        <f>'HBM m9 r1'!E76</f>
        <v>0.2238</v>
      </c>
      <c r="Q76" s="7">
        <f>'HBM m9 r1'!F76</f>
        <v>1.836E-3</v>
      </c>
      <c r="R76" s="7">
        <f>'HBM m9 r1'!G76</f>
        <v>1.1100000000000001</v>
      </c>
      <c r="S76" s="7">
        <f>'HBM m9 r1'!H76</f>
        <v>1.516</v>
      </c>
      <c r="T76" s="7">
        <f>'HBM m9 r1'!I76</f>
        <v>1.99</v>
      </c>
      <c r="U76" s="7">
        <f>'HBM m9 r1'!J76</f>
        <v>10001</v>
      </c>
      <c r="V76" s="7">
        <f>'HBM m9 r1'!K76</f>
        <v>50000</v>
      </c>
      <c r="W76" s="4">
        <f>'HBM m9 r1'!L76</f>
        <v>0.14675409836065575</v>
      </c>
      <c r="X76" s="6">
        <f t="shared" si="29"/>
        <v>-5.864197530864209E-2</v>
      </c>
      <c r="Y76" s="5">
        <f t="shared" si="30"/>
        <v>-3.5961951022060262E-2</v>
      </c>
    </row>
    <row r="77" spans="2:25" x14ac:dyDescent="0.25">
      <c r="B77" t="s">
        <v>265</v>
      </c>
      <c r="C77" t="s">
        <v>208</v>
      </c>
      <c r="D77" s="7">
        <v>0.92610000000000003</v>
      </c>
      <c r="E77" s="7">
        <v>0.2114</v>
      </c>
      <c r="F77" s="7">
        <v>1.7750000000000001E-3</v>
      </c>
      <c r="G77" s="7">
        <v>0.51849999999999996</v>
      </c>
      <c r="H77" s="7">
        <v>0.92210000000000003</v>
      </c>
      <c r="I77" s="7">
        <v>1.3480000000000001</v>
      </c>
      <c r="J77" s="7">
        <v>10001</v>
      </c>
      <c r="K77" s="7">
        <v>40000</v>
      </c>
      <c r="L77" s="4">
        <f t="shared" si="28"/>
        <v>0.22826908541194255</v>
      </c>
      <c r="M77" t="s">
        <v>265</v>
      </c>
      <c r="N77" t="str">
        <f>'HBM m9 r1'!C77</f>
        <v>intercept[18]</v>
      </c>
      <c r="O77" s="4">
        <f>'HBM m9 r1'!D77</f>
        <v>1.1160000000000001</v>
      </c>
      <c r="P77" s="7">
        <f>'HBM m9 r1'!E77</f>
        <v>0.1827</v>
      </c>
      <c r="Q77" s="7">
        <f>'HBM m9 r1'!F77</f>
        <v>1.3669999999999999E-3</v>
      </c>
      <c r="R77" s="7">
        <f>'HBM m9 r1'!G77</f>
        <v>0.75170000000000003</v>
      </c>
      <c r="S77" s="7">
        <f>'HBM m9 r1'!H77</f>
        <v>1.119</v>
      </c>
      <c r="T77" s="7">
        <f>'HBM m9 r1'!I77</f>
        <v>1.472</v>
      </c>
      <c r="U77" s="7">
        <f>'HBM m9 r1'!J77</f>
        <v>10001</v>
      </c>
      <c r="V77" s="7">
        <f>'HBM m9 r1'!K77</f>
        <v>50000</v>
      </c>
      <c r="W77" s="4">
        <f>'HBM m9 r1'!L77</f>
        <v>0.16370967741935483</v>
      </c>
      <c r="X77" s="6">
        <f t="shared" si="29"/>
        <v>0.2050534499514092</v>
      </c>
      <c r="Y77" s="5">
        <f t="shared" si="30"/>
        <v>-6.455940799258772E-2</v>
      </c>
    </row>
    <row r="78" spans="2:25" x14ac:dyDescent="0.25">
      <c r="B78" t="s">
        <v>248</v>
      </c>
      <c r="C78" t="s">
        <v>211</v>
      </c>
      <c r="D78" s="7">
        <v>0.83209999999999995</v>
      </c>
      <c r="E78" s="7">
        <v>8.3360000000000004E-2</v>
      </c>
      <c r="F78" s="8">
        <v>4.3389999999999998E-4</v>
      </c>
      <c r="G78" s="7">
        <v>0.68810000000000004</v>
      </c>
      <c r="H78" s="7">
        <v>0.82530000000000003</v>
      </c>
      <c r="I78" s="7">
        <v>1.014</v>
      </c>
      <c r="J78" s="7">
        <v>10001</v>
      </c>
      <c r="K78" s="7">
        <v>40000</v>
      </c>
      <c r="L78" s="4">
        <f t="shared" si="28"/>
        <v>0.10018026679485639</v>
      </c>
      <c r="M78" t="s">
        <v>248</v>
      </c>
      <c r="N78" t="str">
        <f>'HBM m9 r1'!C80</f>
        <v>se[1]</v>
      </c>
      <c r="O78" s="4">
        <f>'HBM m9 r1'!D80</f>
        <v>0.82909999999999995</v>
      </c>
      <c r="P78" s="7">
        <f>'HBM m9 r1'!E80</f>
        <v>8.2350000000000007E-2</v>
      </c>
      <c r="Q78" s="7">
        <f>'HBM m9 r1'!F80</f>
        <v>3.6059999999999998E-4</v>
      </c>
      <c r="R78" s="7">
        <f>'HBM m9 r1'!G80</f>
        <v>0.68720000000000003</v>
      </c>
      <c r="S78" s="7">
        <f>'HBM m9 r1'!H80</f>
        <v>0.82230000000000003</v>
      </c>
      <c r="T78" s="7">
        <f>'HBM m9 r1'!I80</f>
        <v>1.008</v>
      </c>
      <c r="U78" s="7">
        <f>'HBM m9 r1'!J80</f>
        <v>10001</v>
      </c>
      <c r="V78" s="7">
        <f>'HBM m9 r1'!K80</f>
        <v>50000</v>
      </c>
      <c r="W78" s="4">
        <f>'HBM m9 r1'!L80</f>
        <v>9.9324568809552538E-2</v>
      </c>
      <c r="X78" s="6">
        <f t="shared" si="29"/>
        <v>-3.6053358971277526E-3</v>
      </c>
      <c r="Y78" s="5">
        <f t="shared" si="30"/>
        <v>-8.5569798530385488E-4</v>
      </c>
    </row>
    <row r="79" spans="2:25" x14ac:dyDescent="0.25">
      <c r="B79" t="s">
        <v>249</v>
      </c>
      <c r="C79" t="s">
        <v>212</v>
      </c>
      <c r="D79" s="7">
        <v>1.2010000000000001</v>
      </c>
      <c r="E79" s="7">
        <v>0.32390000000000002</v>
      </c>
      <c r="F79" s="7">
        <v>2.0089999999999999E-3</v>
      </c>
      <c r="G79" s="7">
        <v>0.75729999999999997</v>
      </c>
      <c r="H79" s="7">
        <v>1.1419999999999999</v>
      </c>
      <c r="I79" s="7">
        <v>1.988</v>
      </c>
      <c r="J79" s="7">
        <v>10001</v>
      </c>
      <c r="K79" s="7">
        <v>40000</v>
      </c>
      <c r="L79" s="4">
        <f t="shared" si="28"/>
        <v>0.26969192339716902</v>
      </c>
      <c r="M79" t="s">
        <v>249</v>
      </c>
      <c r="N79" t="str">
        <f>'HBM m9 r1'!C81</f>
        <v>se[2]</v>
      </c>
      <c r="O79" s="4">
        <f>'HBM m9 r1'!D81</f>
        <v>1.204</v>
      </c>
      <c r="P79" s="7">
        <f>'HBM m9 r1'!E81</f>
        <v>0.30630000000000002</v>
      </c>
      <c r="Q79" s="7">
        <f>'HBM m9 r1'!F81</f>
        <v>1.567E-3</v>
      </c>
      <c r="R79" s="7">
        <f>'HBM m9 r1'!G81</f>
        <v>0.76859999999999995</v>
      </c>
      <c r="S79" s="7">
        <f>'HBM m9 r1'!H81</f>
        <v>1.151</v>
      </c>
      <c r="T79" s="7">
        <f>'HBM m9 r1'!I81</f>
        <v>1.9430000000000001</v>
      </c>
      <c r="U79" s="7">
        <f>'HBM m9 r1'!J81</f>
        <v>10001</v>
      </c>
      <c r="V79" s="7">
        <f>'HBM m9 r1'!K81</f>
        <v>50000</v>
      </c>
      <c r="W79" s="4">
        <f>'HBM m9 r1'!L81</f>
        <v>0.25440199335548175</v>
      </c>
      <c r="X79" s="6">
        <f t="shared" si="29"/>
        <v>2.4979184013321329E-3</v>
      </c>
      <c r="Y79" s="5">
        <f t="shared" si="30"/>
        <v>-1.5289930041687272E-2</v>
      </c>
    </row>
    <row r="80" spans="2:25" x14ac:dyDescent="0.25">
      <c r="B80" t="s">
        <v>250</v>
      </c>
      <c r="C80" t="s">
        <v>213</v>
      </c>
      <c r="D80" s="7">
        <v>0.90439999999999998</v>
      </c>
      <c r="E80" s="7">
        <v>9.2289999999999997E-2</v>
      </c>
      <c r="F80" s="8">
        <v>4.9819999999999997E-4</v>
      </c>
      <c r="G80" s="7">
        <v>0.74539999999999995</v>
      </c>
      <c r="H80" s="7">
        <v>0.89710000000000001</v>
      </c>
      <c r="I80" s="7">
        <v>1.1060000000000001</v>
      </c>
      <c r="J80" s="7">
        <v>10001</v>
      </c>
      <c r="K80" s="7">
        <v>40000</v>
      </c>
      <c r="L80" s="4">
        <f t="shared" si="28"/>
        <v>0.10204555506413092</v>
      </c>
      <c r="M80" t="s">
        <v>250</v>
      </c>
      <c r="N80" t="str">
        <f>'HBM m9 r1'!C82</f>
        <v>se[3]</v>
      </c>
      <c r="O80" s="4">
        <f>'HBM m9 r1'!D82</f>
        <v>0.89280000000000004</v>
      </c>
      <c r="P80" s="7">
        <f>'HBM m9 r1'!E82</f>
        <v>8.8590000000000002E-2</v>
      </c>
      <c r="Q80" s="7">
        <f>'HBM m9 r1'!F82</f>
        <v>4.2650000000000001E-4</v>
      </c>
      <c r="R80" s="7">
        <f>'HBM m9 r1'!G82</f>
        <v>0.74109999999999998</v>
      </c>
      <c r="S80" s="7">
        <f>'HBM m9 r1'!H82</f>
        <v>0.88519999999999999</v>
      </c>
      <c r="T80" s="7">
        <f>'HBM m9 r1'!I82</f>
        <v>1.0880000000000001</v>
      </c>
      <c r="U80" s="7">
        <f>'HBM m9 r1'!J82</f>
        <v>10001</v>
      </c>
      <c r="V80" s="7">
        <f>'HBM m9 r1'!K82</f>
        <v>50000</v>
      </c>
      <c r="W80" s="4">
        <f>'HBM m9 r1'!L82</f>
        <v>9.9227150537634409E-2</v>
      </c>
      <c r="X80" s="6">
        <f t="shared" si="29"/>
        <v>-1.2826183104820813E-2</v>
      </c>
      <c r="Y80" s="5">
        <f t="shared" si="30"/>
        <v>-2.8184045264965096E-3</v>
      </c>
    </row>
    <row r="81" spans="2:25" x14ac:dyDescent="0.25">
      <c r="B81" t="s">
        <v>251</v>
      </c>
      <c r="C81" t="s">
        <v>214</v>
      </c>
      <c r="D81" s="7">
        <v>0.92079999999999995</v>
      </c>
      <c r="E81" s="7">
        <v>9.0800000000000006E-2</v>
      </c>
      <c r="F81" s="8">
        <v>4.373E-4</v>
      </c>
      <c r="G81" s="7">
        <v>0.76339999999999997</v>
      </c>
      <c r="H81" s="7">
        <v>0.91369999999999996</v>
      </c>
      <c r="I81" s="7">
        <v>1.1180000000000001</v>
      </c>
      <c r="J81" s="7">
        <v>10001</v>
      </c>
      <c r="K81" s="7">
        <v>40000</v>
      </c>
      <c r="L81" s="4">
        <f t="shared" si="28"/>
        <v>9.8609904430929637E-2</v>
      </c>
      <c r="M81" t="s">
        <v>251</v>
      </c>
      <c r="N81" t="str">
        <f>'HBM m9 r1'!C83</f>
        <v>se[4]</v>
      </c>
      <c r="O81" s="4">
        <f>'HBM m9 r1'!D83</f>
        <v>0.91839999999999999</v>
      </c>
      <c r="P81" s="7">
        <f>'HBM m9 r1'!E83</f>
        <v>9.0730000000000005E-2</v>
      </c>
      <c r="Q81" s="7">
        <f>'HBM m9 r1'!F83</f>
        <v>3.9869999999999999E-4</v>
      </c>
      <c r="R81" s="7">
        <f>'HBM m9 r1'!G83</f>
        <v>0.76229999999999998</v>
      </c>
      <c r="S81" s="7">
        <f>'HBM m9 r1'!H83</f>
        <v>0.91080000000000005</v>
      </c>
      <c r="T81" s="7">
        <f>'HBM m9 r1'!I83</f>
        <v>1.1180000000000001</v>
      </c>
      <c r="U81" s="7">
        <f>'HBM m9 r1'!J83</f>
        <v>10001</v>
      </c>
      <c r="V81" s="7">
        <f>'HBM m9 r1'!K83</f>
        <v>50000</v>
      </c>
      <c r="W81" s="4">
        <f>'HBM m9 r1'!L83</f>
        <v>9.8791376306620216E-2</v>
      </c>
      <c r="X81" s="6">
        <f t="shared" si="29"/>
        <v>-2.6064291920069047E-3</v>
      </c>
      <c r="Y81" s="5">
        <f t="shared" si="30"/>
        <v>1.814718756905781E-4</v>
      </c>
    </row>
    <row r="82" spans="2:25" x14ac:dyDescent="0.25">
      <c r="B82" t="s">
        <v>252</v>
      </c>
      <c r="C82" t="s">
        <v>215</v>
      </c>
      <c r="D82" s="7">
        <v>1.0009999999999999</v>
      </c>
      <c r="E82" s="7">
        <v>0.1101</v>
      </c>
      <c r="F82" s="8">
        <v>8.5479999999999996E-4</v>
      </c>
      <c r="G82" s="7">
        <v>0.81379999999999997</v>
      </c>
      <c r="H82" s="7">
        <v>0.99070000000000003</v>
      </c>
      <c r="I82" s="7">
        <v>1.2450000000000001</v>
      </c>
      <c r="J82" s="7">
        <v>10001</v>
      </c>
      <c r="K82" s="7">
        <v>40000</v>
      </c>
      <c r="L82" s="4">
        <f t="shared" si="28"/>
        <v>0.10999000999001</v>
      </c>
      <c r="M82" t="s">
        <v>252</v>
      </c>
      <c r="N82" t="str">
        <f>'HBM m9 r1'!C84</f>
        <v>se[5]</v>
      </c>
      <c r="O82" s="4">
        <f>'HBM m9 r1'!D84</f>
        <v>0.97709999999999997</v>
      </c>
      <c r="P82" s="7">
        <f>'HBM m9 r1'!E84</f>
        <v>0.10249999999999999</v>
      </c>
      <c r="Q82" s="7">
        <f>'HBM m9 r1'!F84</f>
        <v>5.8200000000000005E-4</v>
      </c>
      <c r="R82" s="7">
        <f>'HBM m9 r1'!G84</f>
        <v>0.80300000000000005</v>
      </c>
      <c r="S82" s="7">
        <f>'HBM m9 r1'!H84</f>
        <v>0.96740000000000004</v>
      </c>
      <c r="T82" s="7">
        <f>'HBM m9 r1'!I84</f>
        <v>1.206</v>
      </c>
      <c r="U82" s="7">
        <f>'HBM m9 r1'!J84</f>
        <v>10001</v>
      </c>
      <c r="V82" s="7">
        <f>'HBM m9 r1'!K84</f>
        <v>50000</v>
      </c>
      <c r="W82" s="4">
        <f>'HBM m9 r1'!L84</f>
        <v>0.10490226179510798</v>
      </c>
      <c r="X82" s="6">
        <f t="shared" si="29"/>
        <v>-2.3876123876123801E-2</v>
      </c>
      <c r="Y82" s="5">
        <f t="shared" si="30"/>
        <v>-5.0877481949020281E-3</v>
      </c>
    </row>
    <row r="83" spans="2:25" x14ac:dyDescent="0.25">
      <c r="B83" t="s">
        <v>253</v>
      </c>
      <c r="C83" t="s">
        <v>216</v>
      </c>
      <c r="D83" s="7">
        <v>0.89480000000000004</v>
      </c>
      <c r="E83" s="7">
        <v>0.12139999999999999</v>
      </c>
      <c r="F83" s="8">
        <v>8.0130000000000002E-4</v>
      </c>
      <c r="G83" s="7">
        <v>0.68510000000000004</v>
      </c>
      <c r="H83" s="7">
        <v>0.88439999999999996</v>
      </c>
      <c r="I83" s="7">
        <v>1.163</v>
      </c>
      <c r="J83" s="7">
        <v>10001</v>
      </c>
      <c r="K83" s="7">
        <v>40000</v>
      </c>
      <c r="L83" s="4">
        <f t="shared" si="28"/>
        <v>0.13567277603933839</v>
      </c>
      <c r="M83" t="s">
        <v>253</v>
      </c>
      <c r="N83" t="str">
        <f>'HBM m9 r1'!C85</f>
        <v>se[6]</v>
      </c>
      <c r="O83" s="4">
        <f>'HBM m9 r1'!D85</f>
        <v>0.87990000000000002</v>
      </c>
      <c r="P83" s="7">
        <f>'HBM m9 r1'!E85</f>
        <v>0.12</v>
      </c>
      <c r="Q83" s="7">
        <f>'HBM m9 r1'!F85</f>
        <v>6.7809999999999995E-4</v>
      </c>
      <c r="R83" s="7">
        <f>'HBM m9 r1'!G85</f>
        <v>0.67220000000000002</v>
      </c>
      <c r="S83" s="7">
        <f>'HBM m9 r1'!H85</f>
        <v>0.87019999999999997</v>
      </c>
      <c r="T83" s="7">
        <f>'HBM m9 r1'!I85</f>
        <v>1.1419999999999999</v>
      </c>
      <c r="U83" s="7">
        <f>'HBM m9 r1'!J85</f>
        <v>10001</v>
      </c>
      <c r="V83" s="7">
        <f>'HBM m9 r1'!K85</f>
        <v>50000</v>
      </c>
      <c r="W83" s="4">
        <f>'HBM m9 r1'!L85</f>
        <v>0.13637913399249915</v>
      </c>
      <c r="X83" s="6">
        <f t="shared" si="29"/>
        <v>-1.6651765757711247E-2</v>
      </c>
      <c r="Y83" s="5">
        <f t="shared" si="30"/>
        <v>7.0635795316076333E-4</v>
      </c>
    </row>
    <row r="84" spans="2:25" x14ac:dyDescent="0.25">
      <c r="B84" t="s">
        <v>254</v>
      </c>
      <c r="C84" t="s">
        <v>217</v>
      </c>
      <c r="D84" s="7">
        <v>0.93920000000000003</v>
      </c>
      <c r="E84" s="7">
        <v>9.2490000000000003E-2</v>
      </c>
      <c r="F84" s="8">
        <v>5.017E-4</v>
      </c>
      <c r="G84" s="7">
        <v>0.77890000000000004</v>
      </c>
      <c r="H84" s="7">
        <v>0.93159999999999998</v>
      </c>
      <c r="I84" s="7">
        <v>1.141</v>
      </c>
      <c r="J84" s="7">
        <v>10001</v>
      </c>
      <c r="K84" s="7">
        <v>40000</v>
      </c>
      <c r="L84" s="4">
        <f t="shared" si="28"/>
        <v>9.8477427597955705E-2</v>
      </c>
      <c r="M84" t="s">
        <v>254</v>
      </c>
      <c r="N84" t="str">
        <f>'HBM m9 r1'!C86</f>
        <v>se[7]</v>
      </c>
      <c r="O84" s="4">
        <f>'HBM m9 r1'!D86</f>
        <v>0.94369999999999998</v>
      </c>
      <c r="P84" s="7">
        <f>'HBM m9 r1'!E86</f>
        <v>9.2979999999999993E-2</v>
      </c>
      <c r="Q84" s="7">
        <f>'HBM m9 r1'!F86</f>
        <v>4.5520000000000001E-4</v>
      </c>
      <c r="R84" s="7">
        <f>'HBM m9 r1'!G86</f>
        <v>0.78159999999999996</v>
      </c>
      <c r="S84" s="7">
        <f>'HBM m9 r1'!H86</f>
        <v>0.93669999999999998</v>
      </c>
      <c r="T84" s="7">
        <f>'HBM m9 r1'!I86</f>
        <v>1.145</v>
      </c>
      <c r="U84" s="7">
        <f>'HBM m9 r1'!J86</f>
        <v>10001</v>
      </c>
      <c r="V84" s="7">
        <f>'HBM m9 r1'!K86</f>
        <v>50000</v>
      </c>
      <c r="W84" s="4">
        <f>'HBM m9 r1'!L86</f>
        <v>9.852707428208117E-2</v>
      </c>
      <c r="X84" s="6">
        <f t="shared" si="29"/>
        <v>4.7913117546847829E-3</v>
      </c>
      <c r="Y84" s="5">
        <f t="shared" si="30"/>
        <v>4.9646684125465024E-5</v>
      </c>
    </row>
    <row r="85" spans="2:25" x14ac:dyDescent="0.25">
      <c r="B85" t="s">
        <v>255</v>
      </c>
      <c r="C85" t="s">
        <v>218</v>
      </c>
      <c r="D85" s="7">
        <v>1.1439999999999999</v>
      </c>
      <c r="E85" s="7">
        <v>0.36080000000000001</v>
      </c>
      <c r="F85" s="7">
        <v>2.2750000000000001E-3</v>
      </c>
      <c r="G85" s="7">
        <v>0.67769999999999997</v>
      </c>
      <c r="H85" s="7">
        <v>1.069</v>
      </c>
      <c r="I85" s="7">
        <v>2.0499999999999998</v>
      </c>
      <c r="J85" s="7">
        <v>10001</v>
      </c>
      <c r="K85" s="7">
        <v>40000</v>
      </c>
      <c r="L85" s="4">
        <f t="shared" si="28"/>
        <v>0.31538461538461543</v>
      </c>
      <c r="M85" t="s">
        <v>255</v>
      </c>
      <c r="N85" t="str">
        <f>'HBM m9 r1'!C87</f>
        <v>se[8]</v>
      </c>
      <c r="O85" s="4">
        <f>'HBM m9 r1'!D87</f>
        <v>1.135</v>
      </c>
      <c r="P85" s="7">
        <f>'HBM m9 r1'!E87</f>
        <v>0.33239999999999997</v>
      </c>
      <c r="Q85" s="7">
        <f>'HBM m9 r1'!F87</f>
        <v>1.89E-3</v>
      </c>
      <c r="R85" s="7">
        <f>'HBM m9 r1'!G87</f>
        <v>0.68700000000000006</v>
      </c>
      <c r="S85" s="7">
        <f>'HBM m9 r1'!H87</f>
        <v>1.071</v>
      </c>
      <c r="T85" s="7">
        <f>'HBM m9 r1'!I87</f>
        <v>1.95</v>
      </c>
      <c r="U85" s="7">
        <f>'HBM m9 r1'!J87</f>
        <v>10001</v>
      </c>
      <c r="V85" s="7">
        <f>'HBM m9 r1'!K87</f>
        <v>50000</v>
      </c>
      <c r="W85" s="4">
        <f>'HBM m9 r1'!L87</f>
        <v>0.29286343612334798</v>
      </c>
      <c r="X85" s="6">
        <f t="shared" si="29"/>
        <v>-7.8671328671327777E-3</v>
      </c>
      <c r="Y85" s="5">
        <f t="shared" si="30"/>
        <v>-2.2521179261267454E-2</v>
      </c>
    </row>
    <row r="86" spans="2:25" x14ac:dyDescent="0.25">
      <c r="B86" t="s">
        <v>256</v>
      </c>
      <c r="C86" t="s">
        <v>219</v>
      </c>
      <c r="D86" s="7">
        <v>0.80420000000000003</v>
      </c>
      <c r="E86" s="7">
        <v>8.7169999999999997E-2</v>
      </c>
      <c r="F86" s="8">
        <v>4.459E-4</v>
      </c>
      <c r="G86" s="7">
        <v>0.6552</v>
      </c>
      <c r="H86" s="7">
        <v>0.79690000000000005</v>
      </c>
      <c r="I86" s="7">
        <v>0.99809999999999999</v>
      </c>
      <c r="J86" s="7">
        <v>10001</v>
      </c>
      <c r="K86" s="7">
        <v>40000</v>
      </c>
      <c r="L86" s="4">
        <f t="shared" si="28"/>
        <v>0.10839343446903754</v>
      </c>
      <c r="M86" t="s">
        <v>256</v>
      </c>
      <c r="N86" t="str">
        <f>'HBM m9 r1'!C88</f>
        <v>se[9]</v>
      </c>
      <c r="O86" s="4">
        <f>'HBM m9 r1'!D88</f>
        <v>0.80210000000000004</v>
      </c>
      <c r="P86" s="7">
        <f>'HBM m9 r1'!E88</f>
        <v>8.6629999999999999E-2</v>
      </c>
      <c r="Q86" s="7">
        <f>'HBM m9 r1'!F88</f>
        <v>4.1120000000000002E-4</v>
      </c>
      <c r="R86" s="7">
        <f>'HBM m9 r1'!G88</f>
        <v>0.65429999999999999</v>
      </c>
      <c r="S86" s="7">
        <f>'HBM m9 r1'!H88</f>
        <v>0.79430000000000001</v>
      </c>
      <c r="T86" s="7">
        <f>'HBM m9 r1'!I88</f>
        <v>0.99409999999999998</v>
      </c>
      <c r="U86" s="7">
        <f>'HBM m9 r1'!J88</f>
        <v>10001</v>
      </c>
      <c r="V86" s="7">
        <f>'HBM m9 r1'!K88</f>
        <v>50000</v>
      </c>
      <c r="W86" s="4">
        <f>'HBM m9 r1'!L88</f>
        <v>0.10800398952749034</v>
      </c>
      <c r="X86" s="6">
        <f t="shared" si="29"/>
        <v>-2.6112907237005605E-3</v>
      </c>
      <c r="Y86" s="5">
        <f t="shared" si="30"/>
        <v>-3.8944494154720399E-4</v>
      </c>
    </row>
    <row r="87" spans="2:25" x14ac:dyDescent="0.25">
      <c r="B87" t="s">
        <v>257</v>
      </c>
      <c r="C87" t="s">
        <v>220</v>
      </c>
      <c r="D87" s="7">
        <v>1.4910000000000001</v>
      </c>
      <c r="E87" s="7">
        <v>0.28520000000000001</v>
      </c>
      <c r="F87" s="7">
        <v>1.503E-3</v>
      </c>
      <c r="G87" s="7">
        <v>1.0609999999999999</v>
      </c>
      <c r="H87" s="7">
        <v>1.448</v>
      </c>
      <c r="I87" s="7">
        <v>2.165</v>
      </c>
      <c r="J87" s="7">
        <v>10001</v>
      </c>
      <c r="K87" s="7">
        <v>40000</v>
      </c>
      <c r="L87" s="4">
        <f t="shared" si="28"/>
        <v>0.19128101945003353</v>
      </c>
      <c r="M87" t="s">
        <v>257</v>
      </c>
      <c r="N87" t="str">
        <f>'HBM m9 r1'!C89</f>
        <v>se[10]</v>
      </c>
      <c r="O87" s="4">
        <f>'HBM m9 r1'!D89</f>
        <v>1.506</v>
      </c>
      <c r="P87" s="7">
        <f>'HBM m9 r1'!E89</f>
        <v>0.28389999999999999</v>
      </c>
      <c r="Q87" s="7">
        <f>'HBM m9 r1'!F89</f>
        <v>1.3010000000000001E-3</v>
      </c>
      <c r="R87" s="7">
        <f>'HBM m9 r1'!G89</f>
        <v>1.0660000000000001</v>
      </c>
      <c r="S87" s="7">
        <f>'HBM m9 r1'!H89</f>
        <v>1.468</v>
      </c>
      <c r="T87" s="7">
        <f>'HBM m9 r1'!I89</f>
        <v>2.169</v>
      </c>
      <c r="U87" s="7">
        <f>'HBM m9 r1'!J89</f>
        <v>10001</v>
      </c>
      <c r="V87" s="7">
        <f>'HBM m9 r1'!K89</f>
        <v>50000</v>
      </c>
      <c r="W87" s="4">
        <f>'HBM m9 r1'!L89</f>
        <v>0.18851261620185922</v>
      </c>
      <c r="X87" s="6">
        <f t="shared" si="29"/>
        <v>1.0060362173038163E-2</v>
      </c>
      <c r="Y87" s="5">
        <f t="shared" si="30"/>
        <v>-2.768403248174317E-3</v>
      </c>
    </row>
    <row r="88" spans="2:25" x14ac:dyDescent="0.25">
      <c r="B88" t="s">
        <v>258</v>
      </c>
      <c r="C88" t="s">
        <v>221</v>
      </c>
      <c r="D88" s="7">
        <v>0.82550000000000001</v>
      </c>
      <c r="E88" s="7">
        <v>8.8010000000000005E-2</v>
      </c>
      <c r="F88" s="8">
        <v>5.1940000000000005E-4</v>
      </c>
      <c r="G88" s="7">
        <v>0.67520000000000002</v>
      </c>
      <c r="H88" s="7">
        <v>0.81779999999999997</v>
      </c>
      <c r="I88" s="7">
        <v>1.018</v>
      </c>
      <c r="J88" s="7">
        <v>10001</v>
      </c>
      <c r="K88" s="7">
        <v>40000</v>
      </c>
      <c r="L88" s="4">
        <f t="shared" si="28"/>
        <v>0.10661417322834646</v>
      </c>
      <c r="M88" t="s">
        <v>258</v>
      </c>
      <c r="N88" t="str">
        <f>'HBM m9 r1'!C90</f>
        <v>se[11]</v>
      </c>
      <c r="O88" s="4">
        <f>'HBM m9 r1'!D90</f>
        <v>0.81759999999999999</v>
      </c>
      <c r="P88" s="7">
        <f>'HBM m9 r1'!E90</f>
        <v>8.6889999999999995E-2</v>
      </c>
      <c r="Q88" s="7">
        <f>'HBM m9 r1'!F90</f>
        <v>4.124E-4</v>
      </c>
      <c r="R88" s="7">
        <f>'HBM m9 r1'!G90</f>
        <v>0.66930000000000001</v>
      </c>
      <c r="S88" s="7">
        <f>'HBM m9 r1'!H90</f>
        <v>0.81020000000000003</v>
      </c>
      <c r="T88" s="7">
        <f>'HBM m9 r1'!I90</f>
        <v>1.0089999999999999</v>
      </c>
      <c r="U88" s="7">
        <f>'HBM m9 r1'!J90</f>
        <v>10001</v>
      </c>
      <c r="V88" s="7">
        <f>'HBM m9 r1'!K90</f>
        <v>50000</v>
      </c>
      <c r="W88" s="4">
        <f>'HBM m9 r1'!L90</f>
        <v>0.10627446183953032</v>
      </c>
      <c r="X88" s="6">
        <f t="shared" si="29"/>
        <v>-9.5699576014536859E-3</v>
      </c>
      <c r="Y88" s="5">
        <f t="shared" si="30"/>
        <v>-3.3971138881613849E-4</v>
      </c>
    </row>
    <row r="89" spans="2:25" x14ac:dyDescent="0.25">
      <c r="B89" t="s">
        <v>259</v>
      </c>
      <c r="C89" t="s">
        <v>222</v>
      </c>
      <c r="D89" s="7">
        <v>0.52300000000000002</v>
      </c>
      <c r="E89" s="7">
        <v>6.7269999999999996E-2</v>
      </c>
      <c r="F89" s="8">
        <v>3.8880000000000002E-4</v>
      </c>
      <c r="G89" s="7">
        <v>0.4118</v>
      </c>
      <c r="H89" s="7">
        <v>0.51600000000000001</v>
      </c>
      <c r="I89" s="7">
        <v>0.67310000000000003</v>
      </c>
      <c r="J89" s="7">
        <v>10001</v>
      </c>
      <c r="K89" s="7">
        <v>40000</v>
      </c>
      <c r="L89" s="4">
        <f t="shared" si="28"/>
        <v>0.12862332695984702</v>
      </c>
      <c r="M89" t="s">
        <v>259</v>
      </c>
      <c r="N89" t="str">
        <f>'HBM m9 r1'!C91</f>
        <v>se[12]</v>
      </c>
      <c r="O89" s="4">
        <f>'HBM m9 r1'!D91</f>
        <v>0.52869999999999995</v>
      </c>
      <c r="P89" s="7">
        <f>'HBM m9 r1'!E91</f>
        <v>6.8739999999999996E-2</v>
      </c>
      <c r="Q89" s="7">
        <f>'HBM m9 r1'!F91</f>
        <v>3.7520000000000001E-4</v>
      </c>
      <c r="R89" s="7">
        <f>'HBM m9 r1'!G91</f>
        <v>0.41499999999999998</v>
      </c>
      <c r="S89" s="7">
        <f>'HBM m9 r1'!H91</f>
        <v>0.52159999999999995</v>
      </c>
      <c r="T89" s="7">
        <f>'HBM m9 r1'!I91</f>
        <v>0.68230000000000002</v>
      </c>
      <c r="U89" s="7">
        <f>'HBM m9 r1'!J91</f>
        <v>10001</v>
      </c>
      <c r="V89" s="7">
        <f>'HBM m9 r1'!K91</f>
        <v>50000</v>
      </c>
      <c r="W89" s="4">
        <f>'HBM m9 r1'!L91</f>
        <v>0.13001702288632494</v>
      </c>
      <c r="X89" s="6">
        <f t="shared" si="29"/>
        <v>1.089866156787749E-2</v>
      </c>
      <c r="Y89" s="5">
        <f t="shared" si="30"/>
        <v>1.3936959264779225E-3</v>
      </c>
    </row>
    <row r="90" spans="2:25" x14ac:dyDescent="0.25">
      <c r="B90" t="s">
        <v>260</v>
      </c>
      <c r="C90" t="s">
        <v>223</v>
      </c>
      <c r="D90" s="7">
        <v>1.2490000000000001</v>
      </c>
      <c r="E90" s="7">
        <v>0.12920000000000001</v>
      </c>
      <c r="F90" s="8">
        <v>6.4630000000000004E-4</v>
      </c>
      <c r="G90" s="7">
        <v>1.026</v>
      </c>
      <c r="H90" s="7">
        <v>1.238</v>
      </c>
      <c r="I90" s="7">
        <v>1.532</v>
      </c>
      <c r="J90" s="7">
        <v>10001</v>
      </c>
      <c r="K90" s="7">
        <v>40000</v>
      </c>
      <c r="L90" s="4">
        <f t="shared" si="28"/>
        <v>0.10344275420336269</v>
      </c>
      <c r="M90" t="s">
        <v>260</v>
      </c>
      <c r="N90" t="str">
        <f>'HBM m9 r1'!C92</f>
        <v>se[13]</v>
      </c>
      <c r="O90" s="4">
        <f>'HBM m9 r1'!D92</f>
        <v>1.2470000000000001</v>
      </c>
      <c r="P90" s="7">
        <f>'HBM m9 r1'!E92</f>
        <v>0.13</v>
      </c>
      <c r="Q90" s="7">
        <f>'HBM m9 r1'!F92</f>
        <v>6.0039999999999996E-4</v>
      </c>
      <c r="R90" s="7">
        <f>'HBM m9 r1'!G92</f>
        <v>1.0249999999999999</v>
      </c>
      <c r="S90" s="7">
        <f>'HBM m9 r1'!H92</f>
        <v>1.236</v>
      </c>
      <c r="T90" s="7">
        <f>'HBM m9 r1'!I92</f>
        <v>1.5329999999999999</v>
      </c>
      <c r="U90" s="7">
        <f>'HBM m9 r1'!J92</f>
        <v>10001</v>
      </c>
      <c r="V90" s="7">
        <f>'HBM m9 r1'!K92</f>
        <v>50000</v>
      </c>
      <c r="W90" s="4">
        <f>'HBM m9 r1'!L92</f>
        <v>0.10425020048115477</v>
      </c>
      <c r="X90" s="6">
        <f t="shared" si="29"/>
        <v>-1.6012810248198571E-3</v>
      </c>
      <c r="Y90" s="5">
        <f t="shared" si="30"/>
        <v>8.0744627779208433E-4</v>
      </c>
    </row>
    <row r="91" spans="2:25" x14ac:dyDescent="0.25">
      <c r="B91" t="s">
        <v>261</v>
      </c>
      <c r="C91" t="s">
        <v>224</v>
      </c>
      <c r="D91" s="7">
        <v>0.92479999999999996</v>
      </c>
      <c r="E91" s="7">
        <v>0.19869999999999999</v>
      </c>
      <c r="F91" s="7">
        <v>1.428E-3</v>
      </c>
      <c r="G91" s="7">
        <v>0.62170000000000003</v>
      </c>
      <c r="H91" s="7">
        <v>0.8962</v>
      </c>
      <c r="I91" s="7">
        <v>1.393</v>
      </c>
      <c r="J91" s="7">
        <v>10001</v>
      </c>
      <c r="K91" s="7">
        <v>40000</v>
      </c>
      <c r="L91" s="4">
        <f t="shared" si="28"/>
        <v>0.21485726643598616</v>
      </c>
      <c r="M91" t="s">
        <v>261</v>
      </c>
      <c r="N91" t="str">
        <f>'HBM m9 r1'!C93</f>
        <v>se[14]</v>
      </c>
      <c r="O91" s="4">
        <f>'HBM m9 r1'!D93</f>
        <v>0.88560000000000005</v>
      </c>
      <c r="P91" s="7">
        <f>'HBM m9 r1'!E93</f>
        <v>0.19009999999999999</v>
      </c>
      <c r="Q91" s="7">
        <f>'HBM m9 r1'!F93</f>
        <v>1.024E-3</v>
      </c>
      <c r="R91" s="7">
        <f>'HBM m9 r1'!G93</f>
        <v>0.59470000000000001</v>
      </c>
      <c r="S91" s="7">
        <f>'HBM m9 r1'!H93</f>
        <v>0.85899999999999999</v>
      </c>
      <c r="T91" s="7">
        <f>'HBM m9 r1'!I93</f>
        <v>1.3320000000000001</v>
      </c>
      <c r="U91" s="7">
        <f>'HBM m9 r1'!J93</f>
        <v>10001</v>
      </c>
      <c r="V91" s="7">
        <f>'HBM m9 r1'!K93</f>
        <v>50000</v>
      </c>
      <c r="W91" s="4">
        <f>'HBM m9 r1'!L93</f>
        <v>0.21465672990063231</v>
      </c>
      <c r="X91" s="6">
        <f t="shared" si="29"/>
        <v>-4.2387543252595049E-2</v>
      </c>
      <c r="Y91" s="5">
        <f t="shared" si="30"/>
        <v>-2.0053653535384575E-4</v>
      </c>
    </row>
    <row r="92" spans="2:25" x14ac:dyDescent="0.25">
      <c r="B92" t="s">
        <v>262</v>
      </c>
      <c r="C92" t="s">
        <v>225</v>
      </c>
      <c r="D92" s="7">
        <v>1.0029999999999999</v>
      </c>
      <c r="E92" s="7">
        <v>9.9390000000000006E-2</v>
      </c>
      <c r="F92" s="8">
        <v>5.0900000000000001E-4</v>
      </c>
      <c r="G92" s="7">
        <v>0.83299999999999996</v>
      </c>
      <c r="H92" s="7">
        <v>0.99450000000000005</v>
      </c>
      <c r="I92" s="7">
        <v>1.22</v>
      </c>
      <c r="J92" s="7">
        <v>10001</v>
      </c>
      <c r="K92" s="7">
        <v>40000</v>
      </c>
      <c r="L92" s="4">
        <f t="shared" si="28"/>
        <v>9.9092721834496522E-2</v>
      </c>
      <c r="M92" t="s">
        <v>262</v>
      </c>
      <c r="N92" t="str">
        <f>'HBM m9 r1'!C94</f>
        <v>se[15]</v>
      </c>
      <c r="O92" s="4">
        <f>'HBM m9 r1'!D94</f>
        <v>1</v>
      </c>
      <c r="P92" s="7">
        <f>'HBM m9 r1'!E94</f>
        <v>9.8080000000000001E-2</v>
      </c>
      <c r="Q92" s="7">
        <f>'HBM m9 r1'!F94</f>
        <v>4.4719999999999997E-4</v>
      </c>
      <c r="R92" s="7">
        <f>'HBM m9 r1'!G94</f>
        <v>0.8306</v>
      </c>
      <c r="S92" s="7">
        <f>'HBM m9 r1'!H94</f>
        <v>0.99229999999999996</v>
      </c>
      <c r="T92" s="7">
        <f>'HBM m9 r1'!I94</f>
        <v>1.2130000000000001</v>
      </c>
      <c r="U92" s="7">
        <f>'HBM m9 r1'!J94</f>
        <v>10001</v>
      </c>
      <c r="V92" s="7">
        <f>'HBM m9 r1'!K94</f>
        <v>50000</v>
      </c>
      <c r="W92" s="4">
        <f>'HBM m9 r1'!L94</f>
        <v>9.8080000000000001E-2</v>
      </c>
      <c r="X92" s="6">
        <f t="shared" si="29"/>
        <v>-2.9910269192421654E-3</v>
      </c>
      <c r="Y92" s="5">
        <f t="shared" si="30"/>
        <v>-1.0127218344965216E-3</v>
      </c>
    </row>
    <row r="93" spans="2:25" x14ac:dyDescent="0.25">
      <c r="B93" t="s">
        <v>263</v>
      </c>
      <c r="C93" t="s">
        <v>226</v>
      </c>
      <c r="D93" s="7">
        <v>0.62329999999999997</v>
      </c>
      <c r="E93" s="7">
        <v>0.1366</v>
      </c>
      <c r="F93" s="8">
        <v>7.7459999999999996E-4</v>
      </c>
      <c r="G93" s="7">
        <v>0.42330000000000001</v>
      </c>
      <c r="H93" s="7">
        <v>0.60160000000000002</v>
      </c>
      <c r="I93" s="7">
        <v>0.94799999999999995</v>
      </c>
      <c r="J93" s="7">
        <v>10001</v>
      </c>
      <c r="K93" s="7">
        <v>40000</v>
      </c>
      <c r="L93" s="4">
        <f t="shared" si="28"/>
        <v>0.21915610460452431</v>
      </c>
      <c r="M93" t="s">
        <v>263</v>
      </c>
      <c r="N93" t="str">
        <f>'HBM m9 r1'!C95</f>
        <v>se[16]</v>
      </c>
      <c r="O93" s="4">
        <f>'HBM m9 r1'!D95</f>
        <v>0.61650000000000005</v>
      </c>
      <c r="P93" s="7">
        <f>'HBM m9 r1'!E95</f>
        <v>0.1328</v>
      </c>
      <c r="Q93" s="7">
        <f>'HBM m9 r1'!F95</f>
        <v>6.4300000000000002E-4</v>
      </c>
      <c r="R93" s="7">
        <f>'HBM m9 r1'!G95</f>
        <v>0.42049999999999998</v>
      </c>
      <c r="S93" s="7">
        <f>'HBM m9 r1'!H95</f>
        <v>0.59619999999999995</v>
      </c>
      <c r="T93" s="7">
        <f>'HBM m9 r1'!I95</f>
        <v>0.93</v>
      </c>
      <c r="U93" s="7">
        <f>'HBM m9 r1'!J95</f>
        <v>10001</v>
      </c>
      <c r="V93" s="7">
        <f>'HBM m9 r1'!K95</f>
        <v>50000</v>
      </c>
      <c r="W93" s="4">
        <f>'HBM m9 r1'!L95</f>
        <v>0.21540957015409568</v>
      </c>
      <c r="X93" s="6">
        <f t="shared" si="29"/>
        <v>-1.0909674314134313E-2</v>
      </c>
      <c r="Y93" s="5">
        <f t="shared" si="30"/>
        <v>-3.7465344504286346E-3</v>
      </c>
    </row>
    <row r="94" spans="2:25" x14ac:dyDescent="0.25">
      <c r="B94" t="s">
        <v>264</v>
      </c>
      <c r="C94" t="s">
        <v>227</v>
      </c>
      <c r="D94" s="7">
        <v>1.177</v>
      </c>
      <c r="E94" s="7">
        <v>0.19600000000000001</v>
      </c>
      <c r="F94" s="7">
        <v>1.4090000000000001E-3</v>
      </c>
      <c r="G94" s="7">
        <v>0.86019999999999996</v>
      </c>
      <c r="H94" s="7">
        <v>1.155</v>
      </c>
      <c r="I94" s="7">
        <v>1.6240000000000001</v>
      </c>
      <c r="J94" s="7">
        <v>10001</v>
      </c>
      <c r="K94" s="7">
        <v>40000</v>
      </c>
      <c r="L94" s="4">
        <f t="shared" si="28"/>
        <v>0.16652506372132542</v>
      </c>
      <c r="M94" t="s">
        <v>264</v>
      </c>
      <c r="N94" t="str">
        <f>'HBM m9 r1'!C96</f>
        <v>se[17]</v>
      </c>
      <c r="O94" s="4">
        <f>'HBM m9 r1'!D96</f>
        <v>1.1970000000000001</v>
      </c>
      <c r="P94" s="7">
        <f>'HBM m9 r1'!E96</f>
        <v>0.18990000000000001</v>
      </c>
      <c r="Q94" s="7">
        <f>'HBM m9 r1'!F96</f>
        <v>1.145E-3</v>
      </c>
      <c r="R94" s="7">
        <f>'HBM m9 r1'!G96</f>
        <v>0.8851</v>
      </c>
      <c r="S94" s="7">
        <f>'HBM m9 r1'!H96</f>
        <v>1.1759999999999999</v>
      </c>
      <c r="T94" s="7">
        <f>'HBM m9 r1'!I96</f>
        <v>1.6259999999999999</v>
      </c>
      <c r="U94" s="7">
        <f>'HBM m9 r1'!J96</f>
        <v>10001</v>
      </c>
      <c r="V94" s="7">
        <f>'HBM m9 r1'!K96</f>
        <v>50000</v>
      </c>
      <c r="W94" s="4">
        <f>'HBM m9 r1'!L96</f>
        <v>0.1586466165413534</v>
      </c>
      <c r="X94" s="6">
        <f t="shared" si="29"/>
        <v>1.6992353440951586E-2</v>
      </c>
      <c r="Y94" s="5">
        <f t="shared" si="30"/>
        <v>-7.8784471799720202E-3</v>
      </c>
    </row>
    <row r="95" spans="2:25" x14ac:dyDescent="0.25">
      <c r="B95" t="s">
        <v>265</v>
      </c>
      <c r="C95" t="s">
        <v>228</v>
      </c>
      <c r="D95" s="7">
        <v>1.05</v>
      </c>
      <c r="E95" s="7">
        <v>0.11600000000000001</v>
      </c>
      <c r="F95" s="8">
        <v>5.9429999999999997E-4</v>
      </c>
      <c r="G95" s="7">
        <v>0.85440000000000005</v>
      </c>
      <c r="H95" s="7">
        <v>1.04</v>
      </c>
      <c r="I95" s="7">
        <v>1.3089999999999999</v>
      </c>
      <c r="J95" s="7">
        <v>10001</v>
      </c>
      <c r="K95" s="7">
        <v>40000</v>
      </c>
      <c r="L95" s="4">
        <f t="shared" si="28"/>
        <v>0.11047619047619048</v>
      </c>
      <c r="M95" t="s">
        <v>265</v>
      </c>
      <c r="N95" t="str">
        <f>'HBM m9 r1'!C97</f>
        <v>se[18]</v>
      </c>
      <c r="O95" s="4">
        <f>'HBM m9 r1'!D97</f>
        <v>1.056</v>
      </c>
      <c r="P95" s="7">
        <f>'HBM m9 r1'!E97</f>
        <v>0.1164</v>
      </c>
      <c r="Q95" s="7">
        <f>'HBM m9 r1'!F97</f>
        <v>5.4290000000000002E-4</v>
      </c>
      <c r="R95" s="7">
        <f>'HBM m9 r1'!G97</f>
        <v>0.85780000000000001</v>
      </c>
      <c r="S95" s="7">
        <f>'HBM m9 r1'!H97</f>
        <v>1.0449999999999999</v>
      </c>
      <c r="T95" s="7">
        <f>'HBM m9 r1'!I97</f>
        <v>1.3109999999999999</v>
      </c>
      <c r="U95" s="7">
        <f>'HBM m9 r1'!J97</f>
        <v>10001</v>
      </c>
      <c r="V95" s="7">
        <f>'HBM m9 r1'!K97</f>
        <v>50000</v>
      </c>
      <c r="W95" s="4">
        <f>'HBM m9 r1'!L97</f>
        <v>0.11022727272727273</v>
      </c>
      <c r="X95" s="6">
        <f t="shared" si="29"/>
        <v>5.7142857142857195E-3</v>
      </c>
      <c r="Y95" s="5">
        <f t="shared" si="30"/>
        <v>-2.4891774891774854E-4</v>
      </c>
    </row>
    <row r="96" spans="2:25" x14ac:dyDescent="0.25">
      <c r="B96" t="s">
        <v>248</v>
      </c>
      <c r="C96" t="s">
        <v>229</v>
      </c>
      <c r="D96" s="8">
        <v>4.3850000000000002E-5</v>
      </c>
      <c r="E96" s="8">
        <v>6.6959999999999999E-6</v>
      </c>
      <c r="F96" s="8">
        <v>5.8530000000000002E-8</v>
      </c>
      <c r="G96" s="8">
        <v>3.1029999999999999E-5</v>
      </c>
      <c r="H96" s="8">
        <v>4.3810000000000002E-5</v>
      </c>
      <c r="I96" s="8">
        <v>5.7290000000000002E-5</v>
      </c>
      <c r="J96" s="7">
        <v>10001</v>
      </c>
      <c r="K96" s="7">
        <v>40000</v>
      </c>
      <c r="L96" s="4">
        <f t="shared" si="28"/>
        <v>0.15270239452679588</v>
      </c>
      <c r="M96" t="s">
        <v>248</v>
      </c>
      <c r="N96" t="str">
        <f>'HBM m9 r1'!C98</f>
        <v>slope[1]</v>
      </c>
      <c r="O96" s="8">
        <f>'HBM m9 r1'!D98</f>
        <v>4.4719999999999999E-5</v>
      </c>
      <c r="P96" s="7">
        <f>'HBM m9 r1'!E98</f>
        <v>6.2110000000000003E-6</v>
      </c>
      <c r="Q96" s="7">
        <f>'HBM m9 r1'!F98</f>
        <v>4.5550000000000001E-8</v>
      </c>
      <c r="R96" s="7">
        <f>'HBM m9 r1'!G98</f>
        <v>3.286E-5</v>
      </c>
      <c r="S96" s="7">
        <f>'HBM m9 r1'!H98</f>
        <v>4.4629999999999998E-5</v>
      </c>
      <c r="T96" s="7">
        <f>'HBM m9 r1'!I98</f>
        <v>5.7290000000000002E-5</v>
      </c>
      <c r="U96" s="7">
        <f>'HBM m9 r1'!J98</f>
        <v>10001</v>
      </c>
      <c r="V96" s="7">
        <f>'HBM m9 r1'!K98</f>
        <v>50000</v>
      </c>
      <c r="W96" s="4">
        <f>'HBM m9 r1'!L98</f>
        <v>0.13888640429338106</v>
      </c>
      <c r="X96" s="6">
        <f t="shared" si="29"/>
        <v>1.9840364880273586E-2</v>
      </c>
      <c r="Y96" s="5">
        <f t="shared" si="30"/>
        <v>-1.3815990233414815E-2</v>
      </c>
    </row>
    <row r="97" spans="2:25" x14ac:dyDescent="0.25">
      <c r="B97" t="s">
        <v>249</v>
      </c>
      <c r="C97" t="s">
        <v>230</v>
      </c>
      <c r="D97" s="8">
        <v>7.9719999999999997E-4</v>
      </c>
      <c r="E97" s="8">
        <v>1.952E-4</v>
      </c>
      <c r="F97" s="8">
        <v>1.282E-6</v>
      </c>
      <c r="G97" s="8">
        <v>4.3780000000000002E-4</v>
      </c>
      <c r="H97" s="8">
        <v>7.8980000000000001E-4</v>
      </c>
      <c r="I97" s="7">
        <v>1.199E-3</v>
      </c>
      <c r="J97" s="7">
        <v>10001</v>
      </c>
      <c r="K97" s="7">
        <v>40000</v>
      </c>
      <c r="L97" s="4">
        <f t="shared" si="28"/>
        <v>0.24485699949824385</v>
      </c>
      <c r="M97" t="s">
        <v>249</v>
      </c>
      <c r="N97" t="str">
        <f>'HBM m9 r1'!C99</f>
        <v>slope[2]</v>
      </c>
      <c r="O97" s="8">
        <f>'HBM m9 r1'!D99</f>
        <v>7.5889999999999996E-4</v>
      </c>
      <c r="P97" s="7">
        <f>'HBM m9 r1'!E99</f>
        <v>1.786E-4</v>
      </c>
      <c r="Q97" s="7">
        <f>'HBM m9 r1'!F99</f>
        <v>1.0020000000000001E-6</v>
      </c>
      <c r="R97" s="7">
        <f>'HBM m9 r1'!G99</f>
        <v>4.326E-4</v>
      </c>
      <c r="S97" s="7">
        <f>'HBM m9 r1'!H99</f>
        <v>7.5049999999999997E-4</v>
      </c>
      <c r="T97" s="7">
        <f>'HBM m9 r1'!I99</f>
        <v>1.1329999999999999E-3</v>
      </c>
      <c r="U97" s="7">
        <f>'HBM m9 r1'!J99</f>
        <v>10001</v>
      </c>
      <c r="V97" s="7">
        <f>'HBM m9 r1'!K99</f>
        <v>50000</v>
      </c>
      <c r="W97" s="4">
        <f>'HBM m9 r1'!L99</f>
        <v>0.2353406245882198</v>
      </c>
      <c r="X97" s="6">
        <f t="shared" si="29"/>
        <v>-4.8043151028600115E-2</v>
      </c>
      <c r="Y97" s="5">
        <f t="shared" si="30"/>
        <v>-9.5163749100240502E-3</v>
      </c>
    </row>
    <row r="98" spans="2:25" x14ac:dyDescent="0.25">
      <c r="B98" t="s">
        <v>250</v>
      </c>
      <c r="C98" t="s">
        <v>231</v>
      </c>
      <c r="D98" s="8">
        <v>7.5989999999999996E-6</v>
      </c>
      <c r="E98" s="8">
        <v>3.1669999999999999E-6</v>
      </c>
      <c r="F98" s="8">
        <v>3.299E-8</v>
      </c>
      <c r="G98" s="8">
        <v>1.9250000000000002E-6</v>
      </c>
      <c r="H98" s="8">
        <v>7.5100000000000001E-6</v>
      </c>
      <c r="I98" s="8">
        <v>1.4E-5</v>
      </c>
      <c r="J98" s="7">
        <v>10001</v>
      </c>
      <c r="K98" s="7">
        <v>40000</v>
      </c>
      <c r="L98" s="4">
        <f t="shared" si="28"/>
        <v>0.4167653638636663</v>
      </c>
      <c r="M98" t="s">
        <v>250</v>
      </c>
      <c r="N98" t="str">
        <f>'HBM m9 r1'!C100</f>
        <v>slope[3]</v>
      </c>
      <c r="O98" s="8">
        <f>'HBM m9 r1'!D100</f>
        <v>1.004E-5</v>
      </c>
      <c r="P98" s="7">
        <f>'HBM m9 r1'!E100</f>
        <v>2.959E-6</v>
      </c>
      <c r="Q98" s="7">
        <f>'HBM m9 r1'!F100</f>
        <v>2.7780000000000001E-8</v>
      </c>
      <c r="R98" s="7">
        <f>'HBM m9 r1'!G100</f>
        <v>4.1289999999999998E-6</v>
      </c>
      <c r="S98" s="7">
        <f>'HBM m9 r1'!H100</f>
        <v>1.008E-5</v>
      </c>
      <c r="T98" s="7">
        <f>'HBM m9 r1'!I100</f>
        <v>1.575E-5</v>
      </c>
      <c r="U98" s="7">
        <f>'HBM m9 r1'!J100</f>
        <v>10001</v>
      </c>
      <c r="V98" s="7">
        <f>'HBM m9 r1'!K100</f>
        <v>50000</v>
      </c>
      <c r="W98" s="4">
        <f>'HBM m9 r1'!L100</f>
        <v>0.29472111553784858</v>
      </c>
      <c r="X98" s="6">
        <f t="shared" si="29"/>
        <v>0.32122647716804853</v>
      </c>
      <c r="Y98" s="5">
        <f t="shared" si="30"/>
        <v>-0.12204424832581773</v>
      </c>
    </row>
    <row r="99" spans="2:25" x14ac:dyDescent="0.25">
      <c r="B99" t="s">
        <v>251</v>
      </c>
      <c r="C99" t="s">
        <v>232</v>
      </c>
      <c r="D99" s="8">
        <v>1.9599999999999999E-6</v>
      </c>
      <c r="E99" s="8">
        <v>6.7940000000000001E-7</v>
      </c>
      <c r="F99" s="8">
        <v>6.9800000000000003E-9</v>
      </c>
      <c r="G99" s="8">
        <v>7.6079999999999998E-7</v>
      </c>
      <c r="H99" s="8">
        <v>1.9240000000000001E-6</v>
      </c>
      <c r="I99" s="8">
        <v>3.3869999999999999E-6</v>
      </c>
      <c r="J99" s="7">
        <v>10001</v>
      </c>
      <c r="K99" s="7">
        <v>40000</v>
      </c>
      <c r="L99" s="4">
        <f t="shared" si="28"/>
        <v>0.34663265306122454</v>
      </c>
      <c r="M99" t="s">
        <v>251</v>
      </c>
      <c r="N99" t="str">
        <f>'HBM m9 r1'!C101</f>
        <v>slope[4]</v>
      </c>
      <c r="O99" s="8">
        <f>'HBM m9 r1'!D101</f>
        <v>2.2309999999999999E-6</v>
      </c>
      <c r="P99" s="7">
        <f>'HBM m9 r1'!E101</f>
        <v>6.4649999999999997E-7</v>
      </c>
      <c r="Q99" s="7">
        <f>'HBM m9 r1'!F101</f>
        <v>5.2469999999999998E-9</v>
      </c>
      <c r="R99" s="7">
        <f>'HBM m9 r1'!G101</f>
        <v>1.0219999999999999E-6</v>
      </c>
      <c r="S99" s="7">
        <f>'HBM m9 r1'!H101</f>
        <v>2.2180000000000002E-6</v>
      </c>
      <c r="T99" s="7">
        <f>'HBM m9 r1'!I101</f>
        <v>3.5549999999999998E-6</v>
      </c>
      <c r="U99" s="7">
        <f>'HBM m9 r1'!J101</f>
        <v>10001</v>
      </c>
      <c r="V99" s="7">
        <f>'HBM m9 r1'!K101</f>
        <v>50000</v>
      </c>
      <c r="W99" s="4">
        <f>'HBM m9 r1'!L101</f>
        <v>0.28978036754818465</v>
      </c>
      <c r="X99" s="6">
        <f t="shared" si="29"/>
        <v>0.138265306122449</v>
      </c>
      <c r="Y99" s="5">
        <f t="shared" si="30"/>
        <v>-5.6852285513039891E-2</v>
      </c>
    </row>
    <row r="100" spans="2:25" x14ac:dyDescent="0.25">
      <c r="B100" t="s">
        <v>252</v>
      </c>
      <c r="C100" t="s">
        <v>233</v>
      </c>
      <c r="D100" s="8">
        <v>2.1120000000000001E-5</v>
      </c>
      <c r="E100" s="8">
        <v>9.5000000000000005E-6</v>
      </c>
      <c r="F100" s="8">
        <v>1.136E-7</v>
      </c>
      <c r="G100" s="8">
        <v>2.8080000000000001E-6</v>
      </c>
      <c r="H100" s="8">
        <v>2.1610000000000001E-5</v>
      </c>
      <c r="I100" s="8">
        <v>3.875E-5</v>
      </c>
      <c r="J100" s="7">
        <v>10001</v>
      </c>
      <c r="K100" s="7">
        <v>40000</v>
      </c>
      <c r="L100" s="4">
        <f t="shared" si="28"/>
        <v>0.44981060606060608</v>
      </c>
      <c r="M100" t="s">
        <v>252</v>
      </c>
      <c r="N100" t="str">
        <f>'HBM m9 r1'!C102</f>
        <v>slope[5]</v>
      </c>
      <c r="O100" s="8">
        <f>'HBM m9 r1'!D102</f>
        <v>2.5400000000000001E-5</v>
      </c>
      <c r="P100" s="7">
        <f>'HBM m9 r1'!E102</f>
        <v>7.8550000000000002E-6</v>
      </c>
      <c r="Q100" s="7">
        <f>'HBM m9 r1'!F102</f>
        <v>7.0070000000000005E-8</v>
      </c>
      <c r="R100" s="7">
        <f>'HBM m9 r1'!G102</f>
        <v>8.3969999999999994E-6</v>
      </c>
      <c r="S100" s="7">
        <f>'HBM m9 r1'!H102</f>
        <v>2.5850000000000002E-5</v>
      </c>
      <c r="T100" s="7">
        <f>'HBM m9 r1'!I102</f>
        <v>3.9789999999999997E-5</v>
      </c>
      <c r="U100" s="7">
        <f>'HBM m9 r1'!J102</f>
        <v>10001</v>
      </c>
      <c r="V100" s="7">
        <f>'HBM m9 r1'!K102</f>
        <v>50000</v>
      </c>
      <c r="W100" s="4">
        <f>'HBM m9 r1'!L102</f>
        <v>0.30925196850393699</v>
      </c>
      <c r="X100" s="6">
        <f t="shared" si="29"/>
        <v>0.20265151515151514</v>
      </c>
      <c r="Y100" s="5">
        <f t="shared" si="30"/>
        <v>-0.14055863755666909</v>
      </c>
    </row>
    <row r="101" spans="2:25" x14ac:dyDescent="0.25">
      <c r="B101" t="s">
        <v>253</v>
      </c>
      <c r="C101" t="s">
        <v>234</v>
      </c>
      <c r="D101" s="8">
        <v>4.0380000000000003E-5</v>
      </c>
      <c r="E101" s="8">
        <v>1.6019999999999999E-5</v>
      </c>
      <c r="F101" s="8">
        <v>1.36E-7</v>
      </c>
      <c r="G101" s="8">
        <v>1.836E-5</v>
      </c>
      <c r="H101" s="8">
        <v>3.7230000000000001E-5</v>
      </c>
      <c r="I101" s="8">
        <v>8.0359999999999996E-5</v>
      </c>
      <c r="J101" s="7">
        <v>10001</v>
      </c>
      <c r="K101" s="7">
        <v>40000</v>
      </c>
      <c r="L101" s="4">
        <f t="shared" si="28"/>
        <v>0.39673105497771166</v>
      </c>
      <c r="M101" t="s">
        <v>253</v>
      </c>
      <c r="N101" t="str">
        <f>'HBM m9 r1'!C103</f>
        <v>slope[6]</v>
      </c>
      <c r="O101" s="8">
        <f>'HBM m9 r1'!D103</f>
        <v>4.401E-5</v>
      </c>
      <c r="P101" s="7">
        <f>'HBM m9 r1'!E103</f>
        <v>1.7269999999999999E-5</v>
      </c>
      <c r="Q101" s="7">
        <f>'HBM m9 r1'!F103</f>
        <v>1.349E-7</v>
      </c>
      <c r="R101" s="7">
        <f>'HBM m9 r1'!G103</f>
        <v>1.9449999999999998E-5</v>
      </c>
      <c r="S101" s="7">
        <f>'HBM m9 r1'!H103</f>
        <v>4.0840000000000002E-5</v>
      </c>
      <c r="T101" s="7">
        <f>'HBM m9 r1'!I103</f>
        <v>8.6680000000000004E-5</v>
      </c>
      <c r="U101" s="7">
        <f>'HBM m9 r1'!J103</f>
        <v>10001</v>
      </c>
      <c r="V101" s="7">
        <f>'HBM m9 r1'!K103</f>
        <v>50000</v>
      </c>
      <c r="W101" s="4">
        <f>'HBM m9 r1'!L103</f>
        <v>0.39241081572369912</v>
      </c>
      <c r="X101" s="6">
        <f t="shared" si="29"/>
        <v>8.9895988112927122E-2</v>
      </c>
      <c r="Y101" s="5">
        <f t="shared" si="30"/>
        <v>-4.3202392540125367E-3</v>
      </c>
    </row>
    <row r="102" spans="2:25" x14ac:dyDescent="0.25">
      <c r="B102" t="s">
        <v>254</v>
      </c>
      <c r="C102" t="s">
        <v>235</v>
      </c>
      <c r="D102" s="8">
        <v>2.125E-6</v>
      </c>
      <c r="E102" s="8">
        <v>7.7840000000000004E-7</v>
      </c>
      <c r="F102" s="8">
        <v>1.0579999999999999E-8</v>
      </c>
      <c r="G102" s="8">
        <v>7.7019999999999995E-7</v>
      </c>
      <c r="H102" s="8">
        <v>2.075E-6</v>
      </c>
      <c r="I102" s="8">
        <v>3.7730000000000001E-6</v>
      </c>
      <c r="J102" s="7">
        <v>10001</v>
      </c>
      <c r="K102" s="7">
        <v>40000</v>
      </c>
      <c r="L102" s="4">
        <f t="shared" si="28"/>
        <v>0.3663058823529412</v>
      </c>
      <c r="M102" t="s">
        <v>254</v>
      </c>
      <c r="N102" t="str">
        <f>'HBM m9 r1'!C104</f>
        <v>slope[7]</v>
      </c>
      <c r="O102" s="8">
        <f>'HBM m9 r1'!D104</f>
        <v>1.75E-6</v>
      </c>
      <c r="P102" s="7">
        <f>'HBM m9 r1'!E104</f>
        <v>6.4850000000000002E-7</v>
      </c>
      <c r="Q102" s="7">
        <f>'HBM m9 r1'!F104</f>
        <v>7.451E-9</v>
      </c>
      <c r="R102" s="7">
        <f>'HBM m9 r1'!G104</f>
        <v>6.5030000000000005E-7</v>
      </c>
      <c r="S102" s="7">
        <f>'HBM m9 r1'!H104</f>
        <v>1.6950000000000001E-6</v>
      </c>
      <c r="T102" s="7">
        <f>'HBM m9 r1'!I104</f>
        <v>3.179E-6</v>
      </c>
      <c r="U102" s="7">
        <f>'HBM m9 r1'!J104</f>
        <v>10001</v>
      </c>
      <c r="V102" s="7">
        <f>'HBM m9 r1'!K104</f>
        <v>50000</v>
      </c>
      <c r="W102" s="4">
        <f>'HBM m9 r1'!L104</f>
        <v>0.37057142857142861</v>
      </c>
      <c r="X102" s="6">
        <f t="shared" si="29"/>
        <v>-0.17647058823529413</v>
      </c>
      <c r="Y102" s="5">
        <f t="shared" si="30"/>
        <v>4.2655462184874038E-3</v>
      </c>
    </row>
    <row r="103" spans="2:25" x14ac:dyDescent="0.25">
      <c r="B103" t="s">
        <v>255</v>
      </c>
      <c r="C103" t="s">
        <v>236</v>
      </c>
      <c r="D103" s="8">
        <v>2.109E-4</v>
      </c>
      <c r="E103" s="8">
        <v>4.46E-5</v>
      </c>
      <c r="F103" s="8">
        <v>2.8490000000000002E-7</v>
      </c>
      <c r="G103" s="8">
        <v>1.3129999999999999E-4</v>
      </c>
      <c r="H103" s="8">
        <v>2.0819999999999999E-4</v>
      </c>
      <c r="I103" s="8">
        <v>3.0529999999999999E-4</v>
      </c>
      <c r="J103" s="7">
        <v>10001</v>
      </c>
      <c r="K103" s="7">
        <v>40000</v>
      </c>
      <c r="L103" s="4">
        <f t="shared" si="28"/>
        <v>0.21147463252726409</v>
      </c>
      <c r="M103" t="s">
        <v>255</v>
      </c>
      <c r="N103" t="str">
        <f>'HBM m9 r1'!C105</f>
        <v>slope[8]</v>
      </c>
      <c r="O103" s="8">
        <f>'HBM m9 r1'!D105</f>
        <v>2.031E-4</v>
      </c>
      <c r="P103" s="7">
        <f>'HBM m9 r1'!E105</f>
        <v>4.053E-5</v>
      </c>
      <c r="Q103" s="7">
        <f>'HBM m9 r1'!F105</f>
        <v>2.301E-7</v>
      </c>
      <c r="R103" s="7">
        <f>'HBM m9 r1'!G105</f>
        <v>1.315E-4</v>
      </c>
      <c r="S103" s="7">
        <f>'HBM m9 r1'!H105</f>
        <v>2.0039999999999999E-4</v>
      </c>
      <c r="T103" s="7">
        <f>'HBM m9 r1'!I105</f>
        <v>2.9080000000000002E-4</v>
      </c>
      <c r="U103" s="7">
        <f>'HBM m9 r1'!J105</f>
        <v>10001</v>
      </c>
      <c r="V103" s="7">
        <f>'HBM m9 r1'!K105</f>
        <v>50000</v>
      </c>
      <c r="W103" s="4">
        <f>'HBM m9 r1'!L105</f>
        <v>0.19955686853766616</v>
      </c>
      <c r="X103" s="6">
        <f t="shared" si="29"/>
        <v>-3.6984352773826459E-2</v>
      </c>
      <c r="Y103" s="5">
        <f t="shared" si="30"/>
        <v>-1.1917763989597929E-2</v>
      </c>
    </row>
    <row r="104" spans="2:25" x14ac:dyDescent="0.25">
      <c r="B104" t="s">
        <v>256</v>
      </c>
      <c r="C104" t="s">
        <v>237</v>
      </c>
      <c r="D104" s="8">
        <v>3.9799999999999998E-5</v>
      </c>
      <c r="E104" s="8">
        <v>7.3220000000000004E-6</v>
      </c>
      <c r="F104" s="8">
        <v>4.9630000000000002E-8</v>
      </c>
      <c r="G104" s="8">
        <v>2.6420000000000001E-5</v>
      </c>
      <c r="H104" s="8">
        <v>3.9480000000000001E-5</v>
      </c>
      <c r="I104" s="8">
        <v>5.4939999999999999E-5</v>
      </c>
      <c r="J104" s="7">
        <v>10001</v>
      </c>
      <c r="K104" s="7">
        <v>40000</v>
      </c>
      <c r="L104" s="4">
        <f t="shared" si="28"/>
        <v>0.18396984924623117</v>
      </c>
      <c r="M104" t="s">
        <v>256</v>
      </c>
      <c r="N104" t="str">
        <f>'HBM m9 r1'!C106</f>
        <v>slope[9]</v>
      </c>
      <c r="O104" s="8">
        <f>'HBM m9 r1'!D106</f>
        <v>4.0290000000000002E-5</v>
      </c>
      <c r="P104" s="7">
        <f>'HBM m9 r1'!E106</f>
        <v>7.2540000000000003E-6</v>
      </c>
      <c r="Q104" s="7">
        <f>'HBM m9 r1'!F106</f>
        <v>4.1129999999999998E-8</v>
      </c>
      <c r="R104" s="7">
        <f>'HBM m9 r1'!G106</f>
        <v>2.6970000000000001E-5</v>
      </c>
      <c r="S104" s="7">
        <f>'HBM m9 r1'!H106</f>
        <v>3.9990000000000002E-5</v>
      </c>
      <c r="T104" s="7">
        <f>'HBM m9 r1'!I106</f>
        <v>5.5399999999999998E-5</v>
      </c>
      <c r="U104" s="7">
        <f>'HBM m9 r1'!J106</f>
        <v>10001</v>
      </c>
      <c r="V104" s="7">
        <f>'HBM m9 r1'!K106</f>
        <v>50000</v>
      </c>
      <c r="W104" s="4">
        <f>'HBM m9 r1'!L106</f>
        <v>0.18004467609828742</v>
      </c>
      <c r="X104" s="6">
        <f t="shared" si="29"/>
        <v>1.2311557788944818E-2</v>
      </c>
      <c r="Y104" s="5">
        <f t="shared" si="30"/>
        <v>-3.9251731479437446E-3</v>
      </c>
    </row>
    <row r="105" spans="2:25" x14ac:dyDescent="0.25">
      <c r="B105" t="s">
        <v>257</v>
      </c>
      <c r="C105" t="s">
        <v>238</v>
      </c>
      <c r="D105" s="8">
        <v>3.025E-5</v>
      </c>
      <c r="E105" s="8">
        <v>9.5529999999999998E-6</v>
      </c>
      <c r="F105" s="8">
        <v>5.634E-8</v>
      </c>
      <c r="G105" s="8">
        <v>1.5780000000000001E-5</v>
      </c>
      <c r="H105" s="8">
        <v>2.8839999999999998E-5</v>
      </c>
      <c r="I105" s="8">
        <v>5.2639999999999997E-5</v>
      </c>
      <c r="J105" s="7">
        <v>10001</v>
      </c>
      <c r="K105" s="7">
        <v>40000</v>
      </c>
      <c r="L105" s="4">
        <f t="shared" si="28"/>
        <v>0.31580165289256196</v>
      </c>
      <c r="M105" t="s">
        <v>257</v>
      </c>
      <c r="N105" t="str">
        <f>'HBM m9 r1'!C107</f>
        <v>slope[10]</v>
      </c>
      <c r="O105" s="8">
        <f>'HBM m9 r1'!D107</f>
        <v>3.137E-5</v>
      </c>
      <c r="P105" s="7">
        <f>'HBM m9 r1'!E107</f>
        <v>1.009E-5</v>
      </c>
      <c r="Q105" s="7">
        <f>'HBM m9 r1'!F107</f>
        <v>5.976E-8</v>
      </c>
      <c r="R105" s="7">
        <f>'HBM m9 r1'!G107</f>
        <v>1.6290000000000002E-5</v>
      </c>
      <c r="S105" s="7">
        <f>'HBM m9 r1'!H107</f>
        <v>2.9839999999999999E-5</v>
      </c>
      <c r="T105" s="7">
        <f>'HBM m9 r1'!I107</f>
        <v>5.537E-5</v>
      </c>
      <c r="U105" s="7">
        <f>'HBM m9 r1'!J107</f>
        <v>10001</v>
      </c>
      <c r="V105" s="7">
        <f>'HBM m9 r1'!K107</f>
        <v>50000</v>
      </c>
      <c r="W105" s="4">
        <f>'HBM m9 r1'!L107</f>
        <v>0.32164488364679633</v>
      </c>
      <c r="X105" s="6">
        <f t="shared" si="29"/>
        <v>3.7024793388429733E-2</v>
      </c>
      <c r="Y105" s="5">
        <f t="shared" si="30"/>
        <v>5.8432307542343742E-3</v>
      </c>
    </row>
    <row r="106" spans="2:25" x14ac:dyDescent="0.25">
      <c r="B106" t="s">
        <v>258</v>
      </c>
      <c r="C106" t="s">
        <v>239</v>
      </c>
      <c r="D106" s="8">
        <v>4.0779999999999999E-5</v>
      </c>
      <c r="E106" s="8">
        <v>7.0090000000000001E-6</v>
      </c>
      <c r="F106" s="8">
        <v>6.3139999999999995E-8</v>
      </c>
      <c r="G106" s="8">
        <v>2.7290000000000001E-5</v>
      </c>
      <c r="H106" s="8">
        <v>4.07E-5</v>
      </c>
      <c r="I106" s="8">
        <v>5.4839999999999997E-5</v>
      </c>
      <c r="J106" s="7">
        <v>10001</v>
      </c>
      <c r="K106" s="7">
        <v>40000</v>
      </c>
      <c r="L106" s="4">
        <f t="shared" si="28"/>
        <v>0.17187346738597353</v>
      </c>
      <c r="M106" t="s">
        <v>258</v>
      </c>
      <c r="N106" t="str">
        <f>'HBM m9 r1'!C108</f>
        <v>slope[11]</v>
      </c>
      <c r="O106" s="8">
        <f>'HBM m9 r1'!D108</f>
        <v>4.4860000000000001E-5</v>
      </c>
      <c r="P106" s="7">
        <f>'HBM m9 r1'!E108</f>
        <v>6.9659999999999999E-6</v>
      </c>
      <c r="Q106" s="7">
        <f>'HBM m9 r1'!F108</f>
        <v>5.3629999999999998E-8</v>
      </c>
      <c r="R106" s="7">
        <f>'HBM m9 r1'!G108</f>
        <v>3.1340000000000001E-5</v>
      </c>
      <c r="S106" s="7">
        <f>'HBM m9 r1'!H108</f>
        <v>4.4879999999999997E-5</v>
      </c>
      <c r="T106" s="7">
        <f>'HBM m9 r1'!I108</f>
        <v>5.8570000000000003E-5</v>
      </c>
      <c r="U106" s="7">
        <f>'HBM m9 r1'!J108</f>
        <v>10001</v>
      </c>
      <c r="V106" s="7">
        <f>'HBM m9 r1'!K108</f>
        <v>50000</v>
      </c>
      <c r="W106" s="4">
        <f>'HBM m9 r1'!L108</f>
        <v>0.15528310298707088</v>
      </c>
      <c r="X106" s="6">
        <f t="shared" si="29"/>
        <v>0.10004904364884752</v>
      </c>
      <c r="Y106" s="5">
        <f t="shared" si="30"/>
        <v>-1.6590364398902657E-2</v>
      </c>
    </row>
    <row r="107" spans="2:25" x14ac:dyDescent="0.25">
      <c r="B107" t="s">
        <v>259</v>
      </c>
      <c r="C107" t="s">
        <v>240</v>
      </c>
      <c r="D107" s="8">
        <v>2.9399999999999999E-4</v>
      </c>
      <c r="E107" s="8">
        <v>3.2820000000000001E-5</v>
      </c>
      <c r="F107" s="8">
        <v>3.3430000000000002E-7</v>
      </c>
      <c r="G107" s="8">
        <v>2.288E-4</v>
      </c>
      <c r="H107" s="8">
        <v>2.9460000000000001E-4</v>
      </c>
      <c r="I107" s="8">
        <v>3.5730000000000001E-4</v>
      </c>
      <c r="J107" s="7">
        <v>10001</v>
      </c>
      <c r="K107" s="7">
        <v>40000</v>
      </c>
      <c r="L107" s="4">
        <f t="shared" si="28"/>
        <v>0.1116326530612245</v>
      </c>
      <c r="M107" t="s">
        <v>259</v>
      </c>
      <c r="N107" t="str">
        <f>'HBM m9 r1'!C109</f>
        <v>slope[12]</v>
      </c>
      <c r="O107" s="8">
        <f>'HBM m9 r1'!D109</f>
        <v>2.81E-4</v>
      </c>
      <c r="P107" s="7">
        <f>'HBM m9 r1'!E109</f>
        <v>3.1999999999999999E-5</v>
      </c>
      <c r="Q107" s="7">
        <f>'HBM m9 r1'!F109</f>
        <v>3.5120000000000002E-7</v>
      </c>
      <c r="R107" s="7">
        <f>'HBM m9 r1'!G109</f>
        <v>2.1770000000000001E-4</v>
      </c>
      <c r="S107" s="7">
        <f>'HBM m9 r1'!H109</f>
        <v>2.8140000000000001E-4</v>
      </c>
      <c r="T107" s="7">
        <f>'HBM m9 r1'!I109</f>
        <v>3.4279999999999998E-4</v>
      </c>
      <c r="U107" s="7">
        <f>'HBM m9 r1'!J109</f>
        <v>10001</v>
      </c>
      <c r="V107" s="7">
        <f>'HBM m9 r1'!K109</f>
        <v>50000</v>
      </c>
      <c r="W107" s="4">
        <f>'HBM m9 r1'!L109</f>
        <v>0.11387900355871886</v>
      </c>
      <c r="X107" s="6">
        <f t="shared" si="29"/>
        <v>-4.4217687074829905E-2</v>
      </c>
      <c r="Y107" s="5">
        <f t="shared" si="30"/>
        <v>2.2463504974943593E-3</v>
      </c>
    </row>
    <row r="108" spans="2:25" x14ac:dyDescent="0.25">
      <c r="B108" t="s">
        <v>260</v>
      </c>
      <c r="C108" t="s">
        <v>241</v>
      </c>
      <c r="D108" s="8">
        <v>6.4579999999999998E-6</v>
      </c>
      <c r="E108" s="8">
        <v>2.165E-6</v>
      </c>
      <c r="F108" s="8">
        <v>1.328E-8</v>
      </c>
      <c r="G108" s="8">
        <v>3.275E-6</v>
      </c>
      <c r="H108" s="8">
        <v>6.1090000000000003E-6</v>
      </c>
      <c r="I108" s="8">
        <v>1.168E-5</v>
      </c>
      <c r="J108" s="7">
        <v>10001</v>
      </c>
      <c r="K108" s="7">
        <v>40000</v>
      </c>
      <c r="L108" s="4">
        <f t="shared" si="28"/>
        <v>0.33524310932177148</v>
      </c>
      <c r="M108" t="s">
        <v>260</v>
      </c>
      <c r="N108" t="str">
        <f>'HBM m9 r1'!C110</f>
        <v>slope[13]</v>
      </c>
      <c r="O108" s="8">
        <f>'HBM m9 r1'!D110</f>
        <v>6.7340000000000002E-6</v>
      </c>
      <c r="P108" s="7">
        <f>'HBM m9 r1'!E110</f>
        <v>2.3259999999999998E-6</v>
      </c>
      <c r="Q108" s="7">
        <f>'HBM m9 r1'!F110</f>
        <v>1.2790000000000001E-8</v>
      </c>
      <c r="R108" s="7">
        <f>'HBM m9 r1'!G110</f>
        <v>3.3510000000000002E-6</v>
      </c>
      <c r="S108" s="7">
        <f>'HBM m9 r1'!H110</f>
        <v>6.348E-6</v>
      </c>
      <c r="T108" s="7">
        <f>'HBM m9 r1'!I110</f>
        <v>1.235E-5</v>
      </c>
      <c r="U108" s="7">
        <f>'HBM m9 r1'!J110</f>
        <v>10001</v>
      </c>
      <c r="V108" s="7">
        <f>'HBM m9 r1'!K110</f>
        <v>50000</v>
      </c>
      <c r="W108" s="4">
        <f>'HBM m9 r1'!L110</f>
        <v>0.34541134541134538</v>
      </c>
      <c r="X108" s="6">
        <f t="shared" si="29"/>
        <v>4.2737689687209729E-2</v>
      </c>
      <c r="Y108" s="5">
        <f t="shared" si="30"/>
        <v>1.0168236089573901E-2</v>
      </c>
    </row>
    <row r="109" spans="2:25" x14ac:dyDescent="0.25">
      <c r="B109" t="s">
        <v>261</v>
      </c>
      <c r="C109" t="s">
        <v>242</v>
      </c>
      <c r="D109" s="8">
        <v>8.072E-4</v>
      </c>
      <c r="E109" s="8">
        <v>2.5250000000000001E-4</v>
      </c>
      <c r="F109" s="8">
        <v>2.0650000000000001E-6</v>
      </c>
      <c r="G109" s="8">
        <v>4.0309999999999999E-4</v>
      </c>
      <c r="H109" s="8">
        <v>7.7649999999999996E-4</v>
      </c>
      <c r="I109" s="7">
        <v>1.377E-3</v>
      </c>
      <c r="J109" s="7">
        <v>10001</v>
      </c>
      <c r="K109" s="7">
        <v>40000</v>
      </c>
      <c r="L109" s="4">
        <f t="shared" si="28"/>
        <v>0.31280971258671952</v>
      </c>
      <c r="M109" t="s">
        <v>261</v>
      </c>
      <c r="N109" t="str">
        <f>'HBM m9 r1'!C111</f>
        <v>slope[14]</v>
      </c>
      <c r="O109" s="8">
        <f>'HBM m9 r1'!D111</f>
        <v>9.1299999999999997E-4</v>
      </c>
      <c r="P109" s="7">
        <f>'HBM m9 r1'!E111</f>
        <v>2.6469999999999998E-4</v>
      </c>
      <c r="Q109" s="7">
        <f>'HBM m9 r1'!F111</f>
        <v>1.731E-6</v>
      </c>
      <c r="R109" s="7">
        <f>'HBM m9 r1'!G111</f>
        <v>4.6089999999999998E-4</v>
      </c>
      <c r="S109" s="7">
        <f>'HBM m9 r1'!H111</f>
        <v>8.9179999999999999E-4</v>
      </c>
      <c r="T109" s="7">
        <f>'HBM m9 r1'!I111</f>
        <v>1.4760000000000001E-3</v>
      </c>
      <c r="U109" s="7">
        <f>'HBM m9 r1'!J111</f>
        <v>10001</v>
      </c>
      <c r="V109" s="7">
        <f>'HBM m9 r1'!K111</f>
        <v>50000</v>
      </c>
      <c r="W109" s="4">
        <f>'HBM m9 r1'!L111</f>
        <v>0.28992332968236584</v>
      </c>
      <c r="X109" s="6">
        <f t="shared" si="29"/>
        <v>0.13107036669970265</v>
      </c>
      <c r="Y109" s="5">
        <f t="shared" si="30"/>
        <v>-2.2886382904353686E-2</v>
      </c>
    </row>
    <row r="110" spans="2:25" x14ac:dyDescent="0.25">
      <c r="B110" t="s">
        <v>262</v>
      </c>
      <c r="C110" t="s">
        <v>243</v>
      </c>
      <c r="D110" s="8">
        <v>2.26E-6</v>
      </c>
      <c r="E110" s="8">
        <v>1.127E-6</v>
      </c>
      <c r="F110" s="8">
        <v>1.02E-8</v>
      </c>
      <c r="G110" s="8">
        <v>6.159E-7</v>
      </c>
      <c r="H110" s="8">
        <v>2.0789999999999999E-6</v>
      </c>
      <c r="I110" s="8">
        <v>4.8860000000000003E-6</v>
      </c>
      <c r="J110" s="7">
        <v>10001</v>
      </c>
      <c r="K110" s="7">
        <v>40000</v>
      </c>
      <c r="L110" s="4">
        <f t="shared" si="28"/>
        <v>0.49867256637168139</v>
      </c>
      <c r="M110" t="s">
        <v>262</v>
      </c>
      <c r="N110" t="str">
        <f>'HBM m9 r1'!C112</f>
        <v>slope[15]</v>
      </c>
      <c r="O110" s="8">
        <f>'HBM m9 r1'!D112</f>
        <v>2.4499999999999998E-6</v>
      </c>
      <c r="P110" s="7">
        <f>'HBM m9 r1'!E112</f>
        <v>1.1119999999999999E-6</v>
      </c>
      <c r="Q110" s="7">
        <f>'HBM m9 r1'!F112</f>
        <v>8.2969999999999998E-9</v>
      </c>
      <c r="R110" s="7">
        <f>'HBM m9 r1'!G112</f>
        <v>7.0910000000000002E-7</v>
      </c>
      <c r="S110" s="7">
        <f>'HBM m9 r1'!H112</f>
        <v>2.3099999999999999E-6</v>
      </c>
      <c r="T110" s="7">
        <f>'HBM m9 r1'!I112</f>
        <v>4.9799999999999998E-6</v>
      </c>
      <c r="U110" s="7">
        <f>'HBM m9 r1'!J112</f>
        <v>10001</v>
      </c>
      <c r="V110" s="7">
        <f>'HBM m9 r1'!K112</f>
        <v>50000</v>
      </c>
      <c r="W110" s="4">
        <f>'HBM m9 r1'!L112</f>
        <v>0.45387755102040817</v>
      </c>
      <c r="X110" s="6">
        <f t="shared" si="29"/>
        <v>8.4070796460176941E-2</v>
      </c>
      <c r="Y110" s="5">
        <f t="shared" si="30"/>
        <v>-4.4795015351273226E-2</v>
      </c>
    </row>
    <row r="111" spans="2:25" x14ac:dyDescent="0.25">
      <c r="B111" t="s">
        <v>263</v>
      </c>
      <c r="C111" t="s">
        <v>244</v>
      </c>
      <c r="D111" s="7">
        <v>2.085E-3</v>
      </c>
      <c r="E111" s="8">
        <v>3.9360000000000003E-4</v>
      </c>
      <c r="F111" s="8">
        <v>3.7749999999999999E-6</v>
      </c>
      <c r="G111" s="7">
        <v>1.371E-3</v>
      </c>
      <c r="H111" s="7">
        <v>2.065E-3</v>
      </c>
      <c r="I111" s="7">
        <v>2.9099999999999998E-3</v>
      </c>
      <c r="J111" s="7">
        <v>10001</v>
      </c>
      <c r="K111" s="7">
        <v>40000</v>
      </c>
      <c r="L111" s="4">
        <f t="shared" si="28"/>
        <v>0.18877697841726621</v>
      </c>
      <c r="M111" t="s">
        <v>263</v>
      </c>
      <c r="N111" t="str">
        <f>'HBM m9 r1'!C113</f>
        <v>slope[16]</v>
      </c>
      <c r="O111" s="8">
        <f>'HBM m9 r1'!D113</f>
        <v>2.1120000000000002E-3</v>
      </c>
      <c r="P111" s="7">
        <f>'HBM m9 r1'!E113</f>
        <v>3.5260000000000001E-4</v>
      </c>
      <c r="Q111" s="7">
        <f>'HBM m9 r1'!F113</f>
        <v>2.6749999999999998E-6</v>
      </c>
      <c r="R111" s="7">
        <f>'HBM m9 r1'!G113</f>
        <v>1.4549999999999999E-3</v>
      </c>
      <c r="S111" s="7">
        <f>'HBM m9 r1'!H113</f>
        <v>2.0990000000000002E-3</v>
      </c>
      <c r="T111" s="7">
        <f>'HBM m9 r1'!I113</f>
        <v>2.843E-3</v>
      </c>
      <c r="U111" s="7">
        <f>'HBM m9 r1'!J113</f>
        <v>10001</v>
      </c>
      <c r="V111" s="7">
        <f>'HBM m9 r1'!K113</f>
        <v>50000</v>
      </c>
      <c r="W111" s="4">
        <f>'HBM m9 r1'!L113</f>
        <v>0.16695075757575756</v>
      </c>
      <c r="X111" s="6">
        <f t="shared" si="29"/>
        <v>1.2949640287769839E-2</v>
      </c>
      <c r="Y111" s="5">
        <f t="shared" si="30"/>
        <v>-2.1826220841508648E-2</v>
      </c>
    </row>
    <row r="112" spans="2:25" x14ac:dyDescent="0.25">
      <c r="B112" t="s">
        <v>264</v>
      </c>
      <c r="C112" t="s">
        <v>245</v>
      </c>
      <c r="D112" s="8">
        <v>5.7499999999999999E-4</v>
      </c>
      <c r="E112" s="8">
        <v>1.606E-4</v>
      </c>
      <c r="F112" s="8">
        <v>1.393E-6</v>
      </c>
      <c r="G112" s="8">
        <v>2.9789999999999998E-4</v>
      </c>
      <c r="H112" s="8">
        <v>5.6289999999999997E-4</v>
      </c>
      <c r="I112" s="8">
        <v>9.1730000000000002E-4</v>
      </c>
      <c r="J112" s="7">
        <v>10001</v>
      </c>
      <c r="K112" s="7">
        <v>40000</v>
      </c>
      <c r="L112" s="4">
        <f t="shared" si="28"/>
        <v>0.27930434782608698</v>
      </c>
      <c r="M112" t="s">
        <v>264</v>
      </c>
      <c r="N112" t="str">
        <f>'HBM m9 r1'!C114</f>
        <v>slope[17]</v>
      </c>
      <c r="O112" s="8">
        <f>'HBM m9 r1'!D114</f>
        <v>5.3830000000000002E-4</v>
      </c>
      <c r="P112" s="7">
        <f>'HBM m9 r1'!E114</f>
        <v>1.4009999999999999E-4</v>
      </c>
      <c r="Q112" s="7">
        <f>'HBM m9 r1'!F114</f>
        <v>9.9089999999999991E-7</v>
      </c>
      <c r="R112" s="7">
        <f>'HBM m9 r1'!G114</f>
        <v>2.9530000000000002E-4</v>
      </c>
      <c r="S112" s="7">
        <f>'HBM m9 r1'!H114</f>
        <v>5.2899999999999996E-4</v>
      </c>
      <c r="T112" s="7">
        <f>'HBM m9 r1'!I114</f>
        <v>8.3540000000000003E-4</v>
      </c>
      <c r="U112" s="7">
        <f>'HBM m9 r1'!J114</f>
        <v>10001</v>
      </c>
      <c r="V112" s="7">
        <f>'HBM m9 r1'!K114</f>
        <v>50000</v>
      </c>
      <c r="W112" s="4">
        <f>'HBM m9 r1'!L114</f>
        <v>0.2602637934237414</v>
      </c>
      <c r="X112" s="6">
        <f t="shared" si="29"/>
        <v>-6.3826086956521685E-2</v>
      </c>
      <c r="Y112" s="5">
        <f t="shared" si="30"/>
        <v>-1.9040554402345589E-2</v>
      </c>
    </row>
    <row r="113" spans="2:25" x14ac:dyDescent="0.25">
      <c r="B113" t="s">
        <v>265</v>
      </c>
      <c r="C113" t="s">
        <v>246</v>
      </c>
      <c r="D113" s="8">
        <v>2.2779999999999999E-5</v>
      </c>
      <c r="E113" s="8">
        <v>6.1680000000000001E-6</v>
      </c>
      <c r="F113" s="8">
        <v>5.3510000000000001E-8</v>
      </c>
      <c r="G113" s="8">
        <v>1.184E-5</v>
      </c>
      <c r="H113" s="8">
        <v>2.2399999999999999E-5</v>
      </c>
      <c r="I113" s="8">
        <v>3.5760000000000003E-5</v>
      </c>
      <c r="J113" s="7">
        <v>10001</v>
      </c>
      <c r="K113" s="7">
        <v>40000</v>
      </c>
      <c r="L113" s="4">
        <f t="shared" si="28"/>
        <v>0.27076382791922743</v>
      </c>
      <c r="M113" t="s">
        <v>265</v>
      </c>
      <c r="N113" t="str">
        <f>'HBM m9 r1'!C115</f>
        <v>slope[18]</v>
      </c>
      <c r="O113" s="8">
        <f>'HBM m9 r1'!D115</f>
        <v>2.6679999999999999E-5</v>
      </c>
      <c r="P113" s="7">
        <f>'HBM m9 r1'!E115</f>
        <v>6.2319999999999998E-6</v>
      </c>
      <c r="Q113" s="7">
        <f>'HBM m9 r1'!F115</f>
        <v>4.4180000000000003E-8</v>
      </c>
      <c r="R113" s="7">
        <f>'HBM m9 r1'!G115</f>
        <v>1.508E-5</v>
      </c>
      <c r="S113" s="7">
        <f>'HBM m9 r1'!H115</f>
        <v>2.6469999999999999E-5</v>
      </c>
      <c r="T113" s="7">
        <f>'HBM m9 r1'!I115</f>
        <v>3.943E-5</v>
      </c>
      <c r="U113" s="7">
        <f>'HBM m9 r1'!J115</f>
        <v>10001</v>
      </c>
      <c r="V113" s="7">
        <f>'HBM m9 r1'!K115</f>
        <v>50000</v>
      </c>
      <c r="W113" s="4">
        <f>'HBM m9 r1'!L115</f>
        <v>0.2335832083958021</v>
      </c>
      <c r="X113" s="6">
        <f t="shared" si="29"/>
        <v>0.17120280948200176</v>
      </c>
      <c r="Y113" s="5">
        <f t="shared" si="30"/>
        <v>-3.7180619523425329E-2</v>
      </c>
    </row>
    <row r="114" spans="2:25" x14ac:dyDescent="0.25">
      <c r="N114" t="str">
        <f>'HBM m9 r1'!C78</f>
        <v>intercmn</v>
      </c>
      <c r="O114" s="4">
        <f>'HBM m9 r1'!D78</f>
        <v>1.3069999999999999</v>
      </c>
      <c r="P114" s="7">
        <f>'HBM m9 r1'!E78</f>
        <v>8.9840000000000003E-2</v>
      </c>
      <c r="Q114" s="7">
        <f>'HBM m9 r1'!F78</f>
        <v>7.7139999999999999E-4</v>
      </c>
      <c r="R114" s="7">
        <f>'HBM m9 r1'!G78</f>
        <v>1.131</v>
      </c>
      <c r="S114" s="7">
        <f>'HBM m9 r1'!H78</f>
        <v>1.3049999999999999</v>
      </c>
      <c r="T114" s="7">
        <f>'HBM m9 r1'!I78</f>
        <v>1.4870000000000001</v>
      </c>
      <c r="U114" s="7">
        <f>'HBM m9 r1'!J78</f>
        <v>10001</v>
      </c>
      <c r="V114" s="7">
        <f>'HBM m9 r1'!K78</f>
        <v>50000</v>
      </c>
      <c r="W114" s="4">
        <f>'HBM m9 r1'!L78</f>
        <v>6.8737566947207354E-2</v>
      </c>
      <c r="X114" s="6" t="s">
        <v>270</v>
      </c>
      <c r="Y114" s="3" t="s">
        <v>270</v>
      </c>
    </row>
    <row r="115" spans="2:25" x14ac:dyDescent="0.25">
      <c r="N115" t="str">
        <f>'HBM m9 r1'!C79</f>
        <v>intercsd</v>
      </c>
      <c r="O115" s="4">
        <f>'HBM m9 r1'!D79</f>
        <v>0.27779999999999999</v>
      </c>
      <c r="P115" s="7">
        <f>'HBM m9 r1'!E79</f>
        <v>8.8940000000000005E-2</v>
      </c>
      <c r="Q115" s="7">
        <f>'HBM m9 r1'!F79</f>
        <v>1.124E-3</v>
      </c>
      <c r="R115" s="7">
        <f>'HBM m9 r1'!G79</f>
        <v>0.1293</v>
      </c>
      <c r="S115" s="7">
        <f>'HBM m9 r1'!H79</f>
        <v>0.26889999999999997</v>
      </c>
      <c r="T115" s="7">
        <f>'HBM m9 r1'!I79</f>
        <v>0.47689999999999999</v>
      </c>
      <c r="U115" s="7">
        <f>'HBM m9 r1'!J79</f>
        <v>10001</v>
      </c>
      <c r="V115" s="7">
        <f>'HBM m9 r1'!K79</f>
        <v>50000</v>
      </c>
      <c r="W115" s="4">
        <f>'HBM m9 r1'!L79</f>
        <v>0.32015838732901369</v>
      </c>
      <c r="X115" s="6" t="s">
        <v>270</v>
      </c>
      <c r="Y115" s="3" t="s">
        <v>270</v>
      </c>
    </row>
  </sheetData>
  <conditionalFormatting sqref="L5:L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3:L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:W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3:W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:X1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:Y1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0:L7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0:W7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AD1C-4AD9-43FF-9128-04AEED99EA8A}">
  <dimension ref="E2:M111"/>
  <sheetViews>
    <sheetView workbookViewId="0">
      <selection activeCell="N27" sqref="N27"/>
    </sheetView>
  </sheetViews>
  <sheetFormatPr defaultRowHeight="15" x14ac:dyDescent="0.25"/>
  <sheetData>
    <row r="2" spans="5:13" x14ac:dyDescent="0.25">
      <c r="E2" t="s">
        <v>0</v>
      </c>
      <c r="F2" t="s">
        <v>1</v>
      </c>
      <c r="G2" t="s">
        <v>2</v>
      </c>
      <c r="H2" t="s">
        <v>3</v>
      </c>
      <c r="I2" s="1">
        <v>2.5000000000000001E-2</v>
      </c>
      <c r="J2" t="s">
        <v>4</v>
      </c>
      <c r="K2" s="1">
        <v>0.97499999999999998</v>
      </c>
      <c r="L2" t="s">
        <v>5</v>
      </c>
      <c r="M2" t="s">
        <v>6</v>
      </c>
    </row>
    <row r="3" spans="5:13" x14ac:dyDescent="0.25">
      <c r="E3" t="s">
        <v>7</v>
      </c>
      <c r="F3">
        <v>30130</v>
      </c>
      <c r="G3">
        <v>3316</v>
      </c>
      <c r="H3">
        <v>13.79</v>
      </c>
      <c r="I3">
        <v>24390</v>
      </c>
      <c r="J3">
        <v>29850</v>
      </c>
      <c r="K3">
        <v>37470</v>
      </c>
      <c r="L3">
        <v>10001</v>
      </c>
      <c r="M3">
        <v>40000</v>
      </c>
    </row>
    <row r="4" spans="5:13" x14ac:dyDescent="0.25">
      <c r="E4" t="s">
        <v>8</v>
      </c>
      <c r="F4">
        <v>2139</v>
      </c>
      <c r="G4">
        <v>582.5</v>
      </c>
      <c r="H4">
        <v>2.6139999999999999</v>
      </c>
      <c r="I4">
        <v>1093</v>
      </c>
      <c r="J4">
        <v>2101</v>
      </c>
      <c r="K4">
        <v>3415</v>
      </c>
      <c r="L4">
        <v>10001</v>
      </c>
      <c r="M4">
        <v>40000</v>
      </c>
    </row>
    <row r="5" spans="5:13" x14ac:dyDescent="0.25">
      <c r="E5" t="s">
        <v>9</v>
      </c>
      <c r="F5">
        <v>137900</v>
      </c>
      <c r="G5">
        <v>73170</v>
      </c>
      <c r="H5">
        <v>459.1</v>
      </c>
      <c r="I5">
        <v>80230</v>
      </c>
      <c r="J5">
        <v>118600</v>
      </c>
      <c r="K5">
        <v>320300</v>
      </c>
      <c r="L5">
        <v>10001</v>
      </c>
      <c r="M5">
        <v>40000</v>
      </c>
    </row>
    <row r="6" spans="5:13" x14ac:dyDescent="0.25">
      <c r="E6" t="s">
        <v>10</v>
      </c>
      <c r="F6">
        <v>635300</v>
      </c>
      <c r="G6">
        <v>211800</v>
      </c>
      <c r="H6">
        <v>1663</v>
      </c>
      <c r="I6">
        <v>402200</v>
      </c>
      <c r="J6">
        <v>584600</v>
      </c>
      <c r="K6" s="2">
        <v>1180000</v>
      </c>
      <c r="L6">
        <v>10001</v>
      </c>
      <c r="M6">
        <v>40000</v>
      </c>
    </row>
    <row r="7" spans="5:13" x14ac:dyDescent="0.25">
      <c r="E7" t="s">
        <v>11</v>
      </c>
      <c r="F7">
        <v>73500</v>
      </c>
      <c r="G7">
        <v>79180</v>
      </c>
      <c r="H7">
        <v>636.5</v>
      </c>
      <c r="I7">
        <v>36230</v>
      </c>
      <c r="J7">
        <v>53180</v>
      </c>
      <c r="K7">
        <v>264300</v>
      </c>
      <c r="L7">
        <v>10001</v>
      </c>
      <c r="M7">
        <v>40000</v>
      </c>
    </row>
    <row r="8" spans="5:13" x14ac:dyDescent="0.25">
      <c r="E8" t="s">
        <v>12</v>
      </c>
      <c r="F8">
        <v>32670</v>
      </c>
      <c r="G8">
        <v>11230</v>
      </c>
      <c r="H8">
        <v>67.709999999999994</v>
      </c>
      <c r="I8">
        <v>16780</v>
      </c>
      <c r="J8">
        <v>30680</v>
      </c>
      <c r="K8">
        <v>60090</v>
      </c>
      <c r="L8">
        <v>10001</v>
      </c>
      <c r="M8">
        <v>40000</v>
      </c>
    </row>
    <row r="9" spans="5:13" x14ac:dyDescent="0.25">
      <c r="E9" t="s">
        <v>13</v>
      </c>
      <c r="F9">
        <v>918200</v>
      </c>
      <c r="G9">
        <v>348300</v>
      </c>
      <c r="H9">
        <v>3658</v>
      </c>
      <c r="I9">
        <v>567300</v>
      </c>
      <c r="J9">
        <v>830400</v>
      </c>
      <c r="K9" s="2">
        <v>1792000</v>
      </c>
      <c r="L9">
        <v>10001</v>
      </c>
      <c r="M9">
        <v>40000</v>
      </c>
    </row>
    <row r="10" spans="5:13" x14ac:dyDescent="0.25">
      <c r="E10" t="s">
        <v>14</v>
      </c>
      <c r="F10">
        <v>7804</v>
      </c>
      <c r="G10">
        <v>2058</v>
      </c>
      <c r="H10">
        <v>10.87</v>
      </c>
      <c r="I10">
        <v>3575</v>
      </c>
      <c r="J10">
        <v>7824</v>
      </c>
      <c r="K10">
        <v>11940</v>
      </c>
      <c r="L10">
        <v>10001</v>
      </c>
      <c r="M10">
        <v>40000</v>
      </c>
    </row>
    <row r="11" spans="5:13" x14ac:dyDescent="0.25">
      <c r="E11" t="s">
        <v>15</v>
      </c>
      <c r="F11">
        <v>33920</v>
      </c>
      <c r="G11">
        <v>5696</v>
      </c>
      <c r="H11">
        <v>30.59</v>
      </c>
      <c r="I11">
        <v>24760</v>
      </c>
      <c r="J11">
        <v>33260</v>
      </c>
      <c r="K11">
        <v>47070</v>
      </c>
      <c r="L11">
        <v>10001</v>
      </c>
      <c r="M11">
        <v>40000</v>
      </c>
    </row>
    <row r="12" spans="5:13" x14ac:dyDescent="0.25">
      <c r="E12" t="s">
        <v>16</v>
      </c>
      <c r="F12">
        <v>23620</v>
      </c>
      <c r="G12">
        <v>14540</v>
      </c>
      <c r="H12">
        <v>66.66</v>
      </c>
      <c r="I12">
        <v>-1212</v>
      </c>
      <c r="J12">
        <v>22090</v>
      </c>
      <c r="K12">
        <v>56860</v>
      </c>
      <c r="L12">
        <v>10001</v>
      </c>
      <c r="M12">
        <v>40000</v>
      </c>
    </row>
    <row r="13" spans="5:13" x14ac:dyDescent="0.25">
      <c r="E13" t="s">
        <v>17</v>
      </c>
      <c r="F13">
        <v>23140</v>
      </c>
      <c r="G13">
        <v>3336</v>
      </c>
      <c r="H13">
        <v>12.14</v>
      </c>
      <c r="I13">
        <v>17250</v>
      </c>
      <c r="J13">
        <v>22910</v>
      </c>
      <c r="K13">
        <v>30520</v>
      </c>
      <c r="L13">
        <v>10001</v>
      </c>
      <c r="M13">
        <v>40000</v>
      </c>
    </row>
    <row r="14" spans="5:13" x14ac:dyDescent="0.25">
      <c r="E14" t="s">
        <v>18</v>
      </c>
      <c r="F14">
        <v>5898</v>
      </c>
      <c r="G14">
        <v>399.9</v>
      </c>
      <c r="H14">
        <v>2.1480000000000001</v>
      </c>
      <c r="I14">
        <v>5195</v>
      </c>
      <c r="J14">
        <v>5870</v>
      </c>
      <c r="K14">
        <v>6777</v>
      </c>
      <c r="L14">
        <v>10001</v>
      </c>
      <c r="M14">
        <v>40000</v>
      </c>
    </row>
    <row r="15" spans="5:13" x14ac:dyDescent="0.25">
      <c r="E15" t="s">
        <v>19</v>
      </c>
      <c r="F15">
        <v>159200</v>
      </c>
      <c r="G15">
        <v>57810</v>
      </c>
      <c r="H15">
        <v>292.10000000000002</v>
      </c>
      <c r="I15">
        <v>74200</v>
      </c>
      <c r="J15">
        <v>149600</v>
      </c>
      <c r="K15">
        <v>297900</v>
      </c>
      <c r="L15">
        <v>10001</v>
      </c>
      <c r="M15">
        <v>40000</v>
      </c>
    </row>
    <row r="16" spans="5:13" x14ac:dyDescent="0.25">
      <c r="E16" t="s">
        <v>20</v>
      </c>
      <c r="F16">
        <v>1328</v>
      </c>
      <c r="G16">
        <v>426.1</v>
      </c>
      <c r="H16">
        <v>1.9730000000000001</v>
      </c>
      <c r="I16">
        <v>685.2</v>
      </c>
      <c r="J16">
        <v>1258</v>
      </c>
      <c r="K16">
        <v>2356</v>
      </c>
      <c r="L16">
        <v>10001</v>
      </c>
      <c r="M16">
        <v>40000</v>
      </c>
    </row>
    <row r="17" spans="5:13" x14ac:dyDescent="0.25">
      <c r="E17" t="s">
        <v>21</v>
      </c>
      <c r="F17" s="2">
        <v>699000</v>
      </c>
      <c r="G17">
        <v>405600</v>
      </c>
      <c r="H17">
        <v>2677</v>
      </c>
      <c r="I17">
        <v>304200</v>
      </c>
      <c r="J17">
        <v>586300</v>
      </c>
      <c r="K17" s="2">
        <v>1761000</v>
      </c>
      <c r="L17">
        <v>10001</v>
      </c>
      <c r="M17">
        <v>40000</v>
      </c>
    </row>
    <row r="18" spans="5:13" x14ac:dyDescent="0.25">
      <c r="E18" t="s">
        <v>22</v>
      </c>
      <c r="F18">
        <v>656.6</v>
      </c>
      <c r="G18">
        <v>94.31</v>
      </c>
      <c r="H18">
        <v>0.39650000000000002</v>
      </c>
      <c r="I18">
        <v>483.1</v>
      </c>
      <c r="J18">
        <v>651.1</v>
      </c>
      <c r="K18">
        <v>860.3</v>
      </c>
      <c r="L18">
        <v>10001</v>
      </c>
      <c r="M18">
        <v>40000</v>
      </c>
    </row>
    <row r="19" spans="5:13" x14ac:dyDescent="0.25">
      <c r="E19" t="s">
        <v>23</v>
      </c>
      <c r="F19">
        <v>2961</v>
      </c>
      <c r="G19">
        <v>733</v>
      </c>
      <c r="H19">
        <v>3.851</v>
      </c>
      <c r="I19">
        <v>1933</v>
      </c>
      <c r="J19">
        <v>2823</v>
      </c>
      <c r="K19">
        <v>4766</v>
      </c>
      <c r="L19">
        <v>10001</v>
      </c>
      <c r="M19">
        <v>40000</v>
      </c>
    </row>
    <row r="20" spans="5:13" x14ac:dyDescent="0.25">
      <c r="E20" t="s">
        <v>24</v>
      </c>
      <c r="F20">
        <v>42120</v>
      </c>
      <c r="G20">
        <v>9747</v>
      </c>
      <c r="H20">
        <v>43.48</v>
      </c>
      <c r="I20">
        <v>26920</v>
      </c>
      <c r="J20">
        <v>40800</v>
      </c>
      <c r="K20">
        <v>64890</v>
      </c>
      <c r="L20">
        <v>10001</v>
      </c>
      <c r="M20">
        <v>40000</v>
      </c>
    </row>
    <row r="21" spans="5:13" x14ac:dyDescent="0.25">
      <c r="E21" t="s">
        <v>43</v>
      </c>
      <c r="F21">
        <v>12300</v>
      </c>
      <c r="G21">
        <v>1360</v>
      </c>
      <c r="H21">
        <v>7.3579999999999997</v>
      </c>
      <c r="I21">
        <v>10060</v>
      </c>
      <c r="J21">
        <v>12150</v>
      </c>
      <c r="K21">
        <v>15390</v>
      </c>
      <c r="L21">
        <v>10001</v>
      </c>
      <c r="M21">
        <v>40000</v>
      </c>
    </row>
    <row r="22" spans="5:13" x14ac:dyDescent="0.25">
      <c r="E22" t="s">
        <v>44</v>
      </c>
      <c r="F22">
        <v>814.2</v>
      </c>
      <c r="G22">
        <v>207.2</v>
      </c>
      <c r="H22">
        <v>0.9677</v>
      </c>
      <c r="I22">
        <v>467.3</v>
      </c>
      <c r="J22">
        <v>791.7</v>
      </c>
      <c r="K22">
        <v>1287</v>
      </c>
      <c r="L22">
        <v>10001</v>
      </c>
      <c r="M22">
        <v>40000</v>
      </c>
    </row>
    <row r="23" spans="5:13" x14ac:dyDescent="0.25">
      <c r="E23" t="s">
        <v>45</v>
      </c>
      <c r="F23">
        <v>60670</v>
      </c>
      <c r="G23">
        <v>33710</v>
      </c>
      <c r="H23">
        <v>220.6</v>
      </c>
      <c r="I23">
        <v>34440</v>
      </c>
      <c r="J23">
        <v>51620</v>
      </c>
      <c r="K23">
        <v>144700</v>
      </c>
      <c r="L23">
        <v>10001</v>
      </c>
      <c r="M23">
        <v>40000</v>
      </c>
    </row>
    <row r="24" spans="5:13" x14ac:dyDescent="0.25">
      <c r="E24" t="s">
        <v>46</v>
      </c>
      <c r="F24">
        <v>268300</v>
      </c>
      <c r="G24">
        <v>94700</v>
      </c>
      <c r="H24">
        <v>785</v>
      </c>
      <c r="I24">
        <v>164900</v>
      </c>
      <c r="J24">
        <v>245400</v>
      </c>
      <c r="K24">
        <v>512800</v>
      </c>
      <c r="L24">
        <v>10001</v>
      </c>
      <c r="M24">
        <v>40000</v>
      </c>
    </row>
    <row r="25" spans="5:13" x14ac:dyDescent="0.25">
      <c r="E25" t="s">
        <v>47</v>
      </c>
      <c r="F25">
        <v>31430</v>
      </c>
      <c r="G25">
        <v>35510</v>
      </c>
      <c r="H25">
        <v>291.10000000000002</v>
      </c>
      <c r="I25">
        <v>14760</v>
      </c>
      <c r="J25">
        <v>22170</v>
      </c>
      <c r="K25">
        <v>117300</v>
      </c>
      <c r="L25">
        <v>10001</v>
      </c>
      <c r="M25">
        <v>40000</v>
      </c>
    </row>
    <row r="26" spans="5:13" x14ac:dyDescent="0.25">
      <c r="E26" t="s">
        <v>48</v>
      </c>
      <c r="F26">
        <v>13660</v>
      </c>
      <c r="G26">
        <v>4736</v>
      </c>
      <c r="H26">
        <v>29.63</v>
      </c>
      <c r="I26">
        <v>6846</v>
      </c>
      <c r="J26">
        <v>12840</v>
      </c>
      <c r="K26">
        <v>25140</v>
      </c>
      <c r="L26">
        <v>10001</v>
      </c>
      <c r="M26">
        <v>40000</v>
      </c>
    </row>
    <row r="27" spans="5:13" x14ac:dyDescent="0.25">
      <c r="E27" t="s">
        <v>49</v>
      </c>
      <c r="F27">
        <v>350800</v>
      </c>
      <c r="G27">
        <v>147100</v>
      </c>
      <c r="H27">
        <v>1612</v>
      </c>
      <c r="I27">
        <v>199800</v>
      </c>
      <c r="J27" s="2">
        <v>314000</v>
      </c>
      <c r="K27">
        <v>720900</v>
      </c>
      <c r="L27">
        <v>10001</v>
      </c>
      <c r="M27">
        <v>40000</v>
      </c>
    </row>
    <row r="28" spans="5:13" x14ac:dyDescent="0.25">
      <c r="E28" t="s">
        <v>50</v>
      </c>
      <c r="F28">
        <v>2976</v>
      </c>
      <c r="G28">
        <v>695.8</v>
      </c>
      <c r="H28">
        <v>3.528</v>
      </c>
      <c r="I28">
        <v>1591</v>
      </c>
      <c r="J28">
        <v>2961</v>
      </c>
      <c r="K28">
        <v>4412</v>
      </c>
      <c r="L28">
        <v>10001</v>
      </c>
      <c r="M28">
        <v>40000</v>
      </c>
    </row>
    <row r="29" spans="5:13" x14ac:dyDescent="0.25">
      <c r="E29" t="s">
        <v>51</v>
      </c>
      <c r="F29">
        <v>13830</v>
      </c>
      <c r="G29">
        <v>2332</v>
      </c>
      <c r="H29">
        <v>13.27</v>
      </c>
      <c r="I29">
        <v>10140</v>
      </c>
      <c r="J29">
        <v>13540</v>
      </c>
      <c r="K29">
        <v>19220</v>
      </c>
      <c r="L29">
        <v>10001</v>
      </c>
      <c r="M29">
        <v>40000</v>
      </c>
    </row>
    <row r="30" spans="5:13" x14ac:dyDescent="0.25">
      <c r="E30" t="s">
        <v>52</v>
      </c>
      <c r="F30">
        <v>10440</v>
      </c>
      <c r="G30">
        <v>6113</v>
      </c>
      <c r="H30">
        <v>28.3</v>
      </c>
      <c r="I30">
        <v>-608.9</v>
      </c>
      <c r="J30">
        <v>9947</v>
      </c>
      <c r="K30">
        <v>24040</v>
      </c>
      <c r="L30">
        <v>10001</v>
      </c>
      <c r="M30">
        <v>40000</v>
      </c>
    </row>
    <row r="31" spans="5:13" x14ac:dyDescent="0.25">
      <c r="E31" t="s">
        <v>53</v>
      </c>
      <c r="F31">
        <v>10040</v>
      </c>
      <c r="G31">
        <v>1380</v>
      </c>
      <c r="H31">
        <v>5.6529999999999996</v>
      </c>
      <c r="I31">
        <v>7703</v>
      </c>
      <c r="J31">
        <v>9913</v>
      </c>
      <c r="K31">
        <v>13180</v>
      </c>
      <c r="L31">
        <v>10001</v>
      </c>
      <c r="M31">
        <v>40000</v>
      </c>
    </row>
    <row r="32" spans="5:13" x14ac:dyDescent="0.25">
      <c r="E32" t="s">
        <v>54</v>
      </c>
      <c r="F32">
        <v>2237</v>
      </c>
      <c r="G32">
        <v>167.9</v>
      </c>
      <c r="H32">
        <v>1.3240000000000001</v>
      </c>
      <c r="I32">
        <v>1955</v>
      </c>
      <c r="J32">
        <v>2221</v>
      </c>
      <c r="K32">
        <v>2614</v>
      </c>
      <c r="L32">
        <v>10001</v>
      </c>
      <c r="M32">
        <v>40000</v>
      </c>
    </row>
    <row r="33" spans="5:13" x14ac:dyDescent="0.25">
      <c r="E33" t="s">
        <v>55</v>
      </c>
      <c r="F33">
        <v>68890</v>
      </c>
      <c r="G33">
        <v>24230</v>
      </c>
      <c r="H33">
        <v>123.1</v>
      </c>
      <c r="I33">
        <v>32990</v>
      </c>
      <c r="J33">
        <v>64930</v>
      </c>
      <c r="K33">
        <v>127100</v>
      </c>
      <c r="L33">
        <v>10001</v>
      </c>
      <c r="M33">
        <v>40000</v>
      </c>
    </row>
    <row r="34" spans="5:13" x14ac:dyDescent="0.25">
      <c r="E34" t="s">
        <v>56</v>
      </c>
      <c r="F34">
        <v>566.70000000000005</v>
      </c>
      <c r="G34">
        <v>175.5</v>
      </c>
      <c r="H34">
        <v>0.85850000000000004</v>
      </c>
      <c r="I34">
        <v>312</v>
      </c>
      <c r="J34">
        <v>536.4</v>
      </c>
      <c r="K34">
        <v>992.5</v>
      </c>
      <c r="L34">
        <v>10001</v>
      </c>
      <c r="M34">
        <v>40000</v>
      </c>
    </row>
    <row r="35" spans="5:13" x14ac:dyDescent="0.25">
      <c r="E35" t="s">
        <v>57</v>
      </c>
      <c r="F35">
        <v>290400</v>
      </c>
      <c r="G35">
        <v>173200</v>
      </c>
      <c r="H35">
        <v>1172</v>
      </c>
      <c r="I35">
        <v>120800</v>
      </c>
      <c r="J35">
        <v>242500</v>
      </c>
      <c r="K35" s="2">
        <v>741000</v>
      </c>
      <c r="L35">
        <v>10001</v>
      </c>
      <c r="M35">
        <v>40000</v>
      </c>
    </row>
    <row r="36" spans="5:13" x14ac:dyDescent="0.25">
      <c r="E36" t="s">
        <v>58</v>
      </c>
      <c r="F36">
        <v>265.60000000000002</v>
      </c>
      <c r="G36">
        <v>36.75</v>
      </c>
      <c r="H36">
        <v>0.20030000000000001</v>
      </c>
      <c r="I36">
        <v>203.1</v>
      </c>
      <c r="J36">
        <v>262.3</v>
      </c>
      <c r="K36">
        <v>347.2</v>
      </c>
      <c r="L36">
        <v>10001</v>
      </c>
      <c r="M36">
        <v>40000</v>
      </c>
    </row>
    <row r="37" spans="5:13" x14ac:dyDescent="0.25">
      <c r="E37" t="s">
        <v>59</v>
      </c>
      <c r="F37">
        <v>1144</v>
      </c>
      <c r="G37">
        <v>289.60000000000002</v>
      </c>
      <c r="H37">
        <v>1.7969999999999999</v>
      </c>
      <c r="I37">
        <v>750.2</v>
      </c>
      <c r="J37">
        <v>1088</v>
      </c>
      <c r="K37">
        <v>1860</v>
      </c>
      <c r="L37">
        <v>10001</v>
      </c>
      <c r="M37">
        <v>40000</v>
      </c>
    </row>
    <row r="38" spans="5:13" x14ac:dyDescent="0.25">
      <c r="E38" t="s">
        <v>60</v>
      </c>
      <c r="F38">
        <v>18300</v>
      </c>
      <c r="G38">
        <v>4205</v>
      </c>
      <c r="H38">
        <v>21.11</v>
      </c>
      <c r="I38">
        <v>12040</v>
      </c>
      <c r="J38">
        <v>17640</v>
      </c>
      <c r="K38">
        <v>28300</v>
      </c>
      <c r="L38">
        <v>10001</v>
      </c>
      <c r="M38">
        <v>40000</v>
      </c>
    </row>
    <row r="39" spans="5:13" x14ac:dyDescent="0.25">
      <c r="E39" t="s">
        <v>79</v>
      </c>
      <c r="F39" s="2">
        <v>1157000</v>
      </c>
      <c r="G39">
        <v>252100</v>
      </c>
      <c r="H39">
        <v>2145</v>
      </c>
      <c r="I39" s="2">
        <v>829000</v>
      </c>
      <c r="J39" s="2">
        <v>1106000</v>
      </c>
      <c r="K39" s="2">
        <v>1785000</v>
      </c>
      <c r="L39">
        <v>10001</v>
      </c>
      <c r="M39">
        <v>40000</v>
      </c>
    </row>
    <row r="40" spans="5:13" x14ac:dyDescent="0.25">
      <c r="E40" t="s">
        <v>137</v>
      </c>
      <c r="F40">
        <v>0.59340000000000004</v>
      </c>
      <c r="G40">
        <v>6.8029999999999993E-2</v>
      </c>
      <c r="H40" s="2">
        <v>6.0079999999999997E-4</v>
      </c>
      <c r="I40">
        <v>0.45779999999999998</v>
      </c>
      <c r="J40">
        <v>0.5948</v>
      </c>
      <c r="K40">
        <v>0.72460000000000002</v>
      </c>
      <c r="L40">
        <v>10001</v>
      </c>
      <c r="M40">
        <v>40000</v>
      </c>
    </row>
    <row r="41" spans="5:13" x14ac:dyDescent="0.25">
      <c r="E41" t="s">
        <v>138</v>
      </c>
      <c r="F41">
        <v>0.72399999999999998</v>
      </c>
      <c r="G41">
        <v>0.16070000000000001</v>
      </c>
      <c r="H41">
        <v>1.1590000000000001E-3</v>
      </c>
      <c r="I41">
        <v>0.37180000000000002</v>
      </c>
      <c r="J41">
        <v>0.73609999999999998</v>
      </c>
      <c r="K41">
        <v>1.004</v>
      </c>
      <c r="L41">
        <v>10001</v>
      </c>
      <c r="M41">
        <v>40000</v>
      </c>
    </row>
    <row r="42" spans="5:13" x14ac:dyDescent="0.25">
      <c r="E42" t="s">
        <v>139</v>
      </c>
      <c r="F42">
        <v>0.41909999999999997</v>
      </c>
      <c r="G42">
        <v>9.1130000000000003E-2</v>
      </c>
      <c r="H42" s="2">
        <v>9.4300000000000004E-4</v>
      </c>
      <c r="I42">
        <v>0.24149999999999999</v>
      </c>
      <c r="J42">
        <v>0.41930000000000001</v>
      </c>
      <c r="K42">
        <v>0.59670000000000001</v>
      </c>
      <c r="L42">
        <v>10001</v>
      </c>
      <c r="M42">
        <v>40000</v>
      </c>
    </row>
    <row r="43" spans="5:13" x14ac:dyDescent="0.25">
      <c r="E43" t="s">
        <v>140</v>
      </c>
      <c r="F43">
        <v>0.52080000000000004</v>
      </c>
      <c r="G43">
        <v>8.2339999999999997E-2</v>
      </c>
      <c r="H43" s="2">
        <v>8.3500000000000002E-4</v>
      </c>
      <c r="I43">
        <v>0.36230000000000001</v>
      </c>
      <c r="J43">
        <v>0.51929999999999998</v>
      </c>
      <c r="K43">
        <v>0.68459999999999999</v>
      </c>
      <c r="L43">
        <v>10001</v>
      </c>
      <c r="M43">
        <v>40000</v>
      </c>
    </row>
    <row r="44" spans="5:13" x14ac:dyDescent="0.25">
      <c r="E44" t="s">
        <v>141</v>
      </c>
      <c r="F44">
        <v>0.52059999999999995</v>
      </c>
      <c r="G44">
        <v>0.1038</v>
      </c>
      <c r="H44">
        <v>1.2149999999999999E-3</v>
      </c>
      <c r="I44">
        <v>0.30740000000000001</v>
      </c>
      <c r="J44">
        <v>0.52629999999999999</v>
      </c>
      <c r="K44">
        <v>0.71020000000000005</v>
      </c>
      <c r="L44">
        <v>10001</v>
      </c>
      <c r="M44">
        <v>40000</v>
      </c>
    </row>
    <row r="45" spans="5:13" x14ac:dyDescent="0.25">
      <c r="E45" t="s">
        <v>142</v>
      </c>
      <c r="F45">
        <v>0.53839999999999999</v>
      </c>
      <c r="G45">
        <v>7.3639999999999997E-2</v>
      </c>
      <c r="H45" s="2">
        <v>5.1979999999999995E-4</v>
      </c>
      <c r="I45">
        <v>0.39250000000000002</v>
      </c>
      <c r="J45">
        <v>0.53869999999999996</v>
      </c>
      <c r="K45">
        <v>0.6825</v>
      </c>
      <c r="L45">
        <v>10001</v>
      </c>
      <c r="M45">
        <v>40000</v>
      </c>
    </row>
    <row r="46" spans="5:13" x14ac:dyDescent="0.25">
      <c r="E46" t="s">
        <v>143</v>
      </c>
      <c r="F46">
        <v>0.76139999999999997</v>
      </c>
      <c r="G46">
        <v>9.418E-2</v>
      </c>
      <c r="H46">
        <v>1.2570000000000001E-3</v>
      </c>
      <c r="I46">
        <v>0.58140000000000003</v>
      </c>
      <c r="J46">
        <v>0.75990000000000002</v>
      </c>
      <c r="K46">
        <v>0.94810000000000005</v>
      </c>
      <c r="L46">
        <v>10001</v>
      </c>
      <c r="M46">
        <v>40000</v>
      </c>
    </row>
    <row r="47" spans="5:13" x14ac:dyDescent="0.25">
      <c r="E47" t="s">
        <v>144</v>
      </c>
      <c r="F47">
        <v>0.71060000000000001</v>
      </c>
      <c r="G47">
        <v>0.1729</v>
      </c>
      <c r="H47">
        <v>1.2329999999999999E-3</v>
      </c>
      <c r="I47">
        <v>0.32529999999999998</v>
      </c>
      <c r="J47">
        <v>0.72619999999999996</v>
      </c>
      <c r="K47">
        <v>1.0049999999999999</v>
      </c>
      <c r="L47">
        <v>10001</v>
      </c>
      <c r="M47">
        <v>40000</v>
      </c>
    </row>
    <row r="48" spans="5:13" x14ac:dyDescent="0.25">
      <c r="E48" t="s">
        <v>145</v>
      </c>
      <c r="F48">
        <v>0.59689999999999999</v>
      </c>
      <c r="G48">
        <v>5.5350000000000003E-2</v>
      </c>
      <c r="H48" s="2">
        <v>3.6949999999999998E-4</v>
      </c>
      <c r="I48">
        <v>0.48730000000000001</v>
      </c>
      <c r="J48">
        <v>0.59730000000000005</v>
      </c>
      <c r="K48">
        <v>0.70540000000000003</v>
      </c>
      <c r="L48">
        <v>10001</v>
      </c>
      <c r="M48">
        <v>40000</v>
      </c>
    </row>
    <row r="49" spans="5:13" x14ac:dyDescent="0.25">
      <c r="E49" t="s">
        <v>146</v>
      </c>
      <c r="F49">
        <v>0.30980000000000002</v>
      </c>
      <c r="G49">
        <v>0.15540000000000001</v>
      </c>
      <c r="H49" s="2">
        <v>7.561E-4</v>
      </c>
      <c r="I49">
        <v>-1.6910000000000001E-2</v>
      </c>
      <c r="J49">
        <v>0.31540000000000001</v>
      </c>
      <c r="K49">
        <v>0.59709999999999996</v>
      </c>
      <c r="L49">
        <v>10001</v>
      </c>
      <c r="M49">
        <v>40000</v>
      </c>
    </row>
    <row r="50" spans="5:13" x14ac:dyDescent="0.25">
      <c r="E50" t="s">
        <v>147</v>
      </c>
      <c r="F50">
        <v>0.43569999999999998</v>
      </c>
      <c r="G50">
        <v>6.9970000000000004E-2</v>
      </c>
      <c r="H50" s="2">
        <v>6.1919999999999998E-4</v>
      </c>
      <c r="I50">
        <v>0.2949</v>
      </c>
      <c r="J50">
        <v>0.43680000000000002</v>
      </c>
      <c r="K50">
        <v>0.56940000000000002</v>
      </c>
      <c r="L50">
        <v>10001</v>
      </c>
      <c r="M50">
        <v>40000</v>
      </c>
    </row>
    <row r="51" spans="5:13" x14ac:dyDescent="0.25">
      <c r="E51" t="s">
        <v>148</v>
      </c>
      <c r="F51">
        <v>0.75800000000000001</v>
      </c>
      <c r="G51">
        <v>5.7759999999999999E-2</v>
      </c>
      <c r="H51" s="2">
        <v>5.7280000000000005E-4</v>
      </c>
      <c r="I51">
        <v>0.63859999999999995</v>
      </c>
      <c r="J51">
        <v>0.75939999999999996</v>
      </c>
      <c r="K51">
        <v>0.86660000000000004</v>
      </c>
      <c r="L51">
        <v>10001</v>
      </c>
      <c r="M51">
        <v>40000</v>
      </c>
    </row>
    <row r="52" spans="5:13" x14ac:dyDescent="0.25">
      <c r="E52" t="s">
        <v>149</v>
      </c>
      <c r="F52">
        <v>0.43530000000000002</v>
      </c>
      <c r="G52">
        <v>7.6369999999999993E-2</v>
      </c>
      <c r="H52" s="2">
        <v>4.0049999999999998E-4</v>
      </c>
      <c r="I52">
        <v>0.28199999999999997</v>
      </c>
      <c r="J52">
        <v>0.43659999999999999</v>
      </c>
      <c r="K52">
        <v>0.58140000000000003</v>
      </c>
      <c r="L52">
        <v>10001</v>
      </c>
      <c r="M52">
        <v>40000</v>
      </c>
    </row>
    <row r="53" spans="5:13" x14ac:dyDescent="0.25">
      <c r="E53" t="s">
        <v>150</v>
      </c>
      <c r="F53">
        <v>0.46860000000000002</v>
      </c>
      <c r="G53">
        <v>0.1173</v>
      </c>
      <c r="H53" s="2">
        <v>8.7790000000000003E-4</v>
      </c>
      <c r="I53">
        <v>0.22420000000000001</v>
      </c>
      <c r="J53">
        <v>0.47410000000000002</v>
      </c>
      <c r="K53">
        <v>0.68479999999999996</v>
      </c>
      <c r="L53">
        <v>10001</v>
      </c>
      <c r="M53">
        <v>40000</v>
      </c>
    </row>
    <row r="54" spans="5:13" x14ac:dyDescent="0.25">
      <c r="E54" t="s">
        <v>151</v>
      </c>
      <c r="F54">
        <v>0.56759999999999999</v>
      </c>
      <c r="G54">
        <v>7.6270000000000004E-2</v>
      </c>
      <c r="H54" s="2">
        <v>6.6220000000000005E-4</v>
      </c>
      <c r="I54">
        <v>0.4244</v>
      </c>
      <c r="J54">
        <v>0.56510000000000005</v>
      </c>
      <c r="K54">
        <v>0.72440000000000004</v>
      </c>
      <c r="L54">
        <v>10001</v>
      </c>
      <c r="M54">
        <v>40000</v>
      </c>
    </row>
    <row r="55" spans="5:13" x14ac:dyDescent="0.25">
      <c r="E55" t="s">
        <v>152</v>
      </c>
      <c r="F55">
        <v>0.61060000000000003</v>
      </c>
      <c r="G55">
        <v>9.955E-2</v>
      </c>
      <c r="H55" s="2">
        <v>9.209E-4</v>
      </c>
      <c r="I55">
        <v>0.41210000000000002</v>
      </c>
      <c r="J55">
        <v>0.61119999999999997</v>
      </c>
      <c r="K55">
        <v>0.80230000000000001</v>
      </c>
      <c r="L55">
        <v>10001</v>
      </c>
      <c r="M55">
        <v>40000</v>
      </c>
    </row>
    <row r="56" spans="5:13" x14ac:dyDescent="0.25">
      <c r="E56" t="s">
        <v>153</v>
      </c>
      <c r="F56">
        <v>0.71499999999999997</v>
      </c>
      <c r="G56">
        <v>0.1148</v>
      </c>
      <c r="H56" s="2">
        <v>9.657E-4</v>
      </c>
      <c r="I56">
        <v>0.4783</v>
      </c>
      <c r="J56">
        <v>0.71940000000000004</v>
      </c>
      <c r="K56">
        <v>0.92569999999999997</v>
      </c>
      <c r="L56">
        <v>10001</v>
      </c>
      <c r="M56">
        <v>40000</v>
      </c>
    </row>
    <row r="57" spans="5:13" x14ac:dyDescent="0.25">
      <c r="E57" t="s">
        <v>154</v>
      </c>
      <c r="F57">
        <v>0.43149999999999999</v>
      </c>
      <c r="G57">
        <v>9.1869999999999993E-2</v>
      </c>
      <c r="H57" s="2">
        <v>7.7039999999999997E-4</v>
      </c>
      <c r="I57">
        <v>0.24979999999999999</v>
      </c>
      <c r="J57">
        <v>0.43130000000000002</v>
      </c>
      <c r="K57">
        <v>0.61040000000000005</v>
      </c>
      <c r="L57">
        <v>10001</v>
      </c>
      <c r="M57">
        <v>40000</v>
      </c>
    </row>
    <row r="58" spans="5:13" x14ac:dyDescent="0.25">
      <c r="E58" t="s">
        <v>191</v>
      </c>
      <c r="F58">
        <v>1.3089999999999999</v>
      </c>
      <c r="G58">
        <v>0.1666</v>
      </c>
      <c r="H58">
        <v>1.472E-3</v>
      </c>
      <c r="I58">
        <v>0.98329999999999995</v>
      </c>
      <c r="J58">
        <v>1.31</v>
      </c>
      <c r="K58">
        <v>1.637</v>
      </c>
      <c r="L58">
        <v>10001</v>
      </c>
      <c r="M58">
        <v>40000</v>
      </c>
    </row>
    <row r="59" spans="5:13" x14ac:dyDescent="0.25">
      <c r="E59" t="s">
        <v>192</v>
      </c>
      <c r="F59">
        <v>1.651</v>
      </c>
      <c r="G59">
        <v>0.41299999999999998</v>
      </c>
      <c r="H59">
        <v>2.98E-3</v>
      </c>
      <c r="I59">
        <v>0.78700000000000003</v>
      </c>
      <c r="J59">
        <v>1.667</v>
      </c>
      <c r="K59">
        <v>2.4180000000000001</v>
      </c>
      <c r="L59">
        <v>10001</v>
      </c>
      <c r="M59">
        <v>40000</v>
      </c>
    </row>
    <row r="60" spans="5:13" x14ac:dyDescent="0.25">
      <c r="E60" t="s">
        <v>193</v>
      </c>
      <c r="F60">
        <v>0.89759999999999995</v>
      </c>
      <c r="G60">
        <v>0.2087</v>
      </c>
      <c r="H60">
        <v>2.1640000000000001E-3</v>
      </c>
      <c r="I60">
        <v>0.50049999999999994</v>
      </c>
      <c r="J60">
        <v>0.89470000000000005</v>
      </c>
      <c r="K60">
        <v>1.3140000000000001</v>
      </c>
      <c r="L60">
        <v>10001</v>
      </c>
      <c r="M60">
        <v>40000</v>
      </c>
    </row>
    <row r="61" spans="5:13" x14ac:dyDescent="0.25">
      <c r="E61" t="s">
        <v>194</v>
      </c>
      <c r="F61">
        <v>1.1339999999999999</v>
      </c>
      <c r="G61">
        <v>0.1963</v>
      </c>
      <c r="H61">
        <v>1.993E-3</v>
      </c>
      <c r="I61">
        <v>0.76570000000000005</v>
      </c>
      <c r="J61">
        <v>1.1279999999999999</v>
      </c>
      <c r="K61">
        <v>1.534</v>
      </c>
      <c r="L61">
        <v>10001</v>
      </c>
      <c r="M61">
        <v>40000</v>
      </c>
    </row>
    <row r="62" spans="5:13" x14ac:dyDescent="0.25">
      <c r="E62" t="s">
        <v>195</v>
      </c>
      <c r="F62">
        <v>1.1359999999999999</v>
      </c>
      <c r="G62">
        <v>0.24610000000000001</v>
      </c>
      <c r="H62">
        <v>2.8800000000000002E-3</v>
      </c>
      <c r="I62">
        <v>0.64390000000000003</v>
      </c>
      <c r="J62">
        <v>1.1439999999999999</v>
      </c>
      <c r="K62">
        <v>1.599</v>
      </c>
      <c r="L62">
        <v>10001</v>
      </c>
      <c r="M62">
        <v>40000</v>
      </c>
    </row>
    <row r="63" spans="5:13" x14ac:dyDescent="0.25">
      <c r="E63" t="s">
        <v>196</v>
      </c>
      <c r="F63">
        <v>1.1759999999999999</v>
      </c>
      <c r="G63">
        <v>0.1764</v>
      </c>
      <c r="H63">
        <v>1.2520000000000001E-3</v>
      </c>
      <c r="I63">
        <v>0.83360000000000001</v>
      </c>
      <c r="J63">
        <v>1.1739999999999999</v>
      </c>
      <c r="K63">
        <v>1.5289999999999999</v>
      </c>
      <c r="L63">
        <v>10001</v>
      </c>
      <c r="M63">
        <v>40000</v>
      </c>
    </row>
    <row r="64" spans="5:13" x14ac:dyDescent="0.25">
      <c r="E64" t="s">
        <v>197</v>
      </c>
      <c r="F64">
        <v>1.7390000000000001</v>
      </c>
      <c r="G64">
        <v>0.25</v>
      </c>
      <c r="H64">
        <v>3.3549999999999999E-3</v>
      </c>
      <c r="I64">
        <v>1.2769999999999999</v>
      </c>
      <c r="J64">
        <v>1.7290000000000001</v>
      </c>
      <c r="K64">
        <v>2.2509999999999999</v>
      </c>
      <c r="L64">
        <v>10001</v>
      </c>
      <c r="M64">
        <v>40000</v>
      </c>
    </row>
    <row r="65" spans="5:13" x14ac:dyDescent="0.25">
      <c r="E65" t="s">
        <v>198</v>
      </c>
      <c r="F65">
        <v>1.6180000000000001</v>
      </c>
      <c r="G65">
        <v>0.44</v>
      </c>
      <c r="H65">
        <v>3.1389999999999999E-3</v>
      </c>
      <c r="I65">
        <v>0.68330000000000002</v>
      </c>
      <c r="J65">
        <v>1.641</v>
      </c>
      <c r="K65">
        <v>2.42</v>
      </c>
      <c r="L65">
        <v>10001</v>
      </c>
      <c r="M65">
        <v>40000</v>
      </c>
    </row>
    <row r="66" spans="5:13" x14ac:dyDescent="0.25">
      <c r="E66" t="s">
        <v>199</v>
      </c>
      <c r="F66">
        <v>1.3160000000000001</v>
      </c>
      <c r="G66">
        <v>0.13569999999999999</v>
      </c>
      <c r="H66" s="2">
        <v>9.0609999999999996E-4</v>
      </c>
      <c r="I66">
        <v>1.052</v>
      </c>
      <c r="J66">
        <v>1.3160000000000001</v>
      </c>
      <c r="K66">
        <v>1.587</v>
      </c>
      <c r="L66">
        <v>10001</v>
      </c>
      <c r="M66">
        <v>40000</v>
      </c>
    </row>
    <row r="67" spans="5:13" x14ac:dyDescent="0.25">
      <c r="E67" t="s">
        <v>200</v>
      </c>
      <c r="F67">
        <v>0.65800000000000003</v>
      </c>
      <c r="G67">
        <v>0.3412</v>
      </c>
      <c r="H67">
        <v>1.6559999999999999E-3</v>
      </c>
      <c r="I67">
        <v>-3.3739999999999999E-2</v>
      </c>
      <c r="J67">
        <v>0.6613</v>
      </c>
      <c r="K67">
        <v>1.3149999999999999</v>
      </c>
      <c r="L67">
        <v>10001</v>
      </c>
      <c r="M67">
        <v>40000</v>
      </c>
    </row>
    <row r="68" spans="5:13" x14ac:dyDescent="0.25">
      <c r="E68" t="s">
        <v>201</v>
      </c>
      <c r="F68">
        <v>0.93420000000000003</v>
      </c>
      <c r="G68">
        <v>0.16089999999999999</v>
      </c>
      <c r="H68">
        <v>1.4250000000000001E-3</v>
      </c>
      <c r="I68">
        <v>0.61650000000000005</v>
      </c>
      <c r="J68">
        <v>0.93469999999999998</v>
      </c>
      <c r="K68">
        <v>1.248</v>
      </c>
      <c r="L68">
        <v>10001</v>
      </c>
      <c r="M68">
        <v>40000</v>
      </c>
    </row>
    <row r="69" spans="5:13" x14ac:dyDescent="0.25">
      <c r="E69" t="s">
        <v>202</v>
      </c>
      <c r="F69">
        <v>1.726</v>
      </c>
      <c r="G69">
        <v>0.15210000000000001</v>
      </c>
      <c r="H69">
        <v>1.5089999999999999E-3</v>
      </c>
      <c r="I69">
        <v>1.4179999999999999</v>
      </c>
      <c r="J69">
        <v>1.728</v>
      </c>
      <c r="K69">
        <v>2.0179999999999998</v>
      </c>
      <c r="L69">
        <v>10001</v>
      </c>
      <c r="M69">
        <v>40000</v>
      </c>
    </row>
    <row r="70" spans="5:13" x14ac:dyDescent="0.25">
      <c r="E70" t="s">
        <v>203</v>
      </c>
      <c r="F70">
        <v>0.93379999999999996</v>
      </c>
      <c r="G70">
        <v>0.17560000000000001</v>
      </c>
      <c r="H70" s="2">
        <v>9.2040000000000004E-4</v>
      </c>
      <c r="I70">
        <v>0.58819999999999995</v>
      </c>
      <c r="J70">
        <v>0.93420000000000003</v>
      </c>
      <c r="K70">
        <v>1.2769999999999999</v>
      </c>
      <c r="L70">
        <v>10001</v>
      </c>
      <c r="M70">
        <v>40000</v>
      </c>
    </row>
    <row r="71" spans="5:13" x14ac:dyDescent="0.25">
      <c r="E71" t="s">
        <v>204</v>
      </c>
      <c r="F71">
        <v>1.014</v>
      </c>
      <c r="G71">
        <v>0.27239999999999998</v>
      </c>
      <c r="H71">
        <v>2.0409999999999998E-3</v>
      </c>
      <c r="I71">
        <v>0.46339999999999998</v>
      </c>
      <c r="J71">
        <v>1.0209999999999999</v>
      </c>
      <c r="K71">
        <v>1.534</v>
      </c>
      <c r="L71">
        <v>10001</v>
      </c>
      <c r="M71">
        <v>40000</v>
      </c>
    </row>
    <row r="72" spans="5:13" x14ac:dyDescent="0.25">
      <c r="E72" t="s">
        <v>205</v>
      </c>
      <c r="F72">
        <v>1.246</v>
      </c>
      <c r="G72">
        <v>0.1855</v>
      </c>
      <c r="H72">
        <v>1.6169999999999999E-3</v>
      </c>
      <c r="I72">
        <v>0.90629999999999999</v>
      </c>
      <c r="J72">
        <v>1.2370000000000001</v>
      </c>
      <c r="K72">
        <v>1.6359999999999999</v>
      </c>
      <c r="L72">
        <v>10001</v>
      </c>
      <c r="M72">
        <v>40000</v>
      </c>
    </row>
    <row r="73" spans="5:13" x14ac:dyDescent="0.25">
      <c r="E73" t="s">
        <v>206</v>
      </c>
      <c r="F73">
        <v>1.3540000000000001</v>
      </c>
      <c r="G73">
        <v>0.2457</v>
      </c>
      <c r="H73">
        <v>2.2780000000000001E-3</v>
      </c>
      <c r="I73">
        <v>0.87829999999999997</v>
      </c>
      <c r="J73">
        <v>1.35</v>
      </c>
      <c r="K73">
        <v>1.8420000000000001</v>
      </c>
      <c r="L73">
        <v>10001</v>
      </c>
      <c r="M73">
        <v>40000</v>
      </c>
    </row>
    <row r="74" spans="5:13" x14ac:dyDescent="0.25">
      <c r="E74" t="s">
        <v>207</v>
      </c>
      <c r="F74">
        <v>1.62</v>
      </c>
      <c r="G74">
        <v>0.29599999999999999</v>
      </c>
      <c r="H74">
        <v>2.4919999999999999E-3</v>
      </c>
      <c r="I74">
        <v>1.0309999999999999</v>
      </c>
      <c r="J74">
        <v>1.623</v>
      </c>
      <c r="K74">
        <v>2.1859999999999999</v>
      </c>
      <c r="L74">
        <v>10001</v>
      </c>
      <c r="M74">
        <v>40000</v>
      </c>
    </row>
    <row r="75" spans="5:13" x14ac:dyDescent="0.25">
      <c r="E75" t="s">
        <v>208</v>
      </c>
      <c r="F75">
        <v>0.92610000000000003</v>
      </c>
      <c r="G75">
        <v>0.2114</v>
      </c>
      <c r="H75">
        <v>1.7750000000000001E-3</v>
      </c>
      <c r="I75">
        <v>0.51849999999999996</v>
      </c>
      <c r="J75">
        <v>0.92210000000000003</v>
      </c>
      <c r="K75">
        <v>1.3480000000000001</v>
      </c>
      <c r="L75">
        <v>10001</v>
      </c>
      <c r="M75">
        <v>40000</v>
      </c>
    </row>
    <row r="76" spans="5:13" x14ac:dyDescent="0.25">
      <c r="E76" t="s">
        <v>211</v>
      </c>
      <c r="F76">
        <v>0.83209999999999995</v>
      </c>
      <c r="G76">
        <v>8.3360000000000004E-2</v>
      </c>
      <c r="H76" s="2">
        <v>4.3389999999999998E-4</v>
      </c>
      <c r="I76">
        <v>0.68810000000000004</v>
      </c>
      <c r="J76">
        <v>0.82530000000000003</v>
      </c>
      <c r="K76">
        <v>1.014</v>
      </c>
      <c r="L76">
        <v>10001</v>
      </c>
      <c r="M76">
        <v>40000</v>
      </c>
    </row>
    <row r="77" spans="5:13" x14ac:dyDescent="0.25">
      <c r="E77" t="s">
        <v>212</v>
      </c>
      <c r="F77">
        <v>1.2010000000000001</v>
      </c>
      <c r="G77">
        <v>0.32390000000000002</v>
      </c>
      <c r="H77">
        <v>2.0089999999999999E-3</v>
      </c>
      <c r="I77">
        <v>0.75729999999999997</v>
      </c>
      <c r="J77">
        <v>1.1419999999999999</v>
      </c>
      <c r="K77">
        <v>1.988</v>
      </c>
      <c r="L77">
        <v>10001</v>
      </c>
      <c r="M77">
        <v>40000</v>
      </c>
    </row>
    <row r="78" spans="5:13" x14ac:dyDescent="0.25">
      <c r="E78" t="s">
        <v>213</v>
      </c>
      <c r="F78">
        <v>0.90439999999999998</v>
      </c>
      <c r="G78">
        <v>9.2289999999999997E-2</v>
      </c>
      <c r="H78" s="2">
        <v>4.9819999999999997E-4</v>
      </c>
      <c r="I78">
        <v>0.74539999999999995</v>
      </c>
      <c r="J78">
        <v>0.89710000000000001</v>
      </c>
      <c r="K78">
        <v>1.1060000000000001</v>
      </c>
      <c r="L78">
        <v>10001</v>
      </c>
      <c r="M78">
        <v>40000</v>
      </c>
    </row>
    <row r="79" spans="5:13" x14ac:dyDescent="0.25">
      <c r="E79" t="s">
        <v>214</v>
      </c>
      <c r="F79">
        <v>0.92079999999999995</v>
      </c>
      <c r="G79">
        <v>9.0800000000000006E-2</v>
      </c>
      <c r="H79" s="2">
        <v>4.373E-4</v>
      </c>
      <c r="I79">
        <v>0.76339999999999997</v>
      </c>
      <c r="J79">
        <v>0.91369999999999996</v>
      </c>
      <c r="K79">
        <v>1.1180000000000001</v>
      </c>
      <c r="L79">
        <v>10001</v>
      </c>
      <c r="M79">
        <v>40000</v>
      </c>
    </row>
    <row r="80" spans="5:13" x14ac:dyDescent="0.25">
      <c r="E80" t="s">
        <v>215</v>
      </c>
      <c r="F80">
        <v>1.0009999999999999</v>
      </c>
      <c r="G80">
        <v>0.1101</v>
      </c>
      <c r="H80" s="2">
        <v>8.5479999999999996E-4</v>
      </c>
      <c r="I80">
        <v>0.81379999999999997</v>
      </c>
      <c r="J80">
        <v>0.99070000000000003</v>
      </c>
      <c r="K80">
        <v>1.2450000000000001</v>
      </c>
      <c r="L80">
        <v>10001</v>
      </c>
      <c r="M80">
        <v>40000</v>
      </c>
    </row>
    <row r="81" spans="5:13" x14ac:dyDescent="0.25">
      <c r="E81" t="s">
        <v>216</v>
      </c>
      <c r="F81">
        <v>0.89480000000000004</v>
      </c>
      <c r="G81">
        <v>0.12139999999999999</v>
      </c>
      <c r="H81" s="2">
        <v>8.0130000000000002E-4</v>
      </c>
      <c r="I81">
        <v>0.68510000000000004</v>
      </c>
      <c r="J81">
        <v>0.88439999999999996</v>
      </c>
      <c r="K81">
        <v>1.163</v>
      </c>
      <c r="L81">
        <v>10001</v>
      </c>
      <c r="M81">
        <v>40000</v>
      </c>
    </row>
    <row r="82" spans="5:13" x14ac:dyDescent="0.25">
      <c r="E82" t="s">
        <v>217</v>
      </c>
      <c r="F82">
        <v>0.93920000000000003</v>
      </c>
      <c r="G82">
        <v>9.2490000000000003E-2</v>
      </c>
      <c r="H82" s="2">
        <v>5.017E-4</v>
      </c>
      <c r="I82">
        <v>0.77890000000000004</v>
      </c>
      <c r="J82">
        <v>0.93159999999999998</v>
      </c>
      <c r="K82">
        <v>1.141</v>
      </c>
      <c r="L82">
        <v>10001</v>
      </c>
      <c r="M82">
        <v>40000</v>
      </c>
    </row>
    <row r="83" spans="5:13" x14ac:dyDescent="0.25">
      <c r="E83" t="s">
        <v>218</v>
      </c>
      <c r="F83">
        <v>1.1439999999999999</v>
      </c>
      <c r="G83">
        <v>0.36080000000000001</v>
      </c>
      <c r="H83">
        <v>2.2750000000000001E-3</v>
      </c>
      <c r="I83">
        <v>0.67769999999999997</v>
      </c>
      <c r="J83">
        <v>1.069</v>
      </c>
      <c r="K83">
        <v>2.0499999999999998</v>
      </c>
      <c r="L83">
        <v>10001</v>
      </c>
      <c r="M83">
        <v>40000</v>
      </c>
    </row>
    <row r="84" spans="5:13" x14ac:dyDescent="0.25">
      <c r="E84" t="s">
        <v>219</v>
      </c>
      <c r="F84">
        <v>0.80420000000000003</v>
      </c>
      <c r="G84">
        <v>8.7169999999999997E-2</v>
      </c>
      <c r="H84" s="2">
        <v>4.459E-4</v>
      </c>
      <c r="I84">
        <v>0.6552</v>
      </c>
      <c r="J84">
        <v>0.79690000000000005</v>
      </c>
      <c r="K84">
        <v>0.99809999999999999</v>
      </c>
      <c r="L84">
        <v>10001</v>
      </c>
      <c r="M84">
        <v>40000</v>
      </c>
    </row>
    <row r="85" spans="5:13" x14ac:dyDescent="0.25">
      <c r="E85" t="s">
        <v>220</v>
      </c>
      <c r="F85">
        <v>1.4910000000000001</v>
      </c>
      <c r="G85">
        <v>0.28520000000000001</v>
      </c>
      <c r="H85">
        <v>1.503E-3</v>
      </c>
      <c r="I85">
        <v>1.0609999999999999</v>
      </c>
      <c r="J85">
        <v>1.448</v>
      </c>
      <c r="K85">
        <v>2.165</v>
      </c>
      <c r="L85">
        <v>10001</v>
      </c>
      <c r="M85">
        <v>40000</v>
      </c>
    </row>
    <row r="86" spans="5:13" x14ac:dyDescent="0.25">
      <c r="E86" t="s">
        <v>221</v>
      </c>
      <c r="F86">
        <v>0.82550000000000001</v>
      </c>
      <c r="G86">
        <v>8.8010000000000005E-2</v>
      </c>
      <c r="H86" s="2">
        <v>5.1940000000000005E-4</v>
      </c>
      <c r="I86">
        <v>0.67520000000000002</v>
      </c>
      <c r="J86">
        <v>0.81779999999999997</v>
      </c>
      <c r="K86">
        <v>1.018</v>
      </c>
      <c r="L86">
        <v>10001</v>
      </c>
      <c r="M86">
        <v>40000</v>
      </c>
    </row>
    <row r="87" spans="5:13" x14ac:dyDescent="0.25">
      <c r="E87" t="s">
        <v>222</v>
      </c>
      <c r="F87">
        <v>0.52300000000000002</v>
      </c>
      <c r="G87">
        <v>6.7269999999999996E-2</v>
      </c>
      <c r="H87" s="2">
        <v>3.8880000000000002E-4</v>
      </c>
      <c r="I87">
        <v>0.4118</v>
      </c>
      <c r="J87">
        <v>0.51600000000000001</v>
      </c>
      <c r="K87">
        <v>0.67310000000000003</v>
      </c>
      <c r="L87">
        <v>10001</v>
      </c>
      <c r="M87">
        <v>40000</v>
      </c>
    </row>
    <row r="88" spans="5:13" x14ac:dyDescent="0.25">
      <c r="E88" t="s">
        <v>223</v>
      </c>
      <c r="F88">
        <v>1.2490000000000001</v>
      </c>
      <c r="G88">
        <v>0.12920000000000001</v>
      </c>
      <c r="H88" s="2">
        <v>6.4630000000000004E-4</v>
      </c>
      <c r="I88">
        <v>1.026</v>
      </c>
      <c r="J88">
        <v>1.238</v>
      </c>
      <c r="K88">
        <v>1.532</v>
      </c>
      <c r="L88">
        <v>10001</v>
      </c>
      <c r="M88">
        <v>40000</v>
      </c>
    </row>
    <row r="89" spans="5:13" x14ac:dyDescent="0.25">
      <c r="E89" t="s">
        <v>224</v>
      </c>
      <c r="F89">
        <v>0.92479999999999996</v>
      </c>
      <c r="G89">
        <v>0.19869999999999999</v>
      </c>
      <c r="H89">
        <v>1.428E-3</v>
      </c>
      <c r="I89">
        <v>0.62170000000000003</v>
      </c>
      <c r="J89">
        <v>0.8962</v>
      </c>
      <c r="K89">
        <v>1.393</v>
      </c>
      <c r="L89">
        <v>10001</v>
      </c>
      <c r="M89">
        <v>40000</v>
      </c>
    </row>
    <row r="90" spans="5:13" x14ac:dyDescent="0.25">
      <c r="E90" t="s">
        <v>225</v>
      </c>
      <c r="F90">
        <v>1.0029999999999999</v>
      </c>
      <c r="G90">
        <v>9.9390000000000006E-2</v>
      </c>
      <c r="H90" s="2">
        <v>5.0900000000000001E-4</v>
      </c>
      <c r="I90">
        <v>0.83299999999999996</v>
      </c>
      <c r="J90">
        <v>0.99450000000000005</v>
      </c>
      <c r="K90">
        <v>1.22</v>
      </c>
      <c r="L90">
        <v>10001</v>
      </c>
      <c r="M90">
        <v>40000</v>
      </c>
    </row>
    <row r="91" spans="5:13" x14ac:dyDescent="0.25">
      <c r="E91" t="s">
        <v>226</v>
      </c>
      <c r="F91">
        <v>0.62329999999999997</v>
      </c>
      <c r="G91">
        <v>0.1366</v>
      </c>
      <c r="H91" s="2">
        <v>7.7459999999999996E-4</v>
      </c>
      <c r="I91">
        <v>0.42330000000000001</v>
      </c>
      <c r="J91">
        <v>0.60160000000000002</v>
      </c>
      <c r="K91">
        <v>0.94799999999999995</v>
      </c>
      <c r="L91">
        <v>10001</v>
      </c>
      <c r="M91">
        <v>40000</v>
      </c>
    </row>
    <row r="92" spans="5:13" x14ac:dyDescent="0.25">
      <c r="E92" t="s">
        <v>227</v>
      </c>
      <c r="F92">
        <v>1.177</v>
      </c>
      <c r="G92">
        <v>0.19600000000000001</v>
      </c>
      <c r="H92">
        <v>1.4090000000000001E-3</v>
      </c>
      <c r="I92">
        <v>0.86019999999999996</v>
      </c>
      <c r="J92">
        <v>1.155</v>
      </c>
      <c r="K92">
        <v>1.6240000000000001</v>
      </c>
      <c r="L92">
        <v>10001</v>
      </c>
      <c r="M92">
        <v>40000</v>
      </c>
    </row>
    <row r="93" spans="5:13" x14ac:dyDescent="0.25">
      <c r="E93" t="s">
        <v>228</v>
      </c>
      <c r="F93">
        <v>1.05</v>
      </c>
      <c r="G93">
        <v>0.11600000000000001</v>
      </c>
      <c r="H93" s="2">
        <v>5.9429999999999997E-4</v>
      </c>
      <c r="I93">
        <v>0.85440000000000005</v>
      </c>
      <c r="J93">
        <v>1.04</v>
      </c>
      <c r="K93">
        <v>1.3089999999999999</v>
      </c>
      <c r="L93">
        <v>10001</v>
      </c>
      <c r="M93">
        <v>40000</v>
      </c>
    </row>
    <row r="94" spans="5:13" x14ac:dyDescent="0.25">
      <c r="E94" t="s">
        <v>229</v>
      </c>
      <c r="F94" s="2">
        <v>4.3850000000000002E-5</v>
      </c>
      <c r="G94" s="2">
        <v>6.6959999999999999E-6</v>
      </c>
      <c r="H94" s="2">
        <v>5.8530000000000002E-8</v>
      </c>
      <c r="I94" s="2">
        <v>3.1029999999999999E-5</v>
      </c>
      <c r="J94" s="2">
        <v>4.3810000000000002E-5</v>
      </c>
      <c r="K94" s="2">
        <v>5.7290000000000002E-5</v>
      </c>
      <c r="L94">
        <v>10001</v>
      </c>
      <c r="M94">
        <v>40000</v>
      </c>
    </row>
    <row r="95" spans="5:13" x14ac:dyDescent="0.25">
      <c r="E95" t="s">
        <v>230</v>
      </c>
      <c r="F95" s="2">
        <v>7.9719999999999997E-4</v>
      </c>
      <c r="G95" s="2">
        <v>1.952E-4</v>
      </c>
      <c r="H95" s="2">
        <v>1.282E-6</v>
      </c>
      <c r="I95" s="2">
        <v>4.3780000000000002E-4</v>
      </c>
      <c r="J95" s="2">
        <v>7.8980000000000001E-4</v>
      </c>
      <c r="K95">
        <v>1.199E-3</v>
      </c>
      <c r="L95">
        <v>10001</v>
      </c>
      <c r="M95">
        <v>40000</v>
      </c>
    </row>
    <row r="96" spans="5:13" x14ac:dyDescent="0.25">
      <c r="E96" t="s">
        <v>231</v>
      </c>
      <c r="F96" s="2">
        <v>7.5989999999999996E-6</v>
      </c>
      <c r="G96" s="2">
        <v>3.1669999999999999E-6</v>
      </c>
      <c r="H96" s="2">
        <v>3.299E-8</v>
      </c>
      <c r="I96" s="2">
        <v>1.9250000000000002E-6</v>
      </c>
      <c r="J96" s="2">
        <v>7.5100000000000001E-6</v>
      </c>
      <c r="K96" s="2">
        <v>1.4E-5</v>
      </c>
      <c r="L96">
        <v>10001</v>
      </c>
      <c r="M96">
        <v>40000</v>
      </c>
    </row>
    <row r="97" spans="5:13" x14ac:dyDescent="0.25">
      <c r="E97" t="s">
        <v>232</v>
      </c>
      <c r="F97" s="2">
        <v>1.9599999999999999E-6</v>
      </c>
      <c r="G97" s="2">
        <v>6.7940000000000001E-7</v>
      </c>
      <c r="H97" s="2">
        <v>6.9800000000000003E-9</v>
      </c>
      <c r="I97" s="2">
        <v>7.6079999999999998E-7</v>
      </c>
      <c r="J97" s="2">
        <v>1.9240000000000001E-6</v>
      </c>
      <c r="K97" s="2">
        <v>3.3869999999999999E-6</v>
      </c>
      <c r="L97">
        <v>10001</v>
      </c>
      <c r="M97">
        <v>40000</v>
      </c>
    </row>
    <row r="98" spans="5:13" x14ac:dyDescent="0.25">
      <c r="E98" t="s">
        <v>233</v>
      </c>
      <c r="F98" s="2">
        <v>2.1120000000000001E-5</v>
      </c>
      <c r="G98" s="2">
        <v>9.5000000000000005E-6</v>
      </c>
      <c r="H98" s="2">
        <v>1.136E-7</v>
      </c>
      <c r="I98" s="2">
        <v>2.8080000000000001E-6</v>
      </c>
      <c r="J98" s="2">
        <v>2.1610000000000001E-5</v>
      </c>
      <c r="K98" s="2">
        <v>3.875E-5</v>
      </c>
      <c r="L98">
        <v>10001</v>
      </c>
      <c r="M98">
        <v>40000</v>
      </c>
    </row>
    <row r="99" spans="5:13" x14ac:dyDescent="0.25">
      <c r="E99" t="s">
        <v>234</v>
      </c>
      <c r="F99" s="2">
        <v>4.0380000000000003E-5</v>
      </c>
      <c r="G99" s="2">
        <v>1.6019999999999999E-5</v>
      </c>
      <c r="H99" s="2">
        <v>1.36E-7</v>
      </c>
      <c r="I99" s="2">
        <v>1.836E-5</v>
      </c>
      <c r="J99" s="2">
        <v>3.7230000000000001E-5</v>
      </c>
      <c r="K99" s="2">
        <v>8.0359999999999996E-5</v>
      </c>
      <c r="L99">
        <v>10001</v>
      </c>
      <c r="M99">
        <v>40000</v>
      </c>
    </row>
    <row r="100" spans="5:13" x14ac:dyDescent="0.25">
      <c r="E100" t="s">
        <v>235</v>
      </c>
      <c r="F100" s="2">
        <v>2.125E-6</v>
      </c>
      <c r="G100" s="2">
        <v>7.7840000000000004E-7</v>
      </c>
      <c r="H100" s="2">
        <v>1.0579999999999999E-8</v>
      </c>
      <c r="I100" s="2">
        <v>7.7019999999999995E-7</v>
      </c>
      <c r="J100" s="2">
        <v>2.075E-6</v>
      </c>
      <c r="K100" s="2">
        <v>3.7730000000000001E-6</v>
      </c>
      <c r="L100">
        <v>10001</v>
      </c>
      <c r="M100">
        <v>40000</v>
      </c>
    </row>
    <row r="101" spans="5:13" x14ac:dyDescent="0.25">
      <c r="E101" t="s">
        <v>236</v>
      </c>
      <c r="F101" s="2">
        <v>2.109E-4</v>
      </c>
      <c r="G101" s="2">
        <v>4.46E-5</v>
      </c>
      <c r="H101" s="2">
        <v>2.8490000000000002E-7</v>
      </c>
      <c r="I101" s="2">
        <v>1.3129999999999999E-4</v>
      </c>
      <c r="J101" s="2">
        <v>2.0819999999999999E-4</v>
      </c>
      <c r="K101" s="2">
        <v>3.0529999999999999E-4</v>
      </c>
      <c r="L101">
        <v>10001</v>
      </c>
      <c r="M101">
        <v>40000</v>
      </c>
    </row>
    <row r="102" spans="5:13" x14ac:dyDescent="0.25">
      <c r="E102" t="s">
        <v>237</v>
      </c>
      <c r="F102" s="2">
        <v>3.9799999999999998E-5</v>
      </c>
      <c r="G102" s="2">
        <v>7.3220000000000004E-6</v>
      </c>
      <c r="H102" s="2">
        <v>4.9630000000000002E-8</v>
      </c>
      <c r="I102" s="2">
        <v>2.6420000000000001E-5</v>
      </c>
      <c r="J102" s="2">
        <v>3.9480000000000001E-5</v>
      </c>
      <c r="K102" s="2">
        <v>5.4939999999999999E-5</v>
      </c>
      <c r="L102">
        <v>10001</v>
      </c>
      <c r="M102">
        <v>40000</v>
      </c>
    </row>
    <row r="103" spans="5:13" x14ac:dyDescent="0.25">
      <c r="E103" t="s">
        <v>238</v>
      </c>
      <c r="F103" s="2">
        <v>3.025E-5</v>
      </c>
      <c r="G103" s="2">
        <v>9.5529999999999998E-6</v>
      </c>
      <c r="H103" s="2">
        <v>5.634E-8</v>
      </c>
      <c r="I103" s="2">
        <v>1.5780000000000001E-5</v>
      </c>
      <c r="J103" s="2">
        <v>2.8839999999999998E-5</v>
      </c>
      <c r="K103" s="2">
        <v>5.2639999999999997E-5</v>
      </c>
      <c r="L103">
        <v>10001</v>
      </c>
      <c r="M103">
        <v>40000</v>
      </c>
    </row>
    <row r="104" spans="5:13" x14ac:dyDescent="0.25">
      <c r="E104" t="s">
        <v>239</v>
      </c>
      <c r="F104" s="2">
        <v>4.0779999999999999E-5</v>
      </c>
      <c r="G104" s="2">
        <v>7.0090000000000001E-6</v>
      </c>
      <c r="H104" s="2">
        <v>6.3139999999999995E-8</v>
      </c>
      <c r="I104" s="2">
        <v>2.7290000000000001E-5</v>
      </c>
      <c r="J104" s="2">
        <v>4.07E-5</v>
      </c>
      <c r="K104" s="2">
        <v>5.4839999999999997E-5</v>
      </c>
      <c r="L104">
        <v>10001</v>
      </c>
      <c r="M104">
        <v>40000</v>
      </c>
    </row>
    <row r="105" spans="5:13" x14ac:dyDescent="0.25">
      <c r="E105" t="s">
        <v>240</v>
      </c>
      <c r="F105" s="2">
        <v>2.9399999999999999E-4</v>
      </c>
      <c r="G105" s="2">
        <v>3.2820000000000001E-5</v>
      </c>
      <c r="H105" s="2">
        <v>3.3430000000000002E-7</v>
      </c>
      <c r="I105" s="2">
        <v>2.288E-4</v>
      </c>
      <c r="J105" s="2">
        <v>2.9460000000000001E-4</v>
      </c>
      <c r="K105" s="2">
        <v>3.5730000000000001E-4</v>
      </c>
      <c r="L105">
        <v>10001</v>
      </c>
      <c r="M105">
        <v>40000</v>
      </c>
    </row>
    <row r="106" spans="5:13" x14ac:dyDescent="0.25">
      <c r="E106" t="s">
        <v>241</v>
      </c>
      <c r="F106" s="2">
        <v>6.4579999999999998E-6</v>
      </c>
      <c r="G106" s="2">
        <v>2.165E-6</v>
      </c>
      <c r="H106" s="2">
        <v>1.328E-8</v>
      </c>
      <c r="I106" s="2">
        <v>3.275E-6</v>
      </c>
      <c r="J106" s="2">
        <v>6.1090000000000003E-6</v>
      </c>
      <c r="K106" s="2">
        <v>1.168E-5</v>
      </c>
      <c r="L106">
        <v>10001</v>
      </c>
      <c r="M106">
        <v>40000</v>
      </c>
    </row>
    <row r="107" spans="5:13" x14ac:dyDescent="0.25">
      <c r="E107" t="s">
        <v>242</v>
      </c>
      <c r="F107" s="2">
        <v>8.072E-4</v>
      </c>
      <c r="G107" s="2">
        <v>2.5250000000000001E-4</v>
      </c>
      <c r="H107" s="2">
        <v>2.0650000000000001E-6</v>
      </c>
      <c r="I107" s="2">
        <v>4.0309999999999999E-4</v>
      </c>
      <c r="J107" s="2">
        <v>7.7649999999999996E-4</v>
      </c>
      <c r="K107">
        <v>1.377E-3</v>
      </c>
      <c r="L107">
        <v>10001</v>
      </c>
      <c r="M107">
        <v>40000</v>
      </c>
    </row>
    <row r="108" spans="5:13" x14ac:dyDescent="0.25">
      <c r="E108" t="s">
        <v>243</v>
      </c>
      <c r="F108" s="2">
        <v>2.26E-6</v>
      </c>
      <c r="G108" s="2">
        <v>1.127E-6</v>
      </c>
      <c r="H108" s="2">
        <v>1.02E-8</v>
      </c>
      <c r="I108" s="2">
        <v>6.159E-7</v>
      </c>
      <c r="J108" s="2">
        <v>2.0789999999999999E-6</v>
      </c>
      <c r="K108" s="2">
        <v>4.8860000000000003E-6</v>
      </c>
      <c r="L108">
        <v>10001</v>
      </c>
      <c r="M108">
        <v>40000</v>
      </c>
    </row>
    <row r="109" spans="5:13" x14ac:dyDescent="0.25">
      <c r="E109" t="s">
        <v>244</v>
      </c>
      <c r="F109">
        <v>2.085E-3</v>
      </c>
      <c r="G109" s="2">
        <v>3.9360000000000003E-4</v>
      </c>
      <c r="H109" s="2">
        <v>3.7749999999999999E-6</v>
      </c>
      <c r="I109">
        <v>1.371E-3</v>
      </c>
      <c r="J109">
        <v>2.065E-3</v>
      </c>
      <c r="K109">
        <v>2.9099999999999998E-3</v>
      </c>
      <c r="L109">
        <v>10001</v>
      </c>
      <c r="M109">
        <v>40000</v>
      </c>
    </row>
    <row r="110" spans="5:13" x14ac:dyDescent="0.25">
      <c r="E110" t="s">
        <v>245</v>
      </c>
      <c r="F110" s="2">
        <v>5.7499999999999999E-4</v>
      </c>
      <c r="G110" s="2">
        <v>1.606E-4</v>
      </c>
      <c r="H110" s="2">
        <v>1.393E-6</v>
      </c>
      <c r="I110" s="2">
        <v>2.9789999999999998E-4</v>
      </c>
      <c r="J110" s="2">
        <v>5.6289999999999997E-4</v>
      </c>
      <c r="K110" s="2">
        <v>9.1730000000000002E-4</v>
      </c>
      <c r="L110">
        <v>10001</v>
      </c>
      <c r="M110">
        <v>40000</v>
      </c>
    </row>
    <row r="111" spans="5:13" x14ac:dyDescent="0.25">
      <c r="E111" t="s">
        <v>246</v>
      </c>
      <c r="F111" s="2">
        <v>2.2779999999999999E-5</v>
      </c>
      <c r="G111" s="2">
        <v>6.1680000000000001E-6</v>
      </c>
      <c r="H111" s="2">
        <v>5.3510000000000001E-8</v>
      </c>
      <c r="I111" s="2">
        <v>1.184E-5</v>
      </c>
      <c r="J111" s="2">
        <v>2.2399999999999999E-5</v>
      </c>
      <c r="K111" s="2">
        <v>3.5760000000000003E-5</v>
      </c>
      <c r="L111">
        <v>10001</v>
      </c>
      <c r="M111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F3E6-6D0A-4724-988D-EA36D2B7E654}">
  <dimension ref="C1:L115"/>
  <sheetViews>
    <sheetView workbookViewId="0">
      <selection activeCell="D4" sqref="D4:L115"/>
    </sheetView>
  </sheetViews>
  <sheetFormatPr defaultRowHeight="15" x14ac:dyDescent="0.25"/>
  <cols>
    <col min="3" max="3" width="12.42578125" customWidth="1"/>
  </cols>
  <sheetData>
    <row r="1" spans="3:12" x14ac:dyDescent="0.25">
      <c r="F1" t="s">
        <v>266</v>
      </c>
      <c r="G1" t="s">
        <v>269</v>
      </c>
      <c r="K1" t="s">
        <v>267</v>
      </c>
      <c r="L1" s="3">
        <f>MIN(L5:L115)</f>
        <v>6.8737566947207354E-2</v>
      </c>
    </row>
    <row r="2" spans="3:12" x14ac:dyDescent="0.25">
      <c r="K2" t="s">
        <v>268</v>
      </c>
      <c r="L2" s="3">
        <f>MAX(L5:L115)</f>
        <v>0.79120409906063194</v>
      </c>
    </row>
    <row r="3" spans="3:12" x14ac:dyDescent="0.25">
      <c r="D3" t="s">
        <v>271</v>
      </c>
      <c r="F3" t="s">
        <v>272</v>
      </c>
    </row>
    <row r="4" spans="3:12" x14ac:dyDescent="0.25">
      <c r="C4" t="s">
        <v>0</v>
      </c>
      <c r="D4" t="s">
        <v>1</v>
      </c>
      <c r="E4" t="s">
        <v>2</v>
      </c>
      <c r="F4" t="s">
        <v>3</v>
      </c>
      <c r="G4" s="1">
        <v>2.5000000000000001E-2</v>
      </c>
      <c r="H4" t="s">
        <v>4</v>
      </c>
      <c r="I4" s="1">
        <v>0.97499999999999998</v>
      </c>
      <c r="J4" t="s">
        <v>5</v>
      </c>
      <c r="K4" t="s">
        <v>6</v>
      </c>
      <c r="L4" t="s">
        <v>247</v>
      </c>
    </row>
    <row r="5" spans="3:12" x14ac:dyDescent="0.25">
      <c r="C5" t="s">
        <v>7</v>
      </c>
      <c r="D5">
        <v>30230</v>
      </c>
      <c r="E5">
        <v>3181</v>
      </c>
      <c r="F5">
        <v>12.61</v>
      </c>
      <c r="G5">
        <v>24730</v>
      </c>
      <c r="H5">
        <v>29980</v>
      </c>
      <c r="I5">
        <v>37260</v>
      </c>
      <c r="J5">
        <v>10001</v>
      </c>
      <c r="K5">
        <v>50000</v>
      </c>
      <c r="L5" s="3">
        <f>ABS(E5/D5)</f>
        <v>0.10522659609659279</v>
      </c>
    </row>
    <row r="6" spans="3:12" x14ac:dyDescent="0.25">
      <c r="C6" t="s">
        <v>8</v>
      </c>
      <c r="D6">
        <v>2102</v>
      </c>
      <c r="E6">
        <v>541.6</v>
      </c>
      <c r="F6">
        <v>2.4510000000000001</v>
      </c>
      <c r="G6">
        <v>1246</v>
      </c>
      <c r="H6">
        <v>2036</v>
      </c>
      <c r="I6">
        <v>3360</v>
      </c>
      <c r="J6">
        <v>10001</v>
      </c>
      <c r="K6">
        <v>50000</v>
      </c>
      <c r="L6" s="3">
        <f>ABS(E6/D6)</f>
        <v>0.2576593720266413</v>
      </c>
    </row>
    <row r="7" spans="3:12" x14ac:dyDescent="0.25">
      <c r="C7" t="s">
        <v>9</v>
      </c>
      <c r="D7">
        <v>116900</v>
      </c>
      <c r="E7">
        <v>38620</v>
      </c>
      <c r="F7">
        <v>264.89999999999998</v>
      </c>
      <c r="G7">
        <v>79760</v>
      </c>
      <c r="H7">
        <v>108500</v>
      </c>
      <c r="I7" s="2">
        <v>203000</v>
      </c>
      <c r="J7">
        <v>10001</v>
      </c>
      <c r="K7">
        <v>50000</v>
      </c>
      <c r="L7" s="3">
        <f t="shared" ref="L7:L70" si="0">ABS(E7/D7)</f>
        <v>0.3303678357570573</v>
      </c>
    </row>
    <row r="8" spans="3:12" x14ac:dyDescent="0.25">
      <c r="C8" t="s">
        <v>10</v>
      </c>
      <c r="D8">
        <v>592500</v>
      </c>
      <c r="E8">
        <v>169400</v>
      </c>
      <c r="F8">
        <v>1019</v>
      </c>
      <c r="G8">
        <v>396300</v>
      </c>
      <c r="H8">
        <v>555300</v>
      </c>
      <c r="I8" s="2">
        <v>1005000</v>
      </c>
      <c r="J8">
        <v>10001</v>
      </c>
      <c r="K8">
        <v>50000</v>
      </c>
      <c r="L8" s="3">
        <f t="shared" si="0"/>
        <v>0.28590717299578061</v>
      </c>
    </row>
    <row r="9" spans="3:12" x14ac:dyDescent="0.25">
      <c r="C9" t="s">
        <v>11</v>
      </c>
      <c r="D9">
        <v>56530</v>
      </c>
      <c r="E9">
        <v>42090</v>
      </c>
      <c r="F9">
        <v>262.10000000000002</v>
      </c>
      <c r="G9">
        <v>36020</v>
      </c>
      <c r="H9">
        <v>49280</v>
      </c>
      <c r="I9" s="2">
        <v>117000</v>
      </c>
      <c r="J9">
        <v>10001</v>
      </c>
      <c r="K9">
        <v>50000</v>
      </c>
      <c r="L9" s="3">
        <f t="shared" si="0"/>
        <v>0.74456041040155674</v>
      </c>
    </row>
    <row r="10" spans="3:12" x14ac:dyDescent="0.25">
      <c r="C10" t="s">
        <v>12</v>
      </c>
      <c r="D10">
        <v>32190</v>
      </c>
      <c r="E10">
        <v>11570</v>
      </c>
      <c r="F10">
        <v>68.489999999999995</v>
      </c>
      <c r="G10">
        <v>16240</v>
      </c>
      <c r="H10">
        <v>30010</v>
      </c>
      <c r="I10">
        <v>60620</v>
      </c>
      <c r="J10">
        <v>10001</v>
      </c>
      <c r="K10">
        <v>50000</v>
      </c>
      <c r="L10" s="3">
        <f t="shared" si="0"/>
        <v>0.35942839391115255</v>
      </c>
    </row>
    <row r="11" spans="3:12" x14ac:dyDescent="0.25">
      <c r="C11" t="s">
        <v>13</v>
      </c>
      <c r="D11" s="2">
        <v>1033000</v>
      </c>
      <c r="E11">
        <v>405600</v>
      </c>
      <c r="F11">
        <v>3340</v>
      </c>
      <c r="G11">
        <v>605600</v>
      </c>
      <c r="H11">
        <v>930800</v>
      </c>
      <c r="I11" s="2">
        <v>2067000</v>
      </c>
      <c r="J11">
        <v>10001</v>
      </c>
      <c r="K11">
        <v>50000</v>
      </c>
      <c r="L11" s="3">
        <f t="shared" si="0"/>
        <v>0.39264278799612778</v>
      </c>
    </row>
    <row r="12" spans="3:12" x14ac:dyDescent="0.25">
      <c r="C12" t="s">
        <v>14</v>
      </c>
      <c r="D12">
        <v>7669</v>
      </c>
      <c r="E12">
        <v>1678</v>
      </c>
      <c r="F12">
        <v>8.0429999999999993</v>
      </c>
      <c r="G12">
        <v>4728</v>
      </c>
      <c r="H12">
        <v>7541</v>
      </c>
      <c r="I12">
        <v>11360</v>
      </c>
      <c r="J12">
        <v>10001</v>
      </c>
      <c r="K12">
        <v>50000</v>
      </c>
      <c r="L12" s="3">
        <f t="shared" si="0"/>
        <v>0.21880297300821488</v>
      </c>
    </row>
    <row r="13" spans="3:12" x14ac:dyDescent="0.25">
      <c r="C13" t="s">
        <v>15</v>
      </c>
      <c r="D13">
        <v>34030</v>
      </c>
      <c r="E13">
        <v>5718</v>
      </c>
      <c r="F13">
        <v>25.32</v>
      </c>
      <c r="G13">
        <v>24900</v>
      </c>
      <c r="H13">
        <v>33320</v>
      </c>
      <c r="I13">
        <v>47330</v>
      </c>
      <c r="J13">
        <v>10001</v>
      </c>
      <c r="K13">
        <v>50000</v>
      </c>
      <c r="L13" s="3">
        <f t="shared" si="0"/>
        <v>0.16802821040258595</v>
      </c>
    </row>
    <row r="14" spans="3:12" x14ac:dyDescent="0.25">
      <c r="C14" t="s">
        <v>16</v>
      </c>
      <c r="D14">
        <v>38850</v>
      </c>
      <c r="E14">
        <v>14930</v>
      </c>
      <c r="F14">
        <v>78.319999999999993</v>
      </c>
      <c r="G14">
        <v>16450</v>
      </c>
      <c r="H14">
        <v>36520</v>
      </c>
      <c r="I14">
        <v>74110</v>
      </c>
      <c r="J14">
        <v>10001</v>
      </c>
      <c r="K14">
        <v>50000</v>
      </c>
      <c r="L14" s="3">
        <f t="shared" si="0"/>
        <v>0.38429858429858432</v>
      </c>
    </row>
    <row r="15" spans="3:12" x14ac:dyDescent="0.25">
      <c r="C15" t="s">
        <v>17</v>
      </c>
      <c r="D15">
        <v>24040</v>
      </c>
      <c r="E15">
        <v>3104</v>
      </c>
      <c r="F15">
        <v>13</v>
      </c>
      <c r="G15">
        <v>18750</v>
      </c>
      <c r="H15">
        <v>23750</v>
      </c>
      <c r="I15">
        <v>31070</v>
      </c>
      <c r="J15">
        <v>10001</v>
      </c>
      <c r="K15">
        <v>50000</v>
      </c>
      <c r="L15" s="3">
        <f t="shared" si="0"/>
        <v>0.12911813643926789</v>
      </c>
    </row>
    <row r="16" spans="3:12" x14ac:dyDescent="0.25">
      <c r="C16" t="s">
        <v>18</v>
      </c>
      <c r="D16">
        <v>5904</v>
      </c>
      <c r="E16">
        <v>418.1</v>
      </c>
      <c r="F16">
        <v>2.1429999999999998</v>
      </c>
      <c r="G16">
        <v>5174</v>
      </c>
      <c r="H16">
        <v>5873</v>
      </c>
      <c r="I16">
        <v>6826</v>
      </c>
      <c r="J16">
        <v>10001</v>
      </c>
      <c r="K16">
        <v>50000</v>
      </c>
      <c r="L16" s="3">
        <f t="shared" si="0"/>
        <v>7.0816395663956644E-2</v>
      </c>
    </row>
    <row r="17" spans="3:12" x14ac:dyDescent="0.25">
      <c r="C17" t="s">
        <v>19</v>
      </c>
      <c r="D17">
        <v>178200</v>
      </c>
      <c r="E17">
        <v>63790</v>
      </c>
      <c r="F17">
        <v>323.5</v>
      </c>
      <c r="G17">
        <v>84220</v>
      </c>
      <c r="H17">
        <v>167900</v>
      </c>
      <c r="I17">
        <v>330300</v>
      </c>
      <c r="J17">
        <v>10001</v>
      </c>
      <c r="K17">
        <v>50000</v>
      </c>
      <c r="L17" s="3">
        <f t="shared" si="0"/>
        <v>0.35796857463524129</v>
      </c>
    </row>
    <row r="18" spans="3:12" x14ac:dyDescent="0.25">
      <c r="C18" t="s">
        <v>20</v>
      </c>
      <c r="D18">
        <v>1426</v>
      </c>
      <c r="E18">
        <v>428.5</v>
      </c>
      <c r="F18">
        <v>2.11</v>
      </c>
      <c r="G18">
        <v>862.9</v>
      </c>
      <c r="H18">
        <v>1337</v>
      </c>
      <c r="I18">
        <v>2504</v>
      </c>
      <c r="J18">
        <v>10001</v>
      </c>
      <c r="K18">
        <v>50000</v>
      </c>
      <c r="L18" s="3">
        <f t="shared" si="0"/>
        <v>0.30049088359046283</v>
      </c>
    </row>
    <row r="19" spans="3:12" x14ac:dyDescent="0.25">
      <c r="C19" t="s">
        <v>21</v>
      </c>
      <c r="D19">
        <v>655100</v>
      </c>
      <c r="E19">
        <v>371700</v>
      </c>
      <c r="F19">
        <v>2090</v>
      </c>
      <c r="G19">
        <v>299700</v>
      </c>
      <c r="H19" s="2">
        <v>555000</v>
      </c>
      <c r="I19" s="2">
        <v>1610000</v>
      </c>
      <c r="J19">
        <v>10001</v>
      </c>
      <c r="K19">
        <v>50000</v>
      </c>
      <c r="L19" s="3">
        <f t="shared" si="0"/>
        <v>0.56739429094794691</v>
      </c>
    </row>
    <row r="20" spans="3:12" x14ac:dyDescent="0.25">
      <c r="C20" t="s">
        <v>22</v>
      </c>
      <c r="D20">
        <v>665.1</v>
      </c>
      <c r="E20">
        <v>89.86</v>
      </c>
      <c r="F20">
        <v>0.35139999999999999</v>
      </c>
      <c r="G20">
        <v>511.2</v>
      </c>
      <c r="H20">
        <v>657.4</v>
      </c>
      <c r="I20">
        <v>866.7</v>
      </c>
      <c r="J20">
        <v>10001</v>
      </c>
      <c r="K20">
        <v>50000</v>
      </c>
      <c r="L20" s="3">
        <f t="shared" si="0"/>
        <v>0.13510750263118326</v>
      </c>
    </row>
    <row r="21" spans="3:12" x14ac:dyDescent="0.25">
      <c r="C21" t="s">
        <v>23</v>
      </c>
      <c r="D21">
        <v>2984</v>
      </c>
      <c r="E21">
        <v>738.1</v>
      </c>
      <c r="F21">
        <v>3.6150000000000002</v>
      </c>
      <c r="G21">
        <v>1943</v>
      </c>
      <c r="H21">
        <v>2848</v>
      </c>
      <c r="I21">
        <v>4804</v>
      </c>
      <c r="J21">
        <v>10001</v>
      </c>
      <c r="K21">
        <v>50000</v>
      </c>
      <c r="L21" s="3">
        <f t="shared" si="0"/>
        <v>0.2473525469168901</v>
      </c>
    </row>
    <row r="22" spans="3:12" x14ac:dyDescent="0.25">
      <c r="C22" t="s">
        <v>24</v>
      </c>
      <c r="D22">
        <v>43280</v>
      </c>
      <c r="E22">
        <v>8827</v>
      </c>
      <c r="F22">
        <v>39.5</v>
      </c>
      <c r="G22">
        <v>30120</v>
      </c>
      <c r="H22">
        <v>41970</v>
      </c>
      <c r="I22">
        <v>64370</v>
      </c>
      <c r="J22">
        <v>10001</v>
      </c>
      <c r="K22">
        <v>50000</v>
      </c>
      <c r="L22" s="3">
        <f t="shared" si="0"/>
        <v>0.20395101663585952</v>
      </c>
    </row>
    <row r="23" spans="3:12" x14ac:dyDescent="0.25">
      <c r="C23" t="s">
        <v>43</v>
      </c>
      <c r="D23">
        <v>12280</v>
      </c>
      <c r="E23">
        <v>1301</v>
      </c>
      <c r="F23">
        <v>6.2409999999999997</v>
      </c>
      <c r="G23">
        <v>10110</v>
      </c>
      <c r="H23">
        <v>12150</v>
      </c>
      <c r="I23">
        <v>15210</v>
      </c>
      <c r="J23">
        <v>10001</v>
      </c>
      <c r="K23">
        <v>50000</v>
      </c>
      <c r="L23" s="3">
        <f t="shared" si="0"/>
        <v>0.10594462540716612</v>
      </c>
    </row>
    <row r="24" spans="3:12" x14ac:dyDescent="0.25">
      <c r="C24" t="s">
        <v>44</v>
      </c>
      <c r="D24">
        <v>823.5</v>
      </c>
      <c r="E24">
        <v>204.9</v>
      </c>
      <c r="F24">
        <v>0.90900000000000003</v>
      </c>
      <c r="G24">
        <v>511.3</v>
      </c>
      <c r="H24">
        <v>794.1</v>
      </c>
      <c r="I24">
        <v>1312</v>
      </c>
      <c r="J24">
        <v>10001</v>
      </c>
      <c r="K24">
        <v>50000</v>
      </c>
      <c r="L24" s="3">
        <f t="shared" si="0"/>
        <v>0.248816029143898</v>
      </c>
    </row>
    <row r="25" spans="3:12" x14ac:dyDescent="0.25">
      <c r="C25" t="s">
        <v>45</v>
      </c>
      <c r="D25">
        <v>49690</v>
      </c>
      <c r="E25">
        <v>17510</v>
      </c>
      <c r="F25">
        <v>127.3</v>
      </c>
      <c r="G25">
        <v>33400</v>
      </c>
      <c r="H25">
        <v>45800</v>
      </c>
      <c r="I25">
        <v>88900</v>
      </c>
      <c r="J25">
        <v>10001</v>
      </c>
      <c r="K25">
        <v>50000</v>
      </c>
      <c r="L25" s="3">
        <f t="shared" si="0"/>
        <v>0.35238478567116122</v>
      </c>
    </row>
    <row r="26" spans="3:12" x14ac:dyDescent="0.25">
      <c r="C26" t="s">
        <v>46</v>
      </c>
      <c r="D26">
        <v>245800</v>
      </c>
      <c r="E26">
        <v>74170</v>
      </c>
      <c r="F26">
        <v>472.4</v>
      </c>
      <c r="G26">
        <v>160700</v>
      </c>
      <c r="H26">
        <v>229200</v>
      </c>
      <c r="I26">
        <v>427100</v>
      </c>
      <c r="J26">
        <v>10001</v>
      </c>
      <c r="K26">
        <v>50000</v>
      </c>
      <c r="L26" s="3">
        <f t="shared" si="0"/>
        <v>0.30174938974776239</v>
      </c>
    </row>
    <row r="27" spans="3:12" x14ac:dyDescent="0.25">
      <c r="C27" t="s">
        <v>47</v>
      </c>
      <c r="D27">
        <v>23420</v>
      </c>
      <c r="E27">
        <v>18530</v>
      </c>
      <c r="F27">
        <v>117.9</v>
      </c>
      <c r="G27">
        <v>14580</v>
      </c>
      <c r="H27">
        <v>20180</v>
      </c>
      <c r="I27" s="2">
        <v>50000</v>
      </c>
      <c r="J27">
        <v>10001</v>
      </c>
      <c r="K27">
        <v>50000</v>
      </c>
      <c r="L27" s="3">
        <f t="shared" si="0"/>
        <v>0.79120409906063194</v>
      </c>
    </row>
    <row r="28" spans="3:12" x14ac:dyDescent="0.25">
      <c r="C28" t="s">
        <v>48</v>
      </c>
      <c r="D28">
        <v>13290</v>
      </c>
      <c r="E28">
        <v>4832</v>
      </c>
      <c r="F28">
        <v>29.46</v>
      </c>
      <c r="G28">
        <v>6567</v>
      </c>
      <c r="H28">
        <v>12390</v>
      </c>
      <c r="I28">
        <v>25080</v>
      </c>
      <c r="J28">
        <v>10001</v>
      </c>
      <c r="K28">
        <v>50000</v>
      </c>
      <c r="L28" s="3">
        <f t="shared" si="0"/>
        <v>0.36358164033107598</v>
      </c>
    </row>
    <row r="29" spans="3:12" x14ac:dyDescent="0.25">
      <c r="C29" t="s">
        <v>49</v>
      </c>
      <c r="D29">
        <v>403700</v>
      </c>
      <c r="E29">
        <v>169400</v>
      </c>
      <c r="F29">
        <v>1463</v>
      </c>
      <c r="G29">
        <v>222400</v>
      </c>
      <c r="H29">
        <v>361900</v>
      </c>
      <c r="I29">
        <v>836400</v>
      </c>
      <c r="J29">
        <v>10001</v>
      </c>
      <c r="K29">
        <v>50000</v>
      </c>
      <c r="L29" s="3">
        <f t="shared" si="0"/>
        <v>0.4196185286103542</v>
      </c>
    </row>
    <row r="30" spans="3:12" x14ac:dyDescent="0.25">
      <c r="C30" t="s">
        <v>50</v>
      </c>
      <c r="D30">
        <v>3007</v>
      </c>
      <c r="E30">
        <v>608.79999999999995</v>
      </c>
      <c r="F30">
        <v>2.6779999999999999</v>
      </c>
      <c r="G30">
        <v>1959</v>
      </c>
      <c r="H30">
        <v>2951</v>
      </c>
      <c r="I30">
        <v>4366</v>
      </c>
      <c r="J30">
        <v>10001</v>
      </c>
      <c r="K30">
        <v>50000</v>
      </c>
      <c r="L30" s="3">
        <f t="shared" si="0"/>
        <v>0.20246092450947786</v>
      </c>
    </row>
    <row r="31" spans="3:12" x14ac:dyDescent="0.25">
      <c r="C31" t="s">
        <v>51</v>
      </c>
      <c r="D31">
        <v>13830</v>
      </c>
      <c r="E31">
        <v>2336</v>
      </c>
      <c r="F31">
        <v>10.97</v>
      </c>
      <c r="G31">
        <v>10160</v>
      </c>
      <c r="H31">
        <v>13530</v>
      </c>
      <c r="I31">
        <v>19270</v>
      </c>
      <c r="J31">
        <v>10001</v>
      </c>
      <c r="K31">
        <v>50000</v>
      </c>
      <c r="L31" s="3">
        <f t="shared" si="0"/>
        <v>0.16890817064352856</v>
      </c>
    </row>
    <row r="32" spans="3:12" x14ac:dyDescent="0.25">
      <c r="C32" t="s">
        <v>52</v>
      </c>
      <c r="D32">
        <v>16280</v>
      </c>
      <c r="E32">
        <v>5938</v>
      </c>
      <c r="F32">
        <v>30.67</v>
      </c>
      <c r="G32">
        <v>7282</v>
      </c>
      <c r="H32">
        <v>15390</v>
      </c>
      <c r="I32">
        <v>30250</v>
      </c>
      <c r="J32">
        <v>10001</v>
      </c>
      <c r="K32">
        <v>50000</v>
      </c>
      <c r="L32" s="3">
        <f t="shared" si="0"/>
        <v>0.36474201474201473</v>
      </c>
    </row>
    <row r="33" spans="3:12" x14ac:dyDescent="0.25">
      <c r="C33" t="s">
        <v>53</v>
      </c>
      <c r="D33">
        <v>10210</v>
      </c>
      <c r="E33">
        <v>1279</v>
      </c>
      <c r="F33">
        <v>5.875</v>
      </c>
      <c r="G33">
        <v>8119</v>
      </c>
      <c r="H33">
        <v>10070</v>
      </c>
      <c r="I33">
        <v>13140</v>
      </c>
      <c r="J33">
        <v>10001</v>
      </c>
      <c r="K33">
        <v>50000</v>
      </c>
      <c r="L33" s="3">
        <f t="shared" si="0"/>
        <v>0.12526934378060725</v>
      </c>
    </row>
    <row r="34" spans="3:12" x14ac:dyDescent="0.25">
      <c r="C34" t="s">
        <v>54</v>
      </c>
      <c r="D34">
        <v>2270</v>
      </c>
      <c r="E34">
        <v>174.8</v>
      </c>
      <c r="F34">
        <v>1.347</v>
      </c>
      <c r="G34">
        <v>1980</v>
      </c>
      <c r="H34">
        <v>2251</v>
      </c>
      <c r="I34">
        <v>2666</v>
      </c>
      <c r="J34">
        <v>10001</v>
      </c>
      <c r="K34">
        <v>50000</v>
      </c>
      <c r="L34" s="3">
        <f t="shared" si="0"/>
        <v>7.7004405286343613E-2</v>
      </c>
    </row>
    <row r="35" spans="3:12" x14ac:dyDescent="0.25">
      <c r="C35" t="s">
        <v>55</v>
      </c>
      <c r="D35">
        <v>75400</v>
      </c>
      <c r="E35">
        <v>26390</v>
      </c>
      <c r="F35">
        <v>132.9</v>
      </c>
      <c r="G35">
        <v>36270</v>
      </c>
      <c r="H35">
        <v>71240</v>
      </c>
      <c r="I35" s="2">
        <v>138000</v>
      </c>
      <c r="J35">
        <v>10001</v>
      </c>
      <c r="K35">
        <v>50000</v>
      </c>
      <c r="L35" s="3">
        <f t="shared" si="0"/>
        <v>0.35</v>
      </c>
    </row>
    <row r="36" spans="3:12" x14ac:dyDescent="0.25">
      <c r="C36" t="s">
        <v>56</v>
      </c>
      <c r="D36">
        <v>590.79999999999995</v>
      </c>
      <c r="E36">
        <v>175.7</v>
      </c>
      <c r="F36">
        <v>0.90100000000000002</v>
      </c>
      <c r="G36">
        <v>360.9</v>
      </c>
      <c r="H36">
        <v>553.9</v>
      </c>
      <c r="I36">
        <v>1035</v>
      </c>
      <c r="J36">
        <v>10001</v>
      </c>
      <c r="K36">
        <v>50000</v>
      </c>
      <c r="L36" s="3">
        <f t="shared" si="0"/>
        <v>0.29739336492890994</v>
      </c>
    </row>
    <row r="37" spans="3:12" x14ac:dyDescent="0.25">
      <c r="C37" t="s">
        <v>57</v>
      </c>
      <c r="D37">
        <v>269500</v>
      </c>
      <c r="E37">
        <v>156800</v>
      </c>
      <c r="F37">
        <v>899.7</v>
      </c>
      <c r="G37">
        <v>119200</v>
      </c>
      <c r="H37">
        <v>227400</v>
      </c>
      <c r="I37">
        <v>672800</v>
      </c>
      <c r="J37">
        <v>10001</v>
      </c>
      <c r="K37">
        <v>50000</v>
      </c>
      <c r="L37" s="3">
        <f t="shared" si="0"/>
        <v>0.58181818181818179</v>
      </c>
    </row>
    <row r="38" spans="3:12" x14ac:dyDescent="0.25">
      <c r="C38" t="s">
        <v>58</v>
      </c>
      <c r="D38">
        <v>267.8</v>
      </c>
      <c r="E38">
        <v>35.74</v>
      </c>
      <c r="F38">
        <v>0.16739999999999999</v>
      </c>
      <c r="G38">
        <v>208.8</v>
      </c>
      <c r="H38">
        <v>264.10000000000002</v>
      </c>
      <c r="I38">
        <v>349.8</v>
      </c>
      <c r="J38">
        <v>10001</v>
      </c>
      <c r="K38">
        <v>50000</v>
      </c>
      <c r="L38" s="3">
        <f t="shared" si="0"/>
        <v>0.13345780433159074</v>
      </c>
    </row>
    <row r="39" spans="3:12" x14ac:dyDescent="0.25">
      <c r="C39" t="s">
        <v>59</v>
      </c>
      <c r="D39">
        <v>1173</v>
      </c>
      <c r="E39">
        <v>293.60000000000002</v>
      </c>
      <c r="F39">
        <v>1.573</v>
      </c>
      <c r="G39">
        <v>765</v>
      </c>
      <c r="H39">
        <v>1118</v>
      </c>
      <c r="I39">
        <v>1899</v>
      </c>
      <c r="J39">
        <v>10001</v>
      </c>
      <c r="K39">
        <v>50000</v>
      </c>
      <c r="L39" s="3">
        <f t="shared" si="0"/>
        <v>0.2502983802216539</v>
      </c>
    </row>
    <row r="40" spans="3:12" x14ac:dyDescent="0.25">
      <c r="C40" t="s">
        <v>60</v>
      </c>
      <c r="D40">
        <v>18250</v>
      </c>
      <c r="E40">
        <v>3761</v>
      </c>
      <c r="F40">
        <v>18.739999999999998</v>
      </c>
      <c r="G40">
        <v>12850</v>
      </c>
      <c r="H40">
        <v>17640</v>
      </c>
      <c r="I40">
        <v>27370</v>
      </c>
      <c r="J40">
        <v>10001</v>
      </c>
      <c r="K40">
        <v>50000</v>
      </c>
      <c r="L40" s="3">
        <f t="shared" si="0"/>
        <v>0.20608219178082191</v>
      </c>
    </row>
    <row r="41" spans="3:12" x14ac:dyDescent="0.25">
      <c r="C41" t="s">
        <v>79</v>
      </c>
      <c r="D41" s="2">
        <v>1160000</v>
      </c>
      <c r="E41">
        <v>246200</v>
      </c>
      <c r="F41">
        <v>1806</v>
      </c>
      <c r="G41">
        <v>842500</v>
      </c>
      <c r="H41" s="2">
        <v>1110000</v>
      </c>
      <c r="I41" s="2">
        <v>1782000</v>
      </c>
      <c r="J41">
        <v>10001</v>
      </c>
      <c r="K41">
        <v>50000</v>
      </c>
      <c r="L41" s="3">
        <f t="shared" si="0"/>
        <v>0.21224137931034484</v>
      </c>
    </row>
    <row r="42" spans="3:12" x14ac:dyDescent="0.25">
      <c r="C42" t="s">
        <v>137</v>
      </c>
      <c r="D42">
        <v>0.60609999999999997</v>
      </c>
      <c r="E42">
        <v>5.8450000000000002E-2</v>
      </c>
      <c r="F42" s="2">
        <v>4.506E-4</v>
      </c>
      <c r="G42">
        <v>0.49049999999999999</v>
      </c>
      <c r="H42">
        <v>0.60599999999999998</v>
      </c>
      <c r="I42">
        <v>0.72050000000000003</v>
      </c>
      <c r="J42">
        <v>10001</v>
      </c>
      <c r="K42">
        <v>50000</v>
      </c>
      <c r="L42" s="3">
        <f t="shared" si="0"/>
        <v>9.6436231644943082E-2</v>
      </c>
    </row>
    <row r="43" spans="3:12" x14ac:dyDescent="0.25">
      <c r="C43" t="s">
        <v>138</v>
      </c>
      <c r="D43">
        <v>0.67889999999999995</v>
      </c>
      <c r="E43">
        <v>0.1024</v>
      </c>
      <c r="F43" s="2">
        <v>8.1400000000000005E-4</v>
      </c>
      <c r="G43">
        <v>0.48530000000000001</v>
      </c>
      <c r="H43">
        <v>0.67479999999999996</v>
      </c>
      <c r="I43">
        <v>0.88970000000000005</v>
      </c>
      <c r="J43">
        <v>10001</v>
      </c>
      <c r="K43">
        <v>50000</v>
      </c>
      <c r="L43" s="3">
        <f t="shared" si="0"/>
        <v>0.15083222860509649</v>
      </c>
    </row>
    <row r="44" spans="3:12" x14ac:dyDescent="0.25">
      <c r="C44" t="s">
        <v>139</v>
      </c>
      <c r="D44">
        <v>0.50329999999999997</v>
      </c>
      <c r="E44">
        <v>7.6109999999999997E-2</v>
      </c>
      <c r="F44" s="2">
        <v>7.3890000000000002E-4</v>
      </c>
      <c r="G44">
        <v>0.34610000000000002</v>
      </c>
      <c r="H44">
        <v>0.50680000000000003</v>
      </c>
      <c r="I44">
        <v>0.64510000000000001</v>
      </c>
      <c r="J44">
        <v>10001</v>
      </c>
      <c r="K44">
        <v>50000</v>
      </c>
      <c r="L44" s="3">
        <f t="shared" si="0"/>
        <v>0.15122193522749852</v>
      </c>
    </row>
    <row r="45" spans="3:12" x14ac:dyDescent="0.25">
      <c r="C45" t="s">
        <v>140</v>
      </c>
      <c r="D45">
        <v>0.56279999999999997</v>
      </c>
      <c r="E45">
        <v>6.923E-2</v>
      </c>
      <c r="F45" s="2">
        <v>5.7039999999999999E-4</v>
      </c>
      <c r="G45">
        <v>0.42409999999999998</v>
      </c>
      <c r="H45">
        <v>0.56359999999999999</v>
      </c>
      <c r="I45">
        <v>0.69679999999999997</v>
      </c>
      <c r="J45">
        <v>10001</v>
      </c>
      <c r="K45">
        <v>50000</v>
      </c>
      <c r="L45" s="3">
        <f t="shared" si="0"/>
        <v>0.12300995024875623</v>
      </c>
    </row>
    <row r="46" spans="3:12" x14ac:dyDescent="0.25">
      <c r="C46" t="s">
        <v>141</v>
      </c>
      <c r="D46">
        <v>0.57520000000000004</v>
      </c>
      <c r="E46">
        <v>7.5389999999999999E-2</v>
      </c>
      <c r="F46" s="2">
        <v>6.868E-4</v>
      </c>
      <c r="G46">
        <v>0.41399999999999998</v>
      </c>
      <c r="H46">
        <v>0.57889999999999997</v>
      </c>
      <c r="I46">
        <v>0.71450000000000002</v>
      </c>
      <c r="J46">
        <v>10001</v>
      </c>
      <c r="K46">
        <v>50000</v>
      </c>
      <c r="L46" s="3">
        <f t="shared" si="0"/>
        <v>0.13106745479833101</v>
      </c>
    </row>
    <row r="47" spans="3:12" x14ac:dyDescent="0.25">
      <c r="C47" t="s">
        <v>142</v>
      </c>
      <c r="D47">
        <v>0.57010000000000005</v>
      </c>
      <c r="E47">
        <v>6.2480000000000001E-2</v>
      </c>
      <c r="F47" s="2">
        <v>4.2339999999999999E-4</v>
      </c>
      <c r="G47">
        <v>0.44569999999999999</v>
      </c>
      <c r="H47">
        <v>0.57040000000000002</v>
      </c>
      <c r="I47">
        <v>0.69259999999999999</v>
      </c>
      <c r="J47">
        <v>10001</v>
      </c>
      <c r="K47">
        <v>50000</v>
      </c>
      <c r="L47" s="3">
        <f t="shared" si="0"/>
        <v>0.1095948079284336</v>
      </c>
    </row>
    <row r="48" spans="3:12" x14ac:dyDescent="0.25">
      <c r="C48" t="s">
        <v>143</v>
      </c>
      <c r="D48">
        <v>0.70840000000000003</v>
      </c>
      <c r="E48">
        <v>7.8530000000000003E-2</v>
      </c>
      <c r="F48" s="2">
        <v>9.4990000000000005E-4</v>
      </c>
      <c r="G48">
        <v>0.56640000000000001</v>
      </c>
      <c r="H48">
        <v>0.70440000000000003</v>
      </c>
      <c r="I48">
        <v>0.87409999999999999</v>
      </c>
      <c r="J48">
        <v>10001</v>
      </c>
      <c r="K48">
        <v>50000</v>
      </c>
      <c r="L48" s="3">
        <f t="shared" si="0"/>
        <v>0.11085544889892716</v>
      </c>
    </row>
    <row r="49" spans="3:12" x14ac:dyDescent="0.25">
      <c r="C49" t="s">
        <v>144</v>
      </c>
      <c r="D49">
        <v>0.67430000000000001</v>
      </c>
      <c r="E49">
        <v>0.1043</v>
      </c>
      <c r="F49" s="2">
        <v>8.1720000000000002E-4</v>
      </c>
      <c r="G49">
        <v>0.47639999999999999</v>
      </c>
      <c r="H49">
        <v>0.67020000000000002</v>
      </c>
      <c r="I49">
        <v>0.88770000000000004</v>
      </c>
      <c r="J49">
        <v>10001</v>
      </c>
      <c r="K49">
        <v>50000</v>
      </c>
      <c r="L49" s="3">
        <f t="shared" si="0"/>
        <v>0.15467892629393445</v>
      </c>
    </row>
    <row r="50" spans="3:12" x14ac:dyDescent="0.25">
      <c r="C50" t="s">
        <v>145</v>
      </c>
      <c r="D50">
        <v>0.60519999999999996</v>
      </c>
      <c r="E50">
        <v>4.99E-2</v>
      </c>
      <c r="F50" s="2">
        <v>2.9260000000000001E-4</v>
      </c>
      <c r="G50">
        <v>0.50690000000000002</v>
      </c>
      <c r="H50">
        <v>0.60560000000000003</v>
      </c>
      <c r="I50">
        <v>0.70340000000000003</v>
      </c>
      <c r="J50">
        <v>10001</v>
      </c>
      <c r="K50">
        <v>50000</v>
      </c>
      <c r="L50" s="3">
        <f t="shared" si="0"/>
        <v>8.2452081956378057E-2</v>
      </c>
    </row>
    <row r="51" spans="3:12" x14ac:dyDescent="0.25">
      <c r="C51" t="s">
        <v>146</v>
      </c>
      <c r="D51">
        <v>0.50929999999999997</v>
      </c>
      <c r="E51">
        <v>0.10100000000000001</v>
      </c>
      <c r="F51" s="2">
        <v>6.5709999999999998E-4</v>
      </c>
      <c r="G51">
        <v>0.2944</v>
      </c>
      <c r="H51">
        <v>0.51549999999999996</v>
      </c>
      <c r="I51">
        <v>0.69279999999999997</v>
      </c>
      <c r="J51">
        <v>10001</v>
      </c>
      <c r="K51">
        <v>50000</v>
      </c>
      <c r="L51" s="3">
        <f t="shared" si="0"/>
        <v>0.19831140781464757</v>
      </c>
    </row>
    <row r="52" spans="3:12" x14ac:dyDescent="0.25">
      <c r="C52" t="s">
        <v>147</v>
      </c>
      <c r="D52">
        <v>0.49280000000000002</v>
      </c>
      <c r="E52">
        <v>6.2869999999999995E-2</v>
      </c>
      <c r="F52" s="2">
        <v>5.0620000000000005E-4</v>
      </c>
      <c r="G52">
        <v>0.3644</v>
      </c>
      <c r="H52">
        <v>0.49480000000000002</v>
      </c>
      <c r="I52">
        <v>0.61080000000000001</v>
      </c>
      <c r="J52">
        <v>10001</v>
      </c>
      <c r="K52">
        <v>50000</v>
      </c>
      <c r="L52" s="3">
        <f t="shared" si="0"/>
        <v>0.12757711038961037</v>
      </c>
    </row>
    <row r="53" spans="3:12" x14ac:dyDescent="0.25">
      <c r="C53" t="s">
        <v>148</v>
      </c>
      <c r="D53">
        <v>0.72919999999999996</v>
      </c>
      <c r="E53">
        <v>5.7090000000000002E-2</v>
      </c>
      <c r="F53" s="2">
        <v>6.5589999999999995E-4</v>
      </c>
      <c r="G53">
        <v>0.61409999999999998</v>
      </c>
      <c r="H53">
        <v>0.73089999999999999</v>
      </c>
      <c r="I53">
        <v>0.83840000000000003</v>
      </c>
      <c r="J53">
        <v>10001</v>
      </c>
      <c r="K53">
        <v>50000</v>
      </c>
      <c r="L53" s="3">
        <f t="shared" si="0"/>
        <v>7.8291278113000559E-2</v>
      </c>
    </row>
    <row r="54" spans="3:12" x14ac:dyDescent="0.25">
      <c r="C54" t="s">
        <v>149</v>
      </c>
      <c r="D54">
        <v>0.49830000000000002</v>
      </c>
      <c r="E54">
        <v>6.6350000000000006E-2</v>
      </c>
      <c r="F54" s="2">
        <v>4.1619999999999998E-4</v>
      </c>
      <c r="G54">
        <v>0.36259999999999998</v>
      </c>
      <c r="H54">
        <v>0.50070000000000003</v>
      </c>
      <c r="I54">
        <v>0.62160000000000004</v>
      </c>
      <c r="J54">
        <v>10001</v>
      </c>
      <c r="K54">
        <v>50000</v>
      </c>
      <c r="L54" s="3">
        <f t="shared" si="0"/>
        <v>0.13315271924543448</v>
      </c>
    </row>
    <row r="55" spans="3:12" x14ac:dyDescent="0.25">
      <c r="C55" t="s">
        <v>150</v>
      </c>
      <c r="D55">
        <v>0.55449999999999999</v>
      </c>
      <c r="E55">
        <v>8.2659999999999997E-2</v>
      </c>
      <c r="F55" s="2">
        <v>5.2809999999999999E-4</v>
      </c>
      <c r="G55">
        <v>0.38329999999999997</v>
      </c>
      <c r="H55">
        <v>0.5575</v>
      </c>
      <c r="I55">
        <v>0.71</v>
      </c>
      <c r="J55">
        <v>10001</v>
      </c>
      <c r="K55">
        <v>50000</v>
      </c>
      <c r="L55" s="3">
        <f t="shared" si="0"/>
        <v>0.1490712353471596</v>
      </c>
    </row>
    <row r="56" spans="3:12" x14ac:dyDescent="0.25">
      <c r="C56" t="s">
        <v>151</v>
      </c>
      <c r="D56">
        <v>0.58919999999999995</v>
      </c>
      <c r="E56">
        <v>6.5009999999999998E-2</v>
      </c>
      <c r="F56" s="2">
        <v>4.752E-4</v>
      </c>
      <c r="G56">
        <v>0.46639999999999998</v>
      </c>
      <c r="H56">
        <v>0.5877</v>
      </c>
      <c r="I56">
        <v>0.72089999999999999</v>
      </c>
      <c r="J56">
        <v>10001</v>
      </c>
      <c r="K56">
        <v>50000</v>
      </c>
      <c r="L56" s="3">
        <f t="shared" si="0"/>
        <v>0.11033604887983707</v>
      </c>
    </row>
    <row r="57" spans="3:12" x14ac:dyDescent="0.25">
      <c r="C57" t="s">
        <v>152</v>
      </c>
      <c r="D57">
        <v>0.62450000000000006</v>
      </c>
      <c r="E57">
        <v>7.5910000000000005E-2</v>
      </c>
      <c r="F57" s="2">
        <v>5.9840000000000002E-4</v>
      </c>
      <c r="G57">
        <v>0.4768</v>
      </c>
      <c r="H57">
        <v>0.623</v>
      </c>
      <c r="I57">
        <v>0.77700000000000002</v>
      </c>
      <c r="J57">
        <v>10001</v>
      </c>
      <c r="K57">
        <v>50000</v>
      </c>
      <c r="L57" s="3">
        <f t="shared" si="0"/>
        <v>0.12155324259407525</v>
      </c>
    </row>
    <row r="58" spans="3:12" x14ac:dyDescent="0.25">
      <c r="C58" t="s">
        <v>153</v>
      </c>
      <c r="D58">
        <v>0.6794</v>
      </c>
      <c r="E58">
        <v>8.7660000000000002E-2</v>
      </c>
      <c r="F58" s="2">
        <v>7.1679999999999997E-4</v>
      </c>
      <c r="G58">
        <v>0.51190000000000002</v>
      </c>
      <c r="H58">
        <v>0.67759999999999998</v>
      </c>
      <c r="I58">
        <v>0.85629999999999995</v>
      </c>
      <c r="J58">
        <v>10001</v>
      </c>
      <c r="K58">
        <v>50000</v>
      </c>
      <c r="L58" s="3">
        <f t="shared" si="0"/>
        <v>0.12902561083308803</v>
      </c>
    </row>
    <row r="59" spans="3:12" x14ac:dyDescent="0.25">
      <c r="C59" t="s">
        <v>154</v>
      </c>
      <c r="D59">
        <v>0.51339999999999997</v>
      </c>
      <c r="E59">
        <v>7.7130000000000004E-2</v>
      </c>
      <c r="F59" s="2">
        <v>5.7760000000000005E-4</v>
      </c>
      <c r="G59">
        <v>0.35610000000000003</v>
      </c>
      <c r="H59">
        <v>0.51549999999999996</v>
      </c>
      <c r="I59">
        <v>0.6603</v>
      </c>
      <c r="J59">
        <v>10001</v>
      </c>
      <c r="K59">
        <v>50000</v>
      </c>
      <c r="L59" s="3">
        <f t="shared" si="0"/>
        <v>0.15023373587845737</v>
      </c>
    </row>
    <row r="60" spans="3:12" x14ac:dyDescent="0.25">
      <c r="C60" t="s">
        <v>191</v>
      </c>
      <c r="D60">
        <v>1.339</v>
      </c>
      <c r="E60">
        <v>0.1439</v>
      </c>
      <c r="F60">
        <v>1.1100000000000001E-3</v>
      </c>
      <c r="G60">
        <v>1.06</v>
      </c>
      <c r="H60">
        <v>1.337</v>
      </c>
      <c r="I60">
        <v>1.6259999999999999</v>
      </c>
      <c r="J60">
        <v>10001</v>
      </c>
      <c r="K60">
        <v>50000</v>
      </c>
      <c r="L60" s="3">
        <f t="shared" si="0"/>
        <v>0.10746825989544437</v>
      </c>
    </row>
    <row r="61" spans="3:12" x14ac:dyDescent="0.25">
      <c r="C61" t="s">
        <v>192</v>
      </c>
      <c r="D61">
        <v>1.5249999999999999</v>
      </c>
      <c r="E61">
        <v>0.2621</v>
      </c>
      <c r="F61">
        <v>2.0939999999999999E-3</v>
      </c>
      <c r="G61">
        <v>1.0469999999999999</v>
      </c>
      <c r="H61">
        <v>1.5089999999999999</v>
      </c>
      <c r="I61">
        <v>2.0830000000000002</v>
      </c>
      <c r="J61">
        <v>10001</v>
      </c>
      <c r="K61">
        <v>50000</v>
      </c>
      <c r="L61" s="3">
        <f t="shared" si="0"/>
        <v>0.1718688524590164</v>
      </c>
    </row>
    <row r="62" spans="3:12" x14ac:dyDescent="0.25">
      <c r="C62" t="s">
        <v>193</v>
      </c>
      <c r="D62">
        <v>1.0920000000000001</v>
      </c>
      <c r="E62">
        <v>0.17929999999999999</v>
      </c>
      <c r="F62">
        <v>1.737E-3</v>
      </c>
      <c r="G62">
        <v>0.72950000000000004</v>
      </c>
      <c r="H62">
        <v>1.0980000000000001</v>
      </c>
      <c r="I62">
        <v>1.4339999999999999</v>
      </c>
      <c r="J62">
        <v>10001</v>
      </c>
      <c r="K62">
        <v>50000</v>
      </c>
      <c r="L62" s="3">
        <f t="shared" si="0"/>
        <v>0.16419413919413917</v>
      </c>
    </row>
    <row r="63" spans="3:12" x14ac:dyDescent="0.25">
      <c r="C63" t="s">
        <v>194</v>
      </c>
      <c r="D63">
        <v>1.234</v>
      </c>
      <c r="E63">
        <v>0.16739999999999999</v>
      </c>
      <c r="F63">
        <v>1.3829999999999999E-3</v>
      </c>
      <c r="G63">
        <v>0.90559999999999996</v>
      </c>
      <c r="H63">
        <v>1.234</v>
      </c>
      <c r="I63">
        <v>1.5649999999999999</v>
      </c>
      <c r="J63">
        <v>10001</v>
      </c>
      <c r="K63">
        <v>50000</v>
      </c>
      <c r="L63" s="3">
        <f t="shared" si="0"/>
        <v>0.13565640194489464</v>
      </c>
    </row>
    <row r="64" spans="3:12" x14ac:dyDescent="0.25">
      <c r="C64" t="s">
        <v>195</v>
      </c>
      <c r="D64">
        <v>1.2649999999999999</v>
      </c>
      <c r="E64">
        <v>0.1827</v>
      </c>
      <c r="F64">
        <v>1.6639999999999999E-3</v>
      </c>
      <c r="G64">
        <v>0.88239999999999996</v>
      </c>
      <c r="H64">
        <v>1.2709999999999999</v>
      </c>
      <c r="I64">
        <v>1.611</v>
      </c>
      <c r="J64">
        <v>10001</v>
      </c>
      <c r="K64">
        <v>50000</v>
      </c>
      <c r="L64" s="3">
        <f t="shared" si="0"/>
        <v>0.14442687747035574</v>
      </c>
    </row>
    <row r="65" spans="3:12" x14ac:dyDescent="0.25">
      <c r="C65" t="s">
        <v>196</v>
      </c>
      <c r="D65">
        <v>1.2509999999999999</v>
      </c>
      <c r="E65">
        <v>0.1515</v>
      </c>
      <c r="F65">
        <v>1.031E-3</v>
      </c>
      <c r="G65">
        <v>0.95540000000000003</v>
      </c>
      <c r="H65">
        <v>1.25</v>
      </c>
      <c r="I65">
        <v>1.554</v>
      </c>
      <c r="J65">
        <v>10001</v>
      </c>
      <c r="K65">
        <v>50000</v>
      </c>
      <c r="L65" s="3">
        <f t="shared" si="0"/>
        <v>0.12110311750599521</v>
      </c>
    </row>
    <row r="66" spans="3:12" x14ac:dyDescent="0.25">
      <c r="C66" t="s">
        <v>197</v>
      </c>
      <c r="D66">
        <v>1.599</v>
      </c>
      <c r="E66">
        <v>0.2039</v>
      </c>
      <c r="F66">
        <v>2.477E-3</v>
      </c>
      <c r="G66">
        <v>1.2410000000000001</v>
      </c>
      <c r="H66">
        <v>1.585</v>
      </c>
      <c r="I66">
        <v>2.0390000000000001</v>
      </c>
      <c r="J66">
        <v>10001</v>
      </c>
      <c r="K66">
        <v>50000</v>
      </c>
      <c r="L66" s="3">
        <f t="shared" si="0"/>
        <v>0.12751719824890556</v>
      </c>
    </row>
    <row r="67" spans="3:12" x14ac:dyDescent="0.25">
      <c r="C67" t="s">
        <v>198</v>
      </c>
      <c r="D67">
        <v>1.514</v>
      </c>
      <c r="E67">
        <v>0.26640000000000003</v>
      </c>
      <c r="F67">
        <v>2.0999999999999999E-3</v>
      </c>
      <c r="G67">
        <v>1.0269999999999999</v>
      </c>
      <c r="H67">
        <v>1.4970000000000001</v>
      </c>
      <c r="I67">
        <v>2.077</v>
      </c>
      <c r="J67">
        <v>10001</v>
      </c>
      <c r="K67">
        <v>50000</v>
      </c>
      <c r="L67" s="3">
        <f t="shared" si="0"/>
        <v>0.17595772787318364</v>
      </c>
    </row>
    <row r="68" spans="3:12" x14ac:dyDescent="0.25">
      <c r="C68" t="s">
        <v>199</v>
      </c>
      <c r="D68">
        <v>1.337</v>
      </c>
      <c r="E68">
        <v>0.12280000000000001</v>
      </c>
      <c r="F68" s="2">
        <v>7.2070000000000001E-4</v>
      </c>
      <c r="G68">
        <v>1.0980000000000001</v>
      </c>
      <c r="H68">
        <v>1.3360000000000001</v>
      </c>
      <c r="I68">
        <v>1.5820000000000001</v>
      </c>
      <c r="J68">
        <v>10001</v>
      </c>
      <c r="K68">
        <v>50000</v>
      </c>
      <c r="L68" s="3">
        <f t="shared" si="0"/>
        <v>9.1847419596110702E-2</v>
      </c>
    </row>
    <row r="69" spans="3:12" x14ac:dyDescent="0.25">
      <c r="C69" t="s">
        <v>200</v>
      </c>
      <c r="D69">
        <v>1.109</v>
      </c>
      <c r="E69">
        <v>0.23799999999999999</v>
      </c>
      <c r="F69">
        <v>1.539E-3</v>
      </c>
      <c r="G69">
        <v>0.61529999999999996</v>
      </c>
      <c r="H69">
        <v>1.119</v>
      </c>
      <c r="I69">
        <v>1.5549999999999999</v>
      </c>
      <c r="J69">
        <v>10001</v>
      </c>
      <c r="K69">
        <v>50000</v>
      </c>
      <c r="L69" s="3">
        <f t="shared" si="0"/>
        <v>0.21460775473399457</v>
      </c>
    </row>
    <row r="70" spans="3:12" x14ac:dyDescent="0.25">
      <c r="C70" t="s">
        <v>201</v>
      </c>
      <c r="D70">
        <v>1.0669999999999999</v>
      </c>
      <c r="E70">
        <v>0.14760000000000001</v>
      </c>
      <c r="F70">
        <v>1.1869999999999999E-3</v>
      </c>
      <c r="G70">
        <v>0.7702</v>
      </c>
      <c r="H70">
        <v>1.07</v>
      </c>
      <c r="I70">
        <v>1.349</v>
      </c>
      <c r="J70">
        <v>10001</v>
      </c>
      <c r="K70">
        <v>50000</v>
      </c>
      <c r="L70" s="3">
        <f t="shared" si="0"/>
        <v>0.13833177132146207</v>
      </c>
    </row>
    <row r="71" spans="3:12" x14ac:dyDescent="0.25">
      <c r="C71" t="s">
        <v>202</v>
      </c>
      <c r="D71">
        <v>1.651</v>
      </c>
      <c r="E71">
        <v>0.1484</v>
      </c>
      <c r="F71">
        <v>1.7030000000000001E-3</v>
      </c>
      <c r="G71">
        <v>1.357</v>
      </c>
      <c r="H71">
        <v>1.653</v>
      </c>
      <c r="I71">
        <v>1.94</v>
      </c>
      <c r="J71">
        <v>10001</v>
      </c>
      <c r="K71">
        <v>50000</v>
      </c>
      <c r="L71" s="3">
        <f t="shared" ref="L71:L115" si="1">ABS(E71/D71)</f>
        <v>8.9884918231374927E-2</v>
      </c>
    </row>
    <row r="72" spans="3:12" x14ac:dyDescent="0.25">
      <c r="C72" t="s">
        <v>203</v>
      </c>
      <c r="D72">
        <v>1.08</v>
      </c>
      <c r="E72">
        <v>0.15609999999999999</v>
      </c>
      <c r="F72" s="2">
        <v>9.7729999999999996E-4</v>
      </c>
      <c r="G72">
        <v>0.76639999999999997</v>
      </c>
      <c r="H72">
        <v>1.0840000000000001</v>
      </c>
      <c r="I72">
        <v>1.3759999999999999</v>
      </c>
      <c r="J72">
        <v>10001</v>
      </c>
      <c r="K72">
        <v>50000</v>
      </c>
      <c r="L72" s="3">
        <f t="shared" si="1"/>
        <v>0.14453703703703702</v>
      </c>
    </row>
    <row r="73" spans="3:12" x14ac:dyDescent="0.25">
      <c r="C73" t="s">
        <v>204</v>
      </c>
      <c r="D73">
        <v>1.2150000000000001</v>
      </c>
      <c r="E73">
        <v>0.1988</v>
      </c>
      <c r="F73">
        <v>1.268E-3</v>
      </c>
      <c r="G73">
        <v>0.81279999999999997</v>
      </c>
      <c r="H73">
        <v>1.2190000000000001</v>
      </c>
      <c r="I73">
        <v>1.599</v>
      </c>
      <c r="J73">
        <v>10001</v>
      </c>
      <c r="K73">
        <v>50000</v>
      </c>
      <c r="L73" s="3">
        <f t="shared" si="1"/>
        <v>0.16362139917695473</v>
      </c>
    </row>
    <row r="74" spans="3:12" x14ac:dyDescent="0.25">
      <c r="C74" t="s">
        <v>205</v>
      </c>
      <c r="D74">
        <v>1.298</v>
      </c>
      <c r="E74">
        <v>0.1593</v>
      </c>
      <c r="F74">
        <v>1.168E-3</v>
      </c>
      <c r="G74">
        <v>1.0029999999999999</v>
      </c>
      <c r="H74">
        <v>1.292</v>
      </c>
      <c r="I74">
        <v>1.627</v>
      </c>
      <c r="J74">
        <v>10001</v>
      </c>
      <c r="K74">
        <v>50000</v>
      </c>
      <c r="L74" s="3">
        <f t="shared" si="1"/>
        <v>0.12272727272727273</v>
      </c>
    </row>
    <row r="75" spans="3:12" x14ac:dyDescent="0.25">
      <c r="C75" t="s">
        <v>206</v>
      </c>
      <c r="D75">
        <v>1.3859999999999999</v>
      </c>
      <c r="E75">
        <v>0.18890000000000001</v>
      </c>
      <c r="F75">
        <v>1.495E-3</v>
      </c>
      <c r="G75">
        <v>1.028</v>
      </c>
      <c r="H75">
        <v>1.379</v>
      </c>
      <c r="I75">
        <v>1.774</v>
      </c>
      <c r="J75">
        <v>10001</v>
      </c>
      <c r="K75">
        <v>50000</v>
      </c>
      <c r="L75" s="3">
        <f t="shared" si="1"/>
        <v>0.1362914862914863</v>
      </c>
    </row>
    <row r="76" spans="3:12" x14ac:dyDescent="0.25">
      <c r="C76" t="s">
        <v>207</v>
      </c>
      <c r="D76">
        <v>1.5249999999999999</v>
      </c>
      <c r="E76">
        <v>0.2238</v>
      </c>
      <c r="F76">
        <v>1.836E-3</v>
      </c>
      <c r="G76">
        <v>1.1100000000000001</v>
      </c>
      <c r="H76">
        <v>1.516</v>
      </c>
      <c r="I76">
        <v>1.99</v>
      </c>
      <c r="J76">
        <v>10001</v>
      </c>
      <c r="K76">
        <v>50000</v>
      </c>
      <c r="L76" s="3">
        <f t="shared" si="1"/>
        <v>0.14675409836065575</v>
      </c>
    </row>
    <row r="77" spans="3:12" x14ac:dyDescent="0.25">
      <c r="C77" t="s">
        <v>208</v>
      </c>
      <c r="D77">
        <v>1.1160000000000001</v>
      </c>
      <c r="E77">
        <v>0.1827</v>
      </c>
      <c r="F77">
        <v>1.3669999999999999E-3</v>
      </c>
      <c r="G77">
        <v>0.75170000000000003</v>
      </c>
      <c r="H77">
        <v>1.119</v>
      </c>
      <c r="I77">
        <v>1.472</v>
      </c>
      <c r="J77">
        <v>10001</v>
      </c>
      <c r="K77">
        <v>50000</v>
      </c>
      <c r="L77" s="3">
        <f t="shared" si="1"/>
        <v>0.16370967741935483</v>
      </c>
    </row>
    <row r="78" spans="3:12" x14ac:dyDescent="0.25">
      <c r="C78" t="s">
        <v>209</v>
      </c>
      <c r="D78">
        <v>1.3069999999999999</v>
      </c>
      <c r="E78">
        <v>8.9840000000000003E-2</v>
      </c>
      <c r="F78" s="2">
        <v>7.7139999999999999E-4</v>
      </c>
      <c r="G78">
        <v>1.131</v>
      </c>
      <c r="H78">
        <v>1.3049999999999999</v>
      </c>
      <c r="I78">
        <v>1.4870000000000001</v>
      </c>
      <c r="J78">
        <v>10001</v>
      </c>
      <c r="K78">
        <v>50000</v>
      </c>
      <c r="L78" s="3">
        <f t="shared" si="1"/>
        <v>6.8737566947207354E-2</v>
      </c>
    </row>
    <row r="79" spans="3:12" x14ac:dyDescent="0.25">
      <c r="C79" t="s">
        <v>210</v>
      </c>
      <c r="D79">
        <v>0.27779999999999999</v>
      </c>
      <c r="E79">
        <v>8.8940000000000005E-2</v>
      </c>
      <c r="F79">
        <v>1.124E-3</v>
      </c>
      <c r="G79">
        <v>0.1293</v>
      </c>
      <c r="H79">
        <v>0.26889999999999997</v>
      </c>
      <c r="I79">
        <v>0.47689999999999999</v>
      </c>
      <c r="J79">
        <v>10001</v>
      </c>
      <c r="K79">
        <v>50000</v>
      </c>
      <c r="L79" s="3">
        <f t="shared" si="1"/>
        <v>0.32015838732901369</v>
      </c>
    </row>
    <row r="80" spans="3:12" x14ac:dyDescent="0.25">
      <c r="C80" t="s">
        <v>211</v>
      </c>
      <c r="D80">
        <v>0.82909999999999995</v>
      </c>
      <c r="E80">
        <v>8.2350000000000007E-2</v>
      </c>
      <c r="F80" s="2">
        <v>3.6059999999999998E-4</v>
      </c>
      <c r="G80">
        <v>0.68720000000000003</v>
      </c>
      <c r="H80">
        <v>0.82230000000000003</v>
      </c>
      <c r="I80">
        <v>1.008</v>
      </c>
      <c r="J80">
        <v>10001</v>
      </c>
      <c r="K80">
        <v>50000</v>
      </c>
      <c r="L80" s="3">
        <f t="shared" si="1"/>
        <v>9.9324568809552538E-2</v>
      </c>
    </row>
    <row r="81" spans="3:12" x14ac:dyDescent="0.25">
      <c r="C81" t="s">
        <v>212</v>
      </c>
      <c r="D81">
        <v>1.204</v>
      </c>
      <c r="E81">
        <v>0.30630000000000002</v>
      </c>
      <c r="F81">
        <v>1.567E-3</v>
      </c>
      <c r="G81">
        <v>0.76859999999999995</v>
      </c>
      <c r="H81">
        <v>1.151</v>
      </c>
      <c r="I81">
        <v>1.9430000000000001</v>
      </c>
      <c r="J81">
        <v>10001</v>
      </c>
      <c r="K81">
        <v>50000</v>
      </c>
      <c r="L81" s="3">
        <f t="shared" si="1"/>
        <v>0.25440199335548175</v>
      </c>
    </row>
    <row r="82" spans="3:12" x14ac:dyDescent="0.25">
      <c r="C82" t="s">
        <v>213</v>
      </c>
      <c r="D82">
        <v>0.89280000000000004</v>
      </c>
      <c r="E82">
        <v>8.8590000000000002E-2</v>
      </c>
      <c r="F82" s="2">
        <v>4.2650000000000001E-4</v>
      </c>
      <c r="G82">
        <v>0.74109999999999998</v>
      </c>
      <c r="H82">
        <v>0.88519999999999999</v>
      </c>
      <c r="I82">
        <v>1.0880000000000001</v>
      </c>
      <c r="J82">
        <v>10001</v>
      </c>
      <c r="K82">
        <v>50000</v>
      </c>
      <c r="L82" s="3">
        <f t="shared" si="1"/>
        <v>9.9227150537634409E-2</v>
      </c>
    </row>
    <row r="83" spans="3:12" x14ac:dyDescent="0.25">
      <c r="C83" t="s">
        <v>214</v>
      </c>
      <c r="D83">
        <v>0.91839999999999999</v>
      </c>
      <c r="E83">
        <v>9.0730000000000005E-2</v>
      </c>
      <c r="F83" s="2">
        <v>3.9869999999999999E-4</v>
      </c>
      <c r="G83">
        <v>0.76229999999999998</v>
      </c>
      <c r="H83">
        <v>0.91080000000000005</v>
      </c>
      <c r="I83">
        <v>1.1180000000000001</v>
      </c>
      <c r="J83">
        <v>10001</v>
      </c>
      <c r="K83">
        <v>50000</v>
      </c>
      <c r="L83" s="3">
        <f t="shared" si="1"/>
        <v>9.8791376306620216E-2</v>
      </c>
    </row>
    <row r="84" spans="3:12" x14ac:dyDescent="0.25">
      <c r="C84" t="s">
        <v>215</v>
      </c>
      <c r="D84">
        <v>0.97709999999999997</v>
      </c>
      <c r="E84">
        <v>0.10249999999999999</v>
      </c>
      <c r="F84" s="2">
        <v>5.8200000000000005E-4</v>
      </c>
      <c r="G84">
        <v>0.80300000000000005</v>
      </c>
      <c r="H84">
        <v>0.96740000000000004</v>
      </c>
      <c r="I84">
        <v>1.206</v>
      </c>
      <c r="J84">
        <v>10001</v>
      </c>
      <c r="K84">
        <v>50000</v>
      </c>
      <c r="L84" s="3">
        <f t="shared" si="1"/>
        <v>0.10490226179510798</v>
      </c>
    </row>
    <row r="85" spans="3:12" x14ac:dyDescent="0.25">
      <c r="C85" t="s">
        <v>216</v>
      </c>
      <c r="D85">
        <v>0.87990000000000002</v>
      </c>
      <c r="E85">
        <v>0.12</v>
      </c>
      <c r="F85" s="2">
        <v>6.7809999999999995E-4</v>
      </c>
      <c r="G85">
        <v>0.67220000000000002</v>
      </c>
      <c r="H85">
        <v>0.87019999999999997</v>
      </c>
      <c r="I85">
        <v>1.1419999999999999</v>
      </c>
      <c r="J85">
        <v>10001</v>
      </c>
      <c r="K85">
        <v>50000</v>
      </c>
      <c r="L85" s="3">
        <f t="shared" si="1"/>
        <v>0.13637913399249915</v>
      </c>
    </row>
    <row r="86" spans="3:12" x14ac:dyDescent="0.25">
      <c r="C86" t="s">
        <v>217</v>
      </c>
      <c r="D86">
        <v>0.94369999999999998</v>
      </c>
      <c r="E86">
        <v>9.2979999999999993E-2</v>
      </c>
      <c r="F86" s="2">
        <v>4.5520000000000001E-4</v>
      </c>
      <c r="G86">
        <v>0.78159999999999996</v>
      </c>
      <c r="H86">
        <v>0.93669999999999998</v>
      </c>
      <c r="I86">
        <v>1.145</v>
      </c>
      <c r="J86">
        <v>10001</v>
      </c>
      <c r="K86">
        <v>50000</v>
      </c>
      <c r="L86" s="3">
        <f t="shared" si="1"/>
        <v>9.852707428208117E-2</v>
      </c>
    </row>
    <row r="87" spans="3:12" x14ac:dyDescent="0.25">
      <c r="C87" t="s">
        <v>218</v>
      </c>
      <c r="D87">
        <v>1.135</v>
      </c>
      <c r="E87">
        <v>0.33239999999999997</v>
      </c>
      <c r="F87">
        <v>1.89E-3</v>
      </c>
      <c r="G87">
        <v>0.68700000000000006</v>
      </c>
      <c r="H87">
        <v>1.071</v>
      </c>
      <c r="I87">
        <v>1.95</v>
      </c>
      <c r="J87">
        <v>10001</v>
      </c>
      <c r="K87">
        <v>50000</v>
      </c>
      <c r="L87" s="3">
        <f t="shared" si="1"/>
        <v>0.29286343612334798</v>
      </c>
    </row>
    <row r="88" spans="3:12" x14ac:dyDescent="0.25">
      <c r="C88" t="s">
        <v>219</v>
      </c>
      <c r="D88">
        <v>0.80210000000000004</v>
      </c>
      <c r="E88">
        <v>8.6629999999999999E-2</v>
      </c>
      <c r="F88" s="2">
        <v>4.1120000000000002E-4</v>
      </c>
      <c r="G88">
        <v>0.65429999999999999</v>
      </c>
      <c r="H88">
        <v>0.79430000000000001</v>
      </c>
      <c r="I88">
        <v>0.99409999999999998</v>
      </c>
      <c r="J88">
        <v>10001</v>
      </c>
      <c r="K88">
        <v>50000</v>
      </c>
      <c r="L88" s="3">
        <f t="shared" si="1"/>
        <v>0.10800398952749034</v>
      </c>
    </row>
    <row r="89" spans="3:12" x14ac:dyDescent="0.25">
      <c r="C89" t="s">
        <v>220</v>
      </c>
      <c r="D89">
        <v>1.506</v>
      </c>
      <c r="E89">
        <v>0.28389999999999999</v>
      </c>
      <c r="F89">
        <v>1.3010000000000001E-3</v>
      </c>
      <c r="G89">
        <v>1.0660000000000001</v>
      </c>
      <c r="H89">
        <v>1.468</v>
      </c>
      <c r="I89">
        <v>2.169</v>
      </c>
      <c r="J89">
        <v>10001</v>
      </c>
      <c r="K89">
        <v>50000</v>
      </c>
      <c r="L89" s="3">
        <f t="shared" si="1"/>
        <v>0.18851261620185922</v>
      </c>
    </row>
    <row r="90" spans="3:12" x14ac:dyDescent="0.25">
      <c r="C90" t="s">
        <v>221</v>
      </c>
      <c r="D90">
        <v>0.81759999999999999</v>
      </c>
      <c r="E90">
        <v>8.6889999999999995E-2</v>
      </c>
      <c r="F90" s="2">
        <v>4.124E-4</v>
      </c>
      <c r="G90">
        <v>0.66930000000000001</v>
      </c>
      <c r="H90">
        <v>0.81020000000000003</v>
      </c>
      <c r="I90">
        <v>1.0089999999999999</v>
      </c>
      <c r="J90">
        <v>10001</v>
      </c>
      <c r="K90">
        <v>50000</v>
      </c>
      <c r="L90" s="3">
        <f t="shared" si="1"/>
        <v>0.10627446183953032</v>
      </c>
    </row>
    <row r="91" spans="3:12" x14ac:dyDescent="0.25">
      <c r="C91" t="s">
        <v>222</v>
      </c>
      <c r="D91">
        <v>0.52869999999999995</v>
      </c>
      <c r="E91">
        <v>6.8739999999999996E-2</v>
      </c>
      <c r="F91" s="2">
        <v>3.7520000000000001E-4</v>
      </c>
      <c r="G91">
        <v>0.41499999999999998</v>
      </c>
      <c r="H91">
        <v>0.52159999999999995</v>
      </c>
      <c r="I91">
        <v>0.68230000000000002</v>
      </c>
      <c r="J91">
        <v>10001</v>
      </c>
      <c r="K91">
        <v>50000</v>
      </c>
      <c r="L91" s="3">
        <f t="shared" si="1"/>
        <v>0.13001702288632494</v>
      </c>
    </row>
    <row r="92" spans="3:12" x14ac:dyDescent="0.25">
      <c r="C92" t="s">
        <v>223</v>
      </c>
      <c r="D92">
        <v>1.2470000000000001</v>
      </c>
      <c r="E92">
        <v>0.13</v>
      </c>
      <c r="F92" s="2">
        <v>6.0039999999999996E-4</v>
      </c>
      <c r="G92">
        <v>1.0249999999999999</v>
      </c>
      <c r="H92">
        <v>1.236</v>
      </c>
      <c r="I92">
        <v>1.5329999999999999</v>
      </c>
      <c r="J92">
        <v>10001</v>
      </c>
      <c r="K92">
        <v>50000</v>
      </c>
      <c r="L92" s="3">
        <f t="shared" si="1"/>
        <v>0.10425020048115477</v>
      </c>
    </row>
    <row r="93" spans="3:12" x14ac:dyDescent="0.25">
      <c r="C93" t="s">
        <v>224</v>
      </c>
      <c r="D93">
        <v>0.88560000000000005</v>
      </c>
      <c r="E93">
        <v>0.19009999999999999</v>
      </c>
      <c r="F93">
        <v>1.024E-3</v>
      </c>
      <c r="G93">
        <v>0.59470000000000001</v>
      </c>
      <c r="H93">
        <v>0.85899999999999999</v>
      </c>
      <c r="I93">
        <v>1.3320000000000001</v>
      </c>
      <c r="J93">
        <v>10001</v>
      </c>
      <c r="K93">
        <v>50000</v>
      </c>
      <c r="L93" s="3">
        <f t="shared" si="1"/>
        <v>0.21465672990063231</v>
      </c>
    </row>
    <row r="94" spans="3:12" x14ac:dyDescent="0.25">
      <c r="C94" t="s">
        <v>225</v>
      </c>
      <c r="D94">
        <v>1</v>
      </c>
      <c r="E94">
        <v>9.8080000000000001E-2</v>
      </c>
      <c r="F94" s="2">
        <v>4.4719999999999997E-4</v>
      </c>
      <c r="G94">
        <v>0.8306</v>
      </c>
      <c r="H94">
        <v>0.99229999999999996</v>
      </c>
      <c r="I94">
        <v>1.2130000000000001</v>
      </c>
      <c r="J94">
        <v>10001</v>
      </c>
      <c r="K94">
        <v>50000</v>
      </c>
      <c r="L94" s="3">
        <f t="shared" si="1"/>
        <v>9.8080000000000001E-2</v>
      </c>
    </row>
    <row r="95" spans="3:12" x14ac:dyDescent="0.25">
      <c r="C95" t="s">
        <v>226</v>
      </c>
      <c r="D95">
        <v>0.61650000000000005</v>
      </c>
      <c r="E95">
        <v>0.1328</v>
      </c>
      <c r="F95" s="2">
        <v>6.4300000000000002E-4</v>
      </c>
      <c r="G95">
        <v>0.42049999999999998</v>
      </c>
      <c r="H95">
        <v>0.59619999999999995</v>
      </c>
      <c r="I95">
        <v>0.93</v>
      </c>
      <c r="J95">
        <v>10001</v>
      </c>
      <c r="K95">
        <v>50000</v>
      </c>
      <c r="L95" s="3">
        <f t="shared" si="1"/>
        <v>0.21540957015409568</v>
      </c>
    </row>
    <row r="96" spans="3:12" x14ac:dyDescent="0.25">
      <c r="C96" t="s">
        <v>227</v>
      </c>
      <c r="D96">
        <v>1.1970000000000001</v>
      </c>
      <c r="E96">
        <v>0.18990000000000001</v>
      </c>
      <c r="F96">
        <v>1.145E-3</v>
      </c>
      <c r="G96">
        <v>0.8851</v>
      </c>
      <c r="H96">
        <v>1.1759999999999999</v>
      </c>
      <c r="I96">
        <v>1.6259999999999999</v>
      </c>
      <c r="J96">
        <v>10001</v>
      </c>
      <c r="K96">
        <v>50000</v>
      </c>
      <c r="L96" s="3">
        <f t="shared" si="1"/>
        <v>0.1586466165413534</v>
      </c>
    </row>
    <row r="97" spans="3:12" x14ac:dyDescent="0.25">
      <c r="C97" t="s">
        <v>228</v>
      </c>
      <c r="D97">
        <v>1.056</v>
      </c>
      <c r="E97">
        <v>0.1164</v>
      </c>
      <c r="F97" s="2">
        <v>5.4290000000000002E-4</v>
      </c>
      <c r="G97">
        <v>0.85780000000000001</v>
      </c>
      <c r="H97">
        <v>1.0449999999999999</v>
      </c>
      <c r="I97">
        <v>1.3109999999999999</v>
      </c>
      <c r="J97">
        <v>10001</v>
      </c>
      <c r="K97">
        <v>50000</v>
      </c>
      <c r="L97" s="3">
        <f t="shared" si="1"/>
        <v>0.11022727272727273</v>
      </c>
    </row>
    <row r="98" spans="3:12" x14ac:dyDescent="0.25">
      <c r="C98" t="s">
        <v>229</v>
      </c>
      <c r="D98" s="2">
        <v>4.4719999999999999E-5</v>
      </c>
      <c r="E98" s="2">
        <v>6.2110000000000003E-6</v>
      </c>
      <c r="F98" s="2">
        <v>4.5550000000000001E-8</v>
      </c>
      <c r="G98" s="2">
        <v>3.286E-5</v>
      </c>
      <c r="H98" s="2">
        <v>4.4629999999999998E-5</v>
      </c>
      <c r="I98" s="2">
        <v>5.7290000000000002E-5</v>
      </c>
      <c r="J98">
        <v>10001</v>
      </c>
      <c r="K98">
        <v>50000</v>
      </c>
      <c r="L98" s="3">
        <f t="shared" si="1"/>
        <v>0.13888640429338106</v>
      </c>
    </row>
    <row r="99" spans="3:12" x14ac:dyDescent="0.25">
      <c r="C99" t="s">
        <v>230</v>
      </c>
      <c r="D99" s="2">
        <v>7.5889999999999996E-4</v>
      </c>
      <c r="E99" s="2">
        <v>1.786E-4</v>
      </c>
      <c r="F99" s="2">
        <v>1.0020000000000001E-6</v>
      </c>
      <c r="G99" s="2">
        <v>4.326E-4</v>
      </c>
      <c r="H99" s="2">
        <v>7.5049999999999997E-4</v>
      </c>
      <c r="I99">
        <v>1.1329999999999999E-3</v>
      </c>
      <c r="J99">
        <v>10001</v>
      </c>
      <c r="K99">
        <v>50000</v>
      </c>
      <c r="L99" s="3">
        <f t="shared" si="1"/>
        <v>0.2353406245882198</v>
      </c>
    </row>
    <row r="100" spans="3:12" x14ac:dyDescent="0.25">
      <c r="C100" t="s">
        <v>231</v>
      </c>
      <c r="D100" s="2">
        <v>1.004E-5</v>
      </c>
      <c r="E100" s="2">
        <v>2.959E-6</v>
      </c>
      <c r="F100" s="2">
        <v>2.7780000000000001E-8</v>
      </c>
      <c r="G100" s="2">
        <v>4.1289999999999998E-6</v>
      </c>
      <c r="H100" s="2">
        <v>1.008E-5</v>
      </c>
      <c r="I100" s="2">
        <v>1.575E-5</v>
      </c>
      <c r="J100">
        <v>10001</v>
      </c>
      <c r="K100">
        <v>50000</v>
      </c>
      <c r="L100" s="3">
        <f t="shared" si="1"/>
        <v>0.29472111553784858</v>
      </c>
    </row>
    <row r="101" spans="3:12" x14ac:dyDescent="0.25">
      <c r="C101" t="s">
        <v>232</v>
      </c>
      <c r="D101" s="2">
        <v>2.2309999999999999E-6</v>
      </c>
      <c r="E101" s="2">
        <v>6.4649999999999997E-7</v>
      </c>
      <c r="F101" s="2">
        <v>5.2469999999999998E-9</v>
      </c>
      <c r="G101" s="2">
        <v>1.0219999999999999E-6</v>
      </c>
      <c r="H101" s="2">
        <v>2.2180000000000002E-6</v>
      </c>
      <c r="I101" s="2">
        <v>3.5549999999999998E-6</v>
      </c>
      <c r="J101">
        <v>10001</v>
      </c>
      <c r="K101">
        <v>50000</v>
      </c>
      <c r="L101" s="3">
        <f t="shared" si="1"/>
        <v>0.28978036754818465</v>
      </c>
    </row>
    <row r="102" spans="3:12" x14ac:dyDescent="0.25">
      <c r="C102" t="s">
        <v>233</v>
      </c>
      <c r="D102" s="2">
        <v>2.5400000000000001E-5</v>
      </c>
      <c r="E102" s="2">
        <v>7.8550000000000002E-6</v>
      </c>
      <c r="F102" s="2">
        <v>7.0070000000000005E-8</v>
      </c>
      <c r="G102" s="2">
        <v>8.3969999999999994E-6</v>
      </c>
      <c r="H102" s="2">
        <v>2.5850000000000002E-5</v>
      </c>
      <c r="I102" s="2">
        <v>3.9789999999999997E-5</v>
      </c>
      <c r="J102">
        <v>10001</v>
      </c>
      <c r="K102">
        <v>50000</v>
      </c>
      <c r="L102" s="3">
        <f t="shared" si="1"/>
        <v>0.30925196850393699</v>
      </c>
    </row>
    <row r="103" spans="3:12" x14ac:dyDescent="0.25">
      <c r="C103" t="s">
        <v>234</v>
      </c>
      <c r="D103" s="2">
        <v>4.401E-5</v>
      </c>
      <c r="E103" s="2">
        <v>1.7269999999999999E-5</v>
      </c>
      <c r="F103" s="2">
        <v>1.349E-7</v>
      </c>
      <c r="G103" s="2">
        <v>1.9449999999999998E-5</v>
      </c>
      <c r="H103" s="2">
        <v>4.0840000000000002E-5</v>
      </c>
      <c r="I103" s="2">
        <v>8.6680000000000004E-5</v>
      </c>
      <c r="J103">
        <v>10001</v>
      </c>
      <c r="K103">
        <v>50000</v>
      </c>
      <c r="L103" s="3">
        <f t="shared" si="1"/>
        <v>0.39241081572369912</v>
      </c>
    </row>
    <row r="104" spans="3:12" x14ac:dyDescent="0.25">
      <c r="C104" t="s">
        <v>235</v>
      </c>
      <c r="D104" s="2">
        <v>1.75E-6</v>
      </c>
      <c r="E104" s="2">
        <v>6.4850000000000002E-7</v>
      </c>
      <c r="F104" s="2">
        <v>7.451E-9</v>
      </c>
      <c r="G104" s="2">
        <v>6.5030000000000005E-7</v>
      </c>
      <c r="H104" s="2">
        <v>1.6950000000000001E-6</v>
      </c>
      <c r="I104" s="2">
        <v>3.179E-6</v>
      </c>
      <c r="J104">
        <v>10001</v>
      </c>
      <c r="K104">
        <v>50000</v>
      </c>
      <c r="L104" s="3">
        <f t="shared" si="1"/>
        <v>0.37057142857142861</v>
      </c>
    </row>
    <row r="105" spans="3:12" x14ac:dyDescent="0.25">
      <c r="C105" t="s">
        <v>236</v>
      </c>
      <c r="D105" s="2">
        <v>2.031E-4</v>
      </c>
      <c r="E105" s="2">
        <v>4.053E-5</v>
      </c>
      <c r="F105" s="2">
        <v>2.301E-7</v>
      </c>
      <c r="G105" s="2">
        <v>1.315E-4</v>
      </c>
      <c r="H105" s="2">
        <v>2.0039999999999999E-4</v>
      </c>
      <c r="I105" s="2">
        <v>2.9080000000000002E-4</v>
      </c>
      <c r="J105">
        <v>10001</v>
      </c>
      <c r="K105">
        <v>50000</v>
      </c>
      <c r="L105" s="3">
        <f t="shared" si="1"/>
        <v>0.19955686853766616</v>
      </c>
    </row>
    <row r="106" spans="3:12" x14ac:dyDescent="0.25">
      <c r="C106" t="s">
        <v>237</v>
      </c>
      <c r="D106" s="2">
        <v>4.0290000000000002E-5</v>
      </c>
      <c r="E106" s="2">
        <v>7.2540000000000003E-6</v>
      </c>
      <c r="F106" s="2">
        <v>4.1129999999999998E-8</v>
      </c>
      <c r="G106" s="2">
        <v>2.6970000000000001E-5</v>
      </c>
      <c r="H106" s="2">
        <v>3.9990000000000002E-5</v>
      </c>
      <c r="I106" s="2">
        <v>5.5399999999999998E-5</v>
      </c>
      <c r="J106">
        <v>10001</v>
      </c>
      <c r="K106">
        <v>50000</v>
      </c>
      <c r="L106" s="3">
        <f t="shared" si="1"/>
        <v>0.18004467609828742</v>
      </c>
    </row>
    <row r="107" spans="3:12" x14ac:dyDescent="0.25">
      <c r="C107" t="s">
        <v>238</v>
      </c>
      <c r="D107" s="2">
        <v>3.137E-5</v>
      </c>
      <c r="E107" s="2">
        <v>1.009E-5</v>
      </c>
      <c r="F107" s="2">
        <v>5.976E-8</v>
      </c>
      <c r="G107" s="2">
        <v>1.6290000000000002E-5</v>
      </c>
      <c r="H107" s="2">
        <v>2.9839999999999999E-5</v>
      </c>
      <c r="I107" s="2">
        <v>5.537E-5</v>
      </c>
      <c r="J107">
        <v>10001</v>
      </c>
      <c r="K107">
        <v>50000</v>
      </c>
      <c r="L107" s="3">
        <f t="shared" si="1"/>
        <v>0.32164488364679633</v>
      </c>
    </row>
    <row r="108" spans="3:12" x14ac:dyDescent="0.25">
      <c r="C108" t="s">
        <v>239</v>
      </c>
      <c r="D108" s="2">
        <v>4.4860000000000001E-5</v>
      </c>
      <c r="E108" s="2">
        <v>6.9659999999999999E-6</v>
      </c>
      <c r="F108" s="2">
        <v>5.3629999999999998E-8</v>
      </c>
      <c r="G108" s="2">
        <v>3.1340000000000001E-5</v>
      </c>
      <c r="H108" s="2">
        <v>4.4879999999999997E-5</v>
      </c>
      <c r="I108" s="2">
        <v>5.8570000000000003E-5</v>
      </c>
      <c r="J108">
        <v>10001</v>
      </c>
      <c r="K108">
        <v>50000</v>
      </c>
      <c r="L108" s="3">
        <f t="shared" si="1"/>
        <v>0.15528310298707088</v>
      </c>
    </row>
    <row r="109" spans="3:12" x14ac:dyDescent="0.25">
      <c r="C109" t="s">
        <v>240</v>
      </c>
      <c r="D109" s="2">
        <v>2.81E-4</v>
      </c>
      <c r="E109" s="2">
        <v>3.1999999999999999E-5</v>
      </c>
      <c r="F109" s="2">
        <v>3.5120000000000002E-7</v>
      </c>
      <c r="G109" s="2">
        <v>2.1770000000000001E-4</v>
      </c>
      <c r="H109" s="2">
        <v>2.8140000000000001E-4</v>
      </c>
      <c r="I109" s="2">
        <v>3.4279999999999998E-4</v>
      </c>
      <c r="J109">
        <v>10001</v>
      </c>
      <c r="K109">
        <v>50000</v>
      </c>
      <c r="L109" s="3">
        <f t="shared" si="1"/>
        <v>0.11387900355871886</v>
      </c>
    </row>
    <row r="110" spans="3:12" x14ac:dyDescent="0.25">
      <c r="C110" t="s">
        <v>241</v>
      </c>
      <c r="D110" s="2">
        <v>6.7340000000000002E-6</v>
      </c>
      <c r="E110" s="2">
        <v>2.3259999999999998E-6</v>
      </c>
      <c r="F110" s="2">
        <v>1.2790000000000001E-8</v>
      </c>
      <c r="G110" s="2">
        <v>3.3510000000000002E-6</v>
      </c>
      <c r="H110" s="2">
        <v>6.348E-6</v>
      </c>
      <c r="I110" s="2">
        <v>1.235E-5</v>
      </c>
      <c r="J110">
        <v>10001</v>
      </c>
      <c r="K110">
        <v>50000</v>
      </c>
      <c r="L110" s="3">
        <f t="shared" si="1"/>
        <v>0.34541134541134538</v>
      </c>
    </row>
    <row r="111" spans="3:12" x14ac:dyDescent="0.25">
      <c r="C111" t="s">
        <v>242</v>
      </c>
      <c r="D111" s="2">
        <v>9.1299999999999997E-4</v>
      </c>
      <c r="E111" s="2">
        <v>2.6469999999999998E-4</v>
      </c>
      <c r="F111" s="2">
        <v>1.731E-6</v>
      </c>
      <c r="G111" s="2">
        <v>4.6089999999999998E-4</v>
      </c>
      <c r="H111" s="2">
        <v>8.9179999999999999E-4</v>
      </c>
      <c r="I111">
        <v>1.4760000000000001E-3</v>
      </c>
      <c r="J111">
        <v>10001</v>
      </c>
      <c r="K111">
        <v>50000</v>
      </c>
      <c r="L111" s="3">
        <f t="shared" si="1"/>
        <v>0.28992332968236584</v>
      </c>
    </row>
    <row r="112" spans="3:12" x14ac:dyDescent="0.25">
      <c r="C112" t="s">
        <v>243</v>
      </c>
      <c r="D112" s="2">
        <v>2.4499999999999998E-6</v>
      </c>
      <c r="E112" s="2">
        <v>1.1119999999999999E-6</v>
      </c>
      <c r="F112" s="2">
        <v>8.2969999999999998E-9</v>
      </c>
      <c r="G112" s="2">
        <v>7.0910000000000002E-7</v>
      </c>
      <c r="H112" s="2">
        <v>2.3099999999999999E-6</v>
      </c>
      <c r="I112" s="2">
        <v>4.9799999999999998E-6</v>
      </c>
      <c r="J112">
        <v>10001</v>
      </c>
      <c r="K112">
        <v>50000</v>
      </c>
      <c r="L112" s="3">
        <f t="shared" si="1"/>
        <v>0.45387755102040817</v>
      </c>
    </row>
    <row r="113" spans="3:12" x14ac:dyDescent="0.25">
      <c r="C113" t="s">
        <v>244</v>
      </c>
      <c r="D113">
        <v>2.1120000000000002E-3</v>
      </c>
      <c r="E113" s="2">
        <v>3.5260000000000001E-4</v>
      </c>
      <c r="F113" s="2">
        <v>2.6749999999999998E-6</v>
      </c>
      <c r="G113">
        <v>1.4549999999999999E-3</v>
      </c>
      <c r="H113">
        <v>2.0990000000000002E-3</v>
      </c>
      <c r="I113">
        <v>2.843E-3</v>
      </c>
      <c r="J113">
        <v>10001</v>
      </c>
      <c r="K113">
        <v>50000</v>
      </c>
      <c r="L113" s="3">
        <f t="shared" si="1"/>
        <v>0.16695075757575756</v>
      </c>
    </row>
    <row r="114" spans="3:12" x14ac:dyDescent="0.25">
      <c r="C114" t="s">
        <v>245</v>
      </c>
      <c r="D114" s="2">
        <v>5.3830000000000002E-4</v>
      </c>
      <c r="E114" s="2">
        <v>1.4009999999999999E-4</v>
      </c>
      <c r="F114" s="2">
        <v>9.9089999999999991E-7</v>
      </c>
      <c r="G114" s="2">
        <v>2.9530000000000002E-4</v>
      </c>
      <c r="H114" s="2">
        <v>5.2899999999999996E-4</v>
      </c>
      <c r="I114" s="2">
        <v>8.3540000000000003E-4</v>
      </c>
      <c r="J114">
        <v>10001</v>
      </c>
      <c r="K114">
        <v>50000</v>
      </c>
      <c r="L114" s="3">
        <f t="shared" si="1"/>
        <v>0.2602637934237414</v>
      </c>
    </row>
    <row r="115" spans="3:12" x14ac:dyDescent="0.25">
      <c r="C115" t="s">
        <v>246</v>
      </c>
      <c r="D115" s="2">
        <v>2.6679999999999999E-5</v>
      </c>
      <c r="E115" s="2">
        <v>6.2319999999999998E-6</v>
      </c>
      <c r="F115" s="2">
        <v>4.4180000000000003E-8</v>
      </c>
      <c r="G115" s="2">
        <v>1.508E-5</v>
      </c>
      <c r="H115" s="2">
        <v>2.6469999999999999E-5</v>
      </c>
      <c r="I115" s="2">
        <v>3.943E-5</v>
      </c>
      <c r="J115">
        <v>10001</v>
      </c>
      <c r="K115">
        <v>50000</v>
      </c>
      <c r="L115" s="3">
        <f t="shared" si="1"/>
        <v>0.2335832083958021</v>
      </c>
    </row>
  </sheetData>
  <conditionalFormatting sqref="L6:L1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1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HBM m8 TE r1</vt:lpstr>
      <vt:lpstr>nonHBM m10 r2x</vt:lpstr>
      <vt:lpstr>nonHBM m10 r2</vt:lpstr>
      <vt:lpstr>HBM m9 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Murdoch</dc:creator>
  <cp:lastModifiedBy>McAllister, Murdoch</cp:lastModifiedBy>
  <dcterms:created xsi:type="dcterms:W3CDTF">2021-12-11T21:26:23Z</dcterms:created>
  <dcterms:modified xsi:type="dcterms:W3CDTF">2021-12-14T23:31:41Z</dcterms:modified>
</cp:coreProperties>
</file>