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BostonUniversity\AT731\"/>
    </mc:Choice>
  </mc:AlternateContent>
  <xr:revisionPtr revIDLastSave="0" documentId="13_ncr:1_{35739B1D-84C2-4639-881B-92F836E80EE5}" xr6:coauthVersionLast="47" xr6:coauthVersionMax="47" xr10:uidLastSave="{00000000-0000-0000-0000-000000000000}"/>
  <bookViews>
    <workbookView xWindow="12877" yWindow="0" windowWidth="13125" windowHeight="16268" xr2:uid="{D151CE5F-78B1-4459-B5C5-8DBF96D23790}"/>
  </bookViews>
  <sheets>
    <sheet name="Sheet1" sheetId="1" r:id="rId1"/>
  </sheets>
  <definedNames>
    <definedName name="A">Sheet1!$A$3</definedName>
    <definedName name="B">Sheet1!$B$3</definedName>
    <definedName name="C_">Sheet1!$C$3</definedName>
    <definedName name="Cee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B7" i="1"/>
  <c r="B8" i="1"/>
  <c r="B9" i="1"/>
  <c r="B10" i="1"/>
  <c r="B11" i="1"/>
  <c r="B12" i="1"/>
  <c r="B13" i="1"/>
  <c r="F13" i="1" s="1"/>
  <c r="B14" i="1"/>
  <c r="B15" i="1"/>
  <c r="B16" i="1"/>
  <c r="B17" i="1"/>
  <c r="D16" i="1" s="1"/>
  <c r="E16" i="1" s="1"/>
  <c r="B18" i="1"/>
  <c r="B19" i="1"/>
  <c r="B20" i="1"/>
  <c r="B21" i="1"/>
  <c r="F21" i="1" s="1"/>
  <c r="B22" i="1"/>
  <c r="B23" i="1"/>
  <c r="B24" i="1"/>
  <c r="B25" i="1"/>
  <c r="B26" i="1"/>
  <c r="B27" i="1"/>
  <c r="B28" i="1"/>
  <c r="B29" i="1"/>
  <c r="F29" i="1" s="1"/>
  <c r="B30" i="1"/>
  <c r="B31" i="1"/>
  <c r="B32" i="1"/>
  <c r="B33" i="1"/>
  <c r="B34" i="1"/>
  <c r="B35" i="1"/>
  <c r="B36" i="1"/>
  <c r="B37" i="1"/>
  <c r="F37" i="1" s="1"/>
  <c r="B38" i="1"/>
  <c r="B39" i="1"/>
  <c r="B40" i="1"/>
  <c r="B41" i="1"/>
  <c r="B42" i="1"/>
  <c r="B43" i="1"/>
  <c r="B44" i="1"/>
  <c r="B45" i="1"/>
  <c r="F45" i="1" s="1"/>
  <c r="B46" i="1"/>
  <c r="B47" i="1"/>
  <c r="B48" i="1"/>
  <c r="B49" i="1"/>
  <c r="B50" i="1"/>
  <c r="B51" i="1"/>
  <c r="B52" i="1"/>
  <c r="B53" i="1"/>
  <c r="F53" i="1" s="1"/>
  <c r="B54" i="1"/>
  <c r="B55" i="1"/>
  <c r="B56" i="1"/>
  <c r="B57" i="1"/>
  <c r="D56" i="1" s="1"/>
  <c r="E56" i="1" s="1"/>
  <c r="B58" i="1"/>
  <c r="B59" i="1"/>
  <c r="B60" i="1"/>
  <c r="B61" i="1"/>
  <c r="F61" i="1" s="1"/>
  <c r="B62" i="1"/>
  <c r="B63" i="1"/>
  <c r="B64" i="1"/>
  <c r="B65" i="1"/>
  <c r="B66" i="1"/>
  <c r="B67" i="1"/>
  <c r="B68" i="1"/>
  <c r="B69" i="1"/>
  <c r="F69" i="1" s="1"/>
  <c r="B70" i="1"/>
  <c r="B71" i="1"/>
  <c r="B72" i="1"/>
  <c r="B73" i="1"/>
  <c r="B74" i="1"/>
  <c r="B75" i="1"/>
  <c r="B76" i="1"/>
  <c r="B77" i="1"/>
  <c r="F77" i="1" s="1"/>
  <c r="B78" i="1"/>
  <c r="B79" i="1"/>
  <c r="B80" i="1"/>
  <c r="B81" i="1"/>
  <c r="B82" i="1"/>
  <c r="B83" i="1"/>
  <c r="B84" i="1"/>
  <c r="B85" i="1"/>
  <c r="F85" i="1" s="1"/>
  <c r="B86" i="1"/>
  <c r="B87" i="1"/>
  <c r="B88" i="1"/>
  <c r="B89" i="1"/>
  <c r="D88" i="1" s="1"/>
  <c r="E88" i="1" s="1"/>
  <c r="B90" i="1"/>
  <c r="B91" i="1"/>
  <c r="B92" i="1"/>
  <c r="B93" i="1"/>
  <c r="B94" i="1"/>
  <c r="B95" i="1"/>
  <c r="B96" i="1"/>
  <c r="B97" i="1"/>
  <c r="B98" i="1"/>
  <c r="B99" i="1"/>
  <c r="B100" i="1"/>
  <c r="B101" i="1"/>
  <c r="D100" i="1" s="1"/>
  <c r="E100" i="1" s="1"/>
  <c r="B102" i="1"/>
  <c r="B103" i="1"/>
  <c r="B104" i="1"/>
  <c r="B105" i="1"/>
  <c r="B10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5" i="1"/>
  <c r="B6" i="1" s="1"/>
  <c r="G2" i="1"/>
  <c r="D3" i="1"/>
  <c r="B5" i="1"/>
  <c r="F8" i="1"/>
  <c r="F9" i="1"/>
  <c r="F12" i="1"/>
  <c r="F16" i="1"/>
  <c r="F17" i="1"/>
  <c r="F20" i="1"/>
  <c r="F24" i="1"/>
  <c r="F25" i="1"/>
  <c r="F28" i="1"/>
  <c r="F32" i="1"/>
  <c r="F33" i="1"/>
  <c r="F36" i="1"/>
  <c r="F40" i="1"/>
  <c r="F41" i="1"/>
  <c r="F44" i="1"/>
  <c r="F48" i="1"/>
  <c r="F49" i="1"/>
  <c r="F52" i="1"/>
  <c r="F56" i="1"/>
  <c r="F57" i="1"/>
  <c r="F60" i="1"/>
  <c r="F64" i="1"/>
  <c r="F65" i="1"/>
  <c r="F68" i="1"/>
  <c r="F72" i="1"/>
  <c r="F73" i="1"/>
  <c r="F76" i="1"/>
  <c r="F80" i="1"/>
  <c r="F81" i="1"/>
  <c r="F84" i="1"/>
  <c r="F88" i="1"/>
  <c r="F89" i="1"/>
  <c r="F92" i="1"/>
  <c r="F93" i="1"/>
  <c r="F96" i="1"/>
  <c r="F97" i="1"/>
  <c r="F100" i="1"/>
  <c r="F101" i="1"/>
  <c r="F104" i="1"/>
  <c r="F105" i="1"/>
  <c r="E92" i="1"/>
  <c r="D7" i="1"/>
  <c r="E7" i="1" s="1"/>
  <c r="D8" i="1"/>
  <c r="E8" i="1" s="1"/>
  <c r="D12" i="1"/>
  <c r="E12" i="1" s="1"/>
  <c r="D15" i="1"/>
  <c r="E15" i="1" s="1"/>
  <c r="D20" i="1"/>
  <c r="E20" i="1" s="1"/>
  <c r="D23" i="1"/>
  <c r="E23" i="1" s="1"/>
  <c r="D24" i="1"/>
  <c r="E24" i="1" s="1"/>
  <c r="D31" i="1"/>
  <c r="E31" i="1" s="1"/>
  <c r="D32" i="1"/>
  <c r="E32" i="1" s="1"/>
  <c r="D35" i="1"/>
  <c r="E35" i="1" s="1"/>
  <c r="D39" i="1"/>
  <c r="E39" i="1" s="1"/>
  <c r="D40" i="1"/>
  <c r="E40" i="1" s="1"/>
  <c r="D44" i="1"/>
  <c r="E44" i="1" s="1"/>
  <c r="D47" i="1"/>
  <c r="E47" i="1" s="1"/>
  <c r="D48" i="1"/>
  <c r="E48" i="1" s="1"/>
  <c r="D52" i="1"/>
  <c r="E52" i="1" s="1"/>
  <c r="D55" i="1"/>
  <c r="E55" i="1" s="1"/>
  <c r="D60" i="1"/>
  <c r="E60" i="1" s="1"/>
  <c r="D63" i="1"/>
  <c r="E63" i="1" s="1"/>
  <c r="D64" i="1"/>
  <c r="E64" i="1" s="1"/>
  <c r="D71" i="1"/>
  <c r="E71" i="1" s="1"/>
  <c r="D72" i="1"/>
  <c r="E72" i="1" s="1"/>
  <c r="D76" i="1"/>
  <c r="E76" i="1" s="1"/>
  <c r="D79" i="1"/>
  <c r="E79" i="1" s="1"/>
  <c r="D80" i="1"/>
  <c r="E80" i="1" s="1"/>
  <c r="D84" i="1"/>
  <c r="E84" i="1" s="1"/>
  <c r="D87" i="1"/>
  <c r="E87" i="1" s="1"/>
  <c r="D92" i="1"/>
  <c r="D95" i="1"/>
  <c r="E95" i="1" s="1"/>
  <c r="D96" i="1"/>
  <c r="E96" i="1" s="1"/>
  <c r="D103" i="1"/>
  <c r="E103" i="1" s="1"/>
  <c r="D104" i="1"/>
  <c r="E104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5" i="1"/>
  <c r="F7" i="1"/>
  <c r="I6" i="1"/>
  <c r="F5" i="1"/>
  <c r="D68" i="1" l="1"/>
  <c r="E68" i="1" s="1"/>
  <c r="D36" i="1"/>
  <c r="E36" i="1" s="1"/>
  <c r="D28" i="1"/>
  <c r="E28" i="1" s="1"/>
  <c r="D5" i="1"/>
  <c r="E5" i="1" s="1"/>
  <c r="F103" i="1"/>
  <c r="D102" i="1"/>
  <c r="E102" i="1" s="1"/>
  <c r="F99" i="1"/>
  <c r="D98" i="1"/>
  <c r="E98" i="1" s="1"/>
  <c r="F95" i="1"/>
  <c r="D94" i="1"/>
  <c r="E94" i="1" s="1"/>
  <c r="F91" i="1"/>
  <c r="D90" i="1"/>
  <c r="E90" i="1" s="1"/>
  <c r="F87" i="1"/>
  <c r="D86" i="1"/>
  <c r="E86" i="1" s="1"/>
  <c r="F83" i="1"/>
  <c r="D82" i="1"/>
  <c r="E82" i="1" s="1"/>
  <c r="F79" i="1"/>
  <c r="D78" i="1"/>
  <c r="E78" i="1" s="1"/>
  <c r="F75" i="1"/>
  <c r="D74" i="1"/>
  <c r="E74" i="1" s="1"/>
  <c r="F71" i="1"/>
  <c r="D70" i="1"/>
  <c r="E70" i="1" s="1"/>
  <c r="F67" i="1"/>
  <c r="D66" i="1"/>
  <c r="E66" i="1" s="1"/>
  <c r="F63" i="1"/>
  <c r="D62" i="1"/>
  <c r="E62" i="1" s="1"/>
  <c r="F59" i="1"/>
  <c r="D58" i="1"/>
  <c r="E58" i="1" s="1"/>
  <c r="F55" i="1"/>
  <c r="D54" i="1"/>
  <c r="E54" i="1" s="1"/>
  <c r="F51" i="1"/>
  <c r="D50" i="1"/>
  <c r="E50" i="1" s="1"/>
  <c r="F47" i="1"/>
  <c r="D46" i="1"/>
  <c r="E46" i="1" s="1"/>
  <c r="F43" i="1"/>
  <c r="D42" i="1"/>
  <c r="E42" i="1" s="1"/>
  <c r="F39" i="1"/>
  <c r="D38" i="1"/>
  <c r="E38" i="1" s="1"/>
  <c r="F35" i="1"/>
  <c r="D34" i="1"/>
  <c r="E34" i="1" s="1"/>
  <c r="F31" i="1"/>
  <c r="D30" i="1"/>
  <c r="E30" i="1" s="1"/>
  <c r="F27" i="1"/>
  <c r="D26" i="1"/>
  <c r="E26" i="1" s="1"/>
  <c r="F23" i="1"/>
  <c r="D22" i="1"/>
  <c r="E22" i="1" s="1"/>
  <c r="F19" i="1"/>
  <c r="D18" i="1"/>
  <c r="E18" i="1" s="1"/>
  <c r="F15" i="1"/>
  <c r="D14" i="1"/>
  <c r="E14" i="1" s="1"/>
  <c r="F11" i="1"/>
  <c r="D10" i="1"/>
  <c r="E10" i="1" s="1"/>
  <c r="F6" i="1"/>
  <c r="F102" i="1"/>
  <c r="D101" i="1"/>
  <c r="E101" i="1" s="1"/>
  <c r="F94" i="1"/>
  <c r="D93" i="1"/>
  <c r="E93" i="1" s="1"/>
  <c r="F86" i="1"/>
  <c r="D85" i="1"/>
  <c r="E85" i="1" s="1"/>
  <c r="F78" i="1"/>
  <c r="D77" i="1"/>
  <c r="E77" i="1" s="1"/>
  <c r="F70" i="1"/>
  <c r="D69" i="1"/>
  <c r="E69" i="1" s="1"/>
  <c r="F62" i="1"/>
  <c r="D61" i="1"/>
  <c r="E61" i="1" s="1"/>
  <c r="F18" i="1"/>
  <c r="D17" i="1"/>
  <c r="E17" i="1" s="1"/>
  <c r="D99" i="1"/>
  <c r="E99" i="1" s="1"/>
  <c r="D83" i="1"/>
  <c r="E83" i="1" s="1"/>
  <c r="D67" i="1"/>
  <c r="E67" i="1" s="1"/>
  <c r="D51" i="1"/>
  <c r="E51" i="1" s="1"/>
  <c r="D27" i="1"/>
  <c r="E27" i="1" s="1"/>
  <c r="D11" i="1"/>
  <c r="E11" i="1" s="1"/>
  <c r="D106" i="1"/>
  <c r="E106" i="1" s="1"/>
  <c r="F106" i="1"/>
  <c r="D105" i="1"/>
  <c r="E105" i="1" s="1"/>
  <c r="F98" i="1"/>
  <c r="D97" i="1"/>
  <c r="E97" i="1" s="1"/>
  <c r="F90" i="1"/>
  <c r="D89" i="1"/>
  <c r="E89" i="1" s="1"/>
  <c r="F82" i="1"/>
  <c r="D81" i="1"/>
  <c r="E81" i="1" s="1"/>
  <c r="F74" i="1"/>
  <c r="D73" i="1"/>
  <c r="E73" i="1" s="1"/>
  <c r="F66" i="1"/>
  <c r="D65" i="1"/>
  <c r="E65" i="1" s="1"/>
  <c r="F58" i="1"/>
  <c r="D57" i="1"/>
  <c r="E57" i="1" s="1"/>
  <c r="F54" i="1"/>
  <c r="D53" i="1"/>
  <c r="E53" i="1" s="1"/>
  <c r="F50" i="1"/>
  <c r="D49" i="1"/>
  <c r="E49" i="1" s="1"/>
  <c r="F46" i="1"/>
  <c r="D45" i="1"/>
  <c r="E45" i="1" s="1"/>
  <c r="F42" i="1"/>
  <c r="D41" i="1"/>
  <c r="E41" i="1" s="1"/>
  <c r="F38" i="1"/>
  <c r="D37" i="1"/>
  <c r="E37" i="1" s="1"/>
  <c r="F34" i="1"/>
  <c r="D33" i="1"/>
  <c r="E33" i="1" s="1"/>
  <c r="F30" i="1"/>
  <c r="D29" i="1"/>
  <c r="E29" i="1" s="1"/>
  <c r="F26" i="1"/>
  <c r="D25" i="1"/>
  <c r="E25" i="1" s="1"/>
  <c r="F22" i="1"/>
  <c r="D21" i="1"/>
  <c r="E21" i="1" s="1"/>
  <c r="F14" i="1"/>
  <c r="D13" i="1"/>
  <c r="E13" i="1" s="1"/>
  <c r="F10" i="1"/>
  <c r="D9" i="1"/>
  <c r="E9" i="1" s="1"/>
  <c r="D91" i="1"/>
  <c r="E91" i="1" s="1"/>
  <c r="D75" i="1"/>
  <c r="E75" i="1" s="1"/>
  <c r="D59" i="1"/>
  <c r="E59" i="1" s="1"/>
  <c r="D43" i="1"/>
  <c r="E43" i="1" s="1"/>
  <c r="D19" i="1"/>
  <c r="E19" i="1" s="1"/>
  <c r="I5" i="1"/>
  <c r="D6" i="1"/>
  <c r="E6" i="1" s="1"/>
  <c r="H58" i="1"/>
  <c r="I66" i="1"/>
  <c r="H69" i="1"/>
  <c r="I41" i="1"/>
  <c r="H68" i="1"/>
  <c r="I76" i="1"/>
  <c r="I28" i="1"/>
  <c r="I16" i="1"/>
  <c r="H70" i="1"/>
  <c r="I54" i="1"/>
  <c r="H93" i="1"/>
  <c r="H57" i="1"/>
  <c r="I101" i="1"/>
  <c r="I77" i="1"/>
  <c r="I53" i="1"/>
  <c r="I29" i="1"/>
  <c r="H92" i="1"/>
  <c r="H55" i="1"/>
  <c r="I100" i="1"/>
  <c r="I51" i="1"/>
  <c r="H10" i="1"/>
  <c r="I50" i="1"/>
  <c r="H89" i="1"/>
  <c r="H100" i="1"/>
  <c r="H88" i="1"/>
  <c r="H76" i="1"/>
  <c r="H64" i="1"/>
  <c r="H49" i="1"/>
  <c r="I96" i="1"/>
  <c r="I84" i="1"/>
  <c r="I72" i="1"/>
  <c r="I60" i="1"/>
  <c r="I48" i="1"/>
  <c r="I36" i="1"/>
  <c r="I24" i="1"/>
  <c r="I12" i="1"/>
  <c r="H94" i="1"/>
  <c r="H26" i="1"/>
  <c r="I78" i="1"/>
  <c r="H105" i="1"/>
  <c r="H81" i="1"/>
  <c r="H22" i="1"/>
  <c r="I89" i="1"/>
  <c r="I65" i="1"/>
  <c r="I17" i="1"/>
  <c r="H104" i="1"/>
  <c r="H80" i="1"/>
  <c r="H18" i="1"/>
  <c r="I88" i="1"/>
  <c r="I63" i="1"/>
  <c r="I86" i="1"/>
  <c r="I38" i="1"/>
  <c r="H101" i="1"/>
  <c r="H99" i="1"/>
  <c r="H87" i="1"/>
  <c r="H75" i="1"/>
  <c r="H63" i="1"/>
  <c r="H46" i="1"/>
  <c r="I95" i="1"/>
  <c r="I83" i="1"/>
  <c r="I71" i="1"/>
  <c r="I59" i="1"/>
  <c r="I47" i="1"/>
  <c r="I35" i="1"/>
  <c r="I23" i="1"/>
  <c r="I11" i="1"/>
  <c r="I64" i="1"/>
  <c r="H91" i="1"/>
  <c r="H54" i="1"/>
  <c r="I75" i="1"/>
  <c r="I27" i="1"/>
  <c r="H53" i="1"/>
  <c r="I14" i="1"/>
  <c r="H65" i="1"/>
  <c r="H6" i="1"/>
  <c r="I97" i="1"/>
  <c r="I73" i="1"/>
  <c r="I49" i="1"/>
  <c r="I25" i="1"/>
  <c r="H74" i="1"/>
  <c r="I10" i="1"/>
  <c r="I9" i="1"/>
  <c r="H106" i="1"/>
  <c r="I52" i="1"/>
  <c r="H79" i="1"/>
  <c r="H14" i="1"/>
  <c r="I87" i="1"/>
  <c r="I39" i="1"/>
  <c r="H102" i="1"/>
  <c r="H66" i="1"/>
  <c r="I74" i="1"/>
  <c r="I62" i="1"/>
  <c r="I8" i="1"/>
  <c r="I40" i="1"/>
  <c r="H103" i="1"/>
  <c r="H67" i="1"/>
  <c r="I99" i="1"/>
  <c r="I15" i="1"/>
  <c r="H90" i="1"/>
  <c r="H78" i="1"/>
  <c r="I98" i="1"/>
  <c r="I26" i="1"/>
  <c r="H77" i="1"/>
  <c r="H50" i="1"/>
  <c r="I85" i="1"/>
  <c r="I61" i="1"/>
  <c r="I37" i="1"/>
  <c r="I13" i="1"/>
  <c r="H98" i="1"/>
  <c r="H86" i="1"/>
  <c r="H62" i="1"/>
  <c r="H42" i="1"/>
  <c r="I106" i="1"/>
  <c r="I94" i="1"/>
  <c r="I82" i="1"/>
  <c r="I70" i="1"/>
  <c r="I58" i="1"/>
  <c r="I46" i="1"/>
  <c r="I34" i="1"/>
  <c r="I22" i="1"/>
  <c r="H97" i="1"/>
  <c r="H85" i="1"/>
  <c r="H73" i="1"/>
  <c r="H61" i="1"/>
  <c r="H38" i="1"/>
  <c r="I105" i="1"/>
  <c r="I93" i="1"/>
  <c r="I81" i="1"/>
  <c r="I69" i="1"/>
  <c r="I57" i="1"/>
  <c r="I45" i="1"/>
  <c r="I33" i="1"/>
  <c r="I21" i="1"/>
  <c r="H96" i="1"/>
  <c r="H84" i="1"/>
  <c r="H72" i="1"/>
  <c r="H60" i="1"/>
  <c r="H34" i="1"/>
  <c r="I104" i="1"/>
  <c r="I92" i="1"/>
  <c r="I80" i="1"/>
  <c r="I68" i="1"/>
  <c r="I56" i="1"/>
  <c r="I44" i="1"/>
  <c r="I32" i="1"/>
  <c r="I20" i="1"/>
  <c r="H5" i="1"/>
  <c r="H95" i="1"/>
  <c r="H83" i="1"/>
  <c r="H71" i="1"/>
  <c r="H59" i="1"/>
  <c r="H30" i="1"/>
  <c r="I103" i="1"/>
  <c r="I91" i="1"/>
  <c r="I79" i="1"/>
  <c r="I67" i="1"/>
  <c r="I55" i="1"/>
  <c r="I43" i="1"/>
  <c r="I31" i="1"/>
  <c r="I19" i="1"/>
  <c r="I7" i="1"/>
  <c r="H82" i="1"/>
  <c r="I102" i="1"/>
  <c r="I90" i="1"/>
  <c r="I42" i="1"/>
  <c r="I30" i="1"/>
  <c r="I18" i="1"/>
  <c r="H45" i="1"/>
  <c r="H41" i="1"/>
  <c r="H37" i="1"/>
  <c r="H33" i="1"/>
  <c r="H29" i="1"/>
  <c r="H25" i="1"/>
  <c r="H21" i="1"/>
  <c r="H17" i="1"/>
  <c r="H13" i="1"/>
  <c r="H9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51" i="1"/>
  <c r="H47" i="1"/>
  <c r="H43" i="1"/>
  <c r="H39" i="1"/>
  <c r="H35" i="1"/>
  <c r="H31" i="1"/>
  <c r="H27" i="1"/>
  <c r="H23" i="1"/>
  <c r="H19" i="1"/>
  <c r="H15" i="1"/>
  <c r="H11" i="1"/>
  <c r="H7" i="1"/>
  <c r="G5" i="1" l="1"/>
</calcChain>
</file>

<file path=xl/sharedStrings.xml><?xml version="1.0" encoding="utf-8"?>
<sst xmlns="http://schemas.openxmlformats.org/spreadsheetml/2006/main" count="18" uniqueCount="18">
  <si>
    <r>
      <t>p</t>
    </r>
    <r>
      <rPr>
        <b/>
        <sz val="11"/>
        <color theme="1"/>
        <rFont val="Calibri"/>
        <family val="2"/>
      </rPr>
      <t>ₓ</t>
    </r>
  </si>
  <si>
    <t>mx</t>
  </si>
  <si>
    <t>qx</t>
  </si>
  <si>
    <t>lx</t>
  </si>
  <si>
    <t>age</t>
  </si>
  <si>
    <t>Sx</t>
  </si>
  <si>
    <t>A</t>
  </si>
  <si>
    <t>B</t>
  </si>
  <si>
    <t>C</t>
  </si>
  <si>
    <t>Makeham's Law</t>
  </si>
  <si>
    <t>ex</t>
  </si>
  <si>
    <t>lx: Sx+t/S20 * l20</t>
  </si>
  <si>
    <t>t_p_20</t>
  </si>
  <si>
    <t>S20</t>
  </si>
  <si>
    <t>tP20</t>
  </si>
  <si>
    <t>l20</t>
  </si>
  <si>
    <t>correct formula</t>
  </si>
  <si>
    <t>t_P_20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</si>
</sst>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33336</xdr:colOff>
      <xdr:row>14</xdr:row>
      <xdr:rowOff>66675</xdr:rowOff>
    </xdr:from>
    <xdr:ext cx="1714501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83FAB4-F1F0-3A5A-792F-F21CF8513019}"/>
            </a:ext>
          </a:extLst>
        </xdr:cNvPr>
        <xdr:cNvSpPr txBox="1"/>
      </xdr:nvSpPr>
      <xdr:spPr>
        <a:xfrm>
          <a:off x="7158036" y="2257425"/>
          <a:ext cx="171450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0FE0-0340-4EFB-86FE-C792140C01A9}">
  <dimension ref="A1:K106"/>
  <sheetViews>
    <sheetView tabSelected="1" workbookViewId="0">
      <selection activeCell="F12" sqref="F12"/>
    </sheetView>
  </sheetViews>
  <sheetFormatPr defaultColWidth="8.796875" defaultRowHeight="14.25" x14ac:dyDescent="0.45"/>
  <cols>
    <col min="4" max="5" width="11.73046875" bestFit="1" customWidth="1"/>
    <col min="6" max="6" width="13.33203125" bestFit="1" customWidth="1"/>
    <col min="7" max="7" width="11.73046875" bestFit="1" customWidth="1"/>
    <col min="8" max="8" width="14" bestFit="1" customWidth="1"/>
  </cols>
  <sheetData>
    <row r="1" spans="1:11" x14ac:dyDescent="0.45">
      <c r="A1" t="s">
        <v>9</v>
      </c>
    </row>
    <row r="2" spans="1:11" x14ac:dyDescent="0.45">
      <c r="A2" s="3" t="s">
        <v>6</v>
      </c>
      <c r="B2" s="3" t="s">
        <v>7</v>
      </c>
      <c r="C2" s="3" t="s">
        <v>8</v>
      </c>
      <c r="D2" s="3" t="s">
        <v>13</v>
      </c>
      <c r="E2" s="3" t="s">
        <v>15</v>
      </c>
      <c r="F2" s="3" t="s">
        <v>16</v>
      </c>
      <c r="G2">
        <f>EXP(-$A$3*$A5-($B$3*$C$3^$A5-$B$3)/LOG($C$3))</f>
        <v>0.99681723604608763</v>
      </c>
    </row>
    <row r="3" spans="1:11" x14ac:dyDescent="0.45">
      <c r="A3">
        <v>1.2339999999999999E-4</v>
      </c>
      <c r="B3">
        <v>3.9999999999999998E-6</v>
      </c>
      <c r="C3">
        <v>1.1220000000000001</v>
      </c>
      <c r="D3">
        <f>EXP(-$A$3*$A5-($B$3*$C$3^$A5-$B$3)/LOG($C$3))</f>
        <v>0.99681723604608763</v>
      </c>
      <c r="E3">
        <v>1000000</v>
      </c>
      <c r="K3" t="s">
        <v>17</v>
      </c>
    </row>
    <row r="4" spans="1:11" x14ac:dyDescent="0.45">
      <c r="A4" t="s">
        <v>4</v>
      </c>
      <c r="B4" t="s">
        <v>14</v>
      </c>
      <c r="C4" s="2" t="s">
        <v>1</v>
      </c>
      <c r="D4" s="1" t="s">
        <v>0</v>
      </c>
      <c r="E4" t="s">
        <v>2</v>
      </c>
      <c r="F4" t="s">
        <v>3</v>
      </c>
      <c r="G4" t="s">
        <v>10</v>
      </c>
      <c r="H4" t="s">
        <v>11</v>
      </c>
      <c r="I4" t="s">
        <v>12</v>
      </c>
      <c r="J4" t="s">
        <v>5</v>
      </c>
    </row>
    <row r="5" spans="1:11" x14ac:dyDescent="0.45">
      <c r="A5">
        <v>20</v>
      </c>
      <c r="B5">
        <f>EXP(-$A$3*$A5-($B$3*$C$3^$A5-$B$3)/LOG($C$3))/$D$3</f>
        <v>1</v>
      </c>
      <c r="C5">
        <f>A + B*C_^A5</f>
        <v>1.6338684412457963E-4</v>
      </c>
      <c r="D5">
        <f>B6/B5</f>
        <v>0.99983423448581832</v>
      </c>
      <c r="E5">
        <f>1-D5</f>
        <v>1.6576551418168162E-4</v>
      </c>
      <c r="F5" s="4">
        <f>1000000</f>
        <v>1000000</v>
      </c>
      <c r="G5" s="6">
        <f>SUM(F6:F$105)/F5</f>
        <v>63.443832812977732</v>
      </c>
      <c r="H5" s="5">
        <f>B5/$B$5*$F$5</f>
        <v>1000000</v>
      </c>
      <c r="I5">
        <f>B6/$B$5</f>
        <v>0.99983423448581832</v>
      </c>
      <c r="J5">
        <f>EXP(-$A$3*$A5-($B$3*$C$3^$A5-$B$3)/LN($C$3))</f>
        <v>0.9972232399315486</v>
      </c>
    </row>
    <row r="6" spans="1:11" x14ac:dyDescent="0.45">
      <c r="A6">
        <v>21</v>
      </c>
      <c r="B6">
        <f>J6/$J$5</f>
        <v>0.99983423448581832</v>
      </c>
      <c r="C6">
        <f>A + B*C_^A6</f>
        <v>1.6826523910777835E-4</v>
      </c>
      <c r="D6">
        <f t="shared" ref="D6:D69" si="0">B7/B6</f>
        <v>0.99982906508714831</v>
      </c>
      <c r="E6">
        <f t="shared" ref="E6:E69" si="1">1-D6</f>
        <v>1.709349128516946E-4</v>
      </c>
      <c r="F6" s="5">
        <f>B6*$E$3</f>
        <v>999834.23448581831</v>
      </c>
      <c r="G6" s="6">
        <f>SUM(F7:F$105)/F6</f>
        <v>62.454351356157346</v>
      </c>
      <c r="H6" s="5">
        <f t="shared" ref="H6:H69" si="2">B6/$B$5*$F$5</f>
        <v>999834.23448581831</v>
      </c>
      <c r="I6">
        <f t="shared" ref="I6:I69" si="3">B7/$B$5</f>
        <v>0.99966332790808032</v>
      </c>
      <c r="J6">
        <f t="shared" ref="J6:J69" si="4">EXP(-$A$3*$A6-($B$3*$C$3^$A6-$B$3)/LN($C$3))</f>
        <v>0.99705793470842741</v>
      </c>
    </row>
    <row r="7" spans="1:11" x14ac:dyDescent="0.45">
      <c r="A7">
        <v>22</v>
      </c>
      <c r="B7">
        <f t="shared" ref="B7:B70" si="5">J7/$J$5</f>
        <v>0.99966332790808032</v>
      </c>
      <c r="C7">
        <f>A + B*C_^A7</f>
        <v>1.7373879827892733E-4</v>
      </c>
      <c r="D7">
        <f t="shared" si="0"/>
        <v>0.99982326505365759</v>
      </c>
      <c r="E7">
        <f t="shared" si="1"/>
        <v>1.7673494634240505E-4</v>
      </c>
      <c r="F7" s="5">
        <f t="shared" ref="F7:F70" si="6">B7*$E$3</f>
        <v>999663.3279080803</v>
      </c>
      <c r="G7" s="6">
        <f>SUM(F8:F$105)/F7</f>
        <v>61.465028810413337</v>
      </c>
      <c r="H7" s="5">
        <f t="shared" si="2"/>
        <v>999663.3279080803</v>
      </c>
      <c r="I7">
        <f t="shared" si="3"/>
        <v>0.99948665246346202</v>
      </c>
      <c r="J7">
        <f t="shared" si="4"/>
        <v>0.99688750269724991</v>
      </c>
    </row>
    <row r="8" spans="1:11" x14ac:dyDescent="0.45">
      <c r="A8">
        <v>23</v>
      </c>
      <c r="B8">
        <f t="shared" si="5"/>
        <v>0.99948665246346202</v>
      </c>
      <c r="C8">
        <f>A + B*C_^A8</f>
        <v>1.7988013166895646E-4</v>
      </c>
      <c r="D8">
        <f t="shared" si="0"/>
        <v>0.99981675745613485</v>
      </c>
      <c r="E8">
        <f t="shared" si="1"/>
        <v>1.8324254386514749E-4</v>
      </c>
      <c r="F8" s="5">
        <f t="shared" si="6"/>
        <v>999486.65246346197</v>
      </c>
      <c r="G8" s="6">
        <f>SUM(F9:F$105)/F8</f>
        <v>60.475893749196452</v>
      </c>
      <c r="H8" s="5">
        <f t="shared" si="2"/>
        <v>999486.65246346197</v>
      </c>
      <c r="I8">
        <f t="shared" si="3"/>
        <v>0.99930350398670531</v>
      </c>
      <c r="J8">
        <f t="shared" si="4"/>
        <v>0.9967113178379513</v>
      </c>
    </row>
    <row r="9" spans="1:11" x14ac:dyDescent="0.45">
      <c r="A9">
        <v>24</v>
      </c>
      <c r="B9">
        <f t="shared" si="5"/>
        <v>0.99930350398670531</v>
      </c>
      <c r="C9">
        <f>A + B*C_^A9</f>
        <v>1.8677070773256917E-4</v>
      </c>
      <c r="D9">
        <f t="shared" si="0"/>
        <v>0.99980945598213689</v>
      </c>
      <c r="E9">
        <f t="shared" si="1"/>
        <v>1.9054401786311459E-4</v>
      </c>
      <c r="F9" s="5">
        <f t="shared" si="6"/>
        <v>999303.50398670533</v>
      </c>
      <c r="G9" s="6">
        <f>SUM(F10:F$105)/F9</f>
        <v>59.486977536831013</v>
      </c>
      <c r="H9" s="5">
        <f t="shared" si="2"/>
        <v>999303.50398670533</v>
      </c>
      <c r="I9">
        <f t="shared" si="3"/>
        <v>0.999113092681991</v>
      </c>
      <c r="J9">
        <f t="shared" si="4"/>
        <v>0.99652867792057143</v>
      </c>
    </row>
    <row r="10" spans="1:11" x14ac:dyDescent="0.45">
      <c r="A10">
        <v>25</v>
      </c>
      <c r="B10">
        <f t="shared" si="5"/>
        <v>0.999113092681991</v>
      </c>
      <c r="C10">
        <f>A + B*C_^A10</f>
        <v>1.945019340759426E-4</v>
      </c>
      <c r="D10">
        <f t="shared" si="0"/>
        <v>0.99980126379178713</v>
      </c>
      <c r="E10">
        <f t="shared" si="1"/>
        <v>1.9873620821286853E-4</v>
      </c>
      <c r="F10" s="5">
        <f t="shared" si="6"/>
        <v>999113.09268199105</v>
      </c>
      <c r="G10" s="6">
        <f>SUM(F11:F$105)/F10</f>
        <v>58.498314584748073</v>
      </c>
      <c r="H10" s="5">
        <f t="shared" si="2"/>
        <v>999113.09268199105</v>
      </c>
      <c r="I10">
        <f t="shared" si="3"/>
        <v>0.99891453273437558</v>
      </c>
      <c r="J10">
        <f t="shared" si="4"/>
        <v>0.99633879534236469</v>
      </c>
    </row>
    <row r="11" spans="1:11" x14ac:dyDescent="0.45">
      <c r="A11">
        <v>26</v>
      </c>
      <c r="B11">
        <f t="shared" si="5"/>
        <v>0.99891453273437558</v>
      </c>
      <c r="C11">
        <f>A + B*C_^A11</f>
        <v>2.0317637003320759E-4</v>
      </c>
      <c r="D11">
        <f t="shared" si="0"/>
        <v>0.99979207223412292</v>
      </c>
      <c r="E11">
        <f t="shared" si="1"/>
        <v>2.0792776587708062E-4</v>
      </c>
      <c r="F11" s="5">
        <f t="shared" si="6"/>
        <v>998914.53273437556</v>
      </c>
      <c r="G11" s="6">
        <f>SUM(F12:F$105)/F11</f>
        <v>57.509942628888894</v>
      </c>
      <c r="H11" s="5">
        <f t="shared" si="2"/>
        <v>998914.53273437556</v>
      </c>
      <c r="I11">
        <f t="shared" si="3"/>
        <v>0.99870683066728194</v>
      </c>
      <c r="J11">
        <f t="shared" si="4"/>
        <v>0.99614078674808293</v>
      </c>
    </row>
    <row r="12" spans="1:11" x14ac:dyDescent="0.45">
      <c r="A12">
        <v>27</v>
      </c>
      <c r="B12">
        <f t="shared" si="5"/>
        <v>0.99870683066728194</v>
      </c>
      <c r="C12">
        <f>A + B*C_^A12</f>
        <v>2.1290908717725896E-4</v>
      </c>
      <c r="D12">
        <f t="shared" si="0"/>
        <v>0.99978175940701763</v>
      </c>
      <c r="E12">
        <f t="shared" si="1"/>
        <v>2.1824059298236609E-4</v>
      </c>
      <c r="F12" s="5">
        <f t="shared" si="6"/>
        <v>998706.83066728199</v>
      </c>
      <c r="G12" s="6">
        <f>SUM(F13:F$105)/F12</f>
        <v>56.52190302967486</v>
      </c>
      <c r="H12" s="5">
        <f t="shared" si="2"/>
        <v>998706.83066728199</v>
      </c>
      <c r="I12">
        <f t="shared" si="3"/>
        <v>0.99848887229634153</v>
      </c>
      <c r="J12">
        <f t="shared" si="4"/>
        <v>0.99593366141979534</v>
      </c>
    </row>
    <row r="13" spans="1:11" x14ac:dyDescent="0.45">
      <c r="A13">
        <v>28</v>
      </c>
      <c r="B13">
        <f t="shared" si="5"/>
        <v>0.99848887229634153</v>
      </c>
      <c r="C13">
        <f>A + B*C_^A13</f>
        <v>2.2382919581288456E-4</v>
      </c>
      <c r="D13">
        <f t="shared" si="0"/>
        <v>0.99977018854164068</v>
      </c>
      <c r="E13">
        <f t="shared" si="1"/>
        <v>2.2981145835931915E-4</v>
      </c>
      <c r="F13" s="5">
        <f t="shared" si="6"/>
        <v>998488.87229634158</v>
      </c>
      <c r="G13" s="6">
        <f>SUM(F14:F$105)/F13</f>
        <v>55.534241095975453</v>
      </c>
      <c r="H13" s="5">
        <f t="shared" si="2"/>
        <v>998488.87229634158</v>
      </c>
      <c r="I13">
        <f t="shared" si="3"/>
        <v>0.99825940811244351</v>
      </c>
      <c r="J13">
        <f t="shared" si="4"/>
        <v>0.99571630826695601</v>
      </c>
    </row>
    <row r="14" spans="1:11" x14ac:dyDescent="0.45">
      <c r="A14">
        <v>29</v>
      </c>
      <c r="B14">
        <f t="shared" si="5"/>
        <v>0.99825940811244351</v>
      </c>
      <c r="C14">
        <f>A + B*C_^A14</f>
        <v>2.3608155770205648E-4</v>
      </c>
      <c r="D14">
        <f t="shared" si="0"/>
        <v>0.99975720619010455</v>
      </c>
      <c r="E14">
        <f t="shared" si="1"/>
        <v>2.4279380989544741E-4</v>
      </c>
      <c r="F14" s="5">
        <f t="shared" si="6"/>
        <v>998259.40811244352</v>
      </c>
      <c r="G14" s="6">
        <f>SUM(F15:F$105)/F14</f>
        <v>54.547006434531667</v>
      </c>
      <c r="H14" s="5">
        <f t="shared" si="2"/>
        <v>998259.40811244352</v>
      </c>
      <c r="I14">
        <f t="shared" si="3"/>
        <v>0.99801703690748389</v>
      </c>
      <c r="J14">
        <f t="shared" si="4"/>
        <v>0.99548748125004094</v>
      </c>
    </row>
    <row r="15" spans="1:11" x14ac:dyDescent="0.45">
      <c r="A15">
        <v>30</v>
      </c>
      <c r="B15">
        <f t="shared" si="5"/>
        <v>0.99801703690748389</v>
      </c>
      <c r="C15">
        <f>A + B*C_^A15</f>
        <v>2.4982870774170742E-4</v>
      </c>
      <c r="D15">
        <f t="shared" si="0"/>
        <v>0.99974264019236614</v>
      </c>
      <c r="E15">
        <f t="shared" si="1"/>
        <v>2.5735980763386124E-4</v>
      </c>
      <c r="F15" s="5">
        <f t="shared" si="6"/>
        <v>998017.03690748394</v>
      </c>
      <c r="G15" s="6">
        <f>SUM(F16:F$105)/F15</f>
        <v>53.56025332630562</v>
      </c>
      <c r="H15" s="5">
        <f t="shared" si="2"/>
        <v>998017.03690748394</v>
      </c>
      <c r="I15">
        <f t="shared" si="3"/>
        <v>0.99776018743485007</v>
      </c>
      <c r="J15">
        <f t="shared" si="4"/>
        <v>0.99524578305176503</v>
      </c>
    </row>
    <row r="16" spans="1:11" x14ac:dyDescent="0.45">
      <c r="A16">
        <v>31</v>
      </c>
      <c r="B16">
        <f t="shared" si="5"/>
        <v>0.99776018743485007</v>
      </c>
      <c r="C16">
        <f>A + B*C_^A16</f>
        <v>2.6525301008619573E-4</v>
      </c>
      <c r="D16">
        <f t="shared" si="0"/>
        <v>0.99972629739553831</v>
      </c>
      <c r="E16">
        <f t="shared" si="1"/>
        <v>2.737026044616897E-4</v>
      </c>
      <c r="F16" s="5">
        <f t="shared" si="6"/>
        <v>997760.18743485003</v>
      </c>
      <c r="G16" s="6">
        <f>SUM(F17:F$105)/F16</f>
        <v>52.574041131225336</v>
      </c>
      <c r="H16" s="5">
        <f t="shared" si="2"/>
        <v>997760.18743485003</v>
      </c>
      <c r="I16">
        <f t="shared" si="3"/>
        <v>0.997487097872921</v>
      </c>
      <c r="J16">
        <f t="shared" si="4"/>
        <v>0.99498964678849033</v>
      </c>
    </row>
    <row r="17" spans="1:10" x14ac:dyDescent="0.45">
      <c r="A17">
        <v>32</v>
      </c>
      <c r="B17">
        <f t="shared" si="5"/>
        <v>0.997487097872921</v>
      </c>
      <c r="C17">
        <f>A + B*C_^A17</f>
        <v>2.8255907731671162E-4</v>
      </c>
      <c r="D17">
        <f t="shared" si="0"/>
        <v>0.99970796109553139</v>
      </c>
      <c r="E17">
        <f t="shared" si="1"/>
        <v>2.9203890446860559E-4</v>
      </c>
      <c r="F17" s="5">
        <f t="shared" si="6"/>
        <v>997487.09787292103</v>
      </c>
      <c r="G17" s="6">
        <f>SUM(F18:F$105)/F17</f>
        <v>51.588434722773499</v>
      </c>
      <c r="H17" s="5">
        <f t="shared" si="2"/>
        <v>997487.09787292103</v>
      </c>
      <c r="I17">
        <f t="shared" si="3"/>
        <v>0.99719579283363657</v>
      </c>
      <c r="J17">
        <f t="shared" si="4"/>
        <v>0.99471731553075204</v>
      </c>
    </row>
    <row r="18" spans="1:10" x14ac:dyDescent="0.45">
      <c r="A18">
        <v>33</v>
      </c>
      <c r="B18">
        <f t="shared" si="5"/>
        <v>0.99719579283363657</v>
      </c>
      <c r="C18">
        <f>A + B*C_^A18</f>
        <v>3.0197648474935049E-4</v>
      </c>
      <c r="D18">
        <f t="shared" si="0"/>
        <v>0.99968738816728275</v>
      </c>
      <c r="E18">
        <f t="shared" si="1"/>
        <v>3.1261183271724668E-4</v>
      </c>
      <c r="F18" s="5">
        <f t="shared" si="6"/>
        <v>997195.79283363663</v>
      </c>
      <c r="G18" s="6">
        <f>SUM(F19:F$105)/F18</f>
        <v>50.603504953826963</v>
      </c>
      <c r="H18" s="5">
        <f t="shared" si="2"/>
        <v>997195.79283363663</v>
      </c>
      <c r="I18">
        <f t="shared" si="3"/>
        <v>0.99688405762926091</v>
      </c>
      <c r="J18">
        <f t="shared" si="4"/>
        <v>0.99442681937566835</v>
      </c>
    </row>
    <row r="19" spans="1:10" x14ac:dyDescent="0.45">
      <c r="A19">
        <v>34</v>
      </c>
      <c r="B19">
        <f t="shared" si="5"/>
        <v>0.99688405762926091</v>
      </c>
      <c r="C19">
        <f>A + B*C_^A19</f>
        <v>3.2376281588877127E-4</v>
      </c>
      <c r="D19">
        <f t="shared" si="0"/>
        <v>0.9996643058457837</v>
      </c>
      <c r="E19">
        <f t="shared" si="1"/>
        <v>3.3569415421630389E-4</v>
      </c>
      <c r="F19" s="5">
        <f t="shared" si="6"/>
        <v>996884.05762926093</v>
      </c>
      <c r="G19" s="6">
        <f>SUM(F20:F$105)/F19</f>
        <v>49.619329155085055</v>
      </c>
      <c r="H19" s="5">
        <f t="shared" si="2"/>
        <v>996884.05762926093</v>
      </c>
      <c r="I19">
        <f t="shared" si="3"/>
        <v>0.99654940947868331</v>
      </c>
      <c r="J19">
        <f t="shared" si="4"/>
        <v>0.99411594978516016</v>
      </c>
    </row>
    <row r="20" spans="1:10" x14ac:dyDescent="0.45">
      <c r="A20">
        <v>35</v>
      </c>
      <c r="B20">
        <f t="shared" si="5"/>
        <v>0.99654940947868331</v>
      </c>
      <c r="C20">
        <f>A + B*C_^A20</f>
        <v>3.4820707942720137E-4</v>
      </c>
      <c r="D20">
        <f t="shared" si="0"/>
        <v>0.99963840811551929</v>
      </c>
      <c r="E20">
        <f t="shared" si="1"/>
        <v>3.6159188448070534E-4</v>
      </c>
      <c r="F20" s="5">
        <f t="shared" si="6"/>
        <v>996549.40947868326</v>
      </c>
      <c r="G20" s="6">
        <f>SUM(F21:F$105)/F20</f>
        <v>48.635991667326515</v>
      </c>
      <c r="H20" s="5">
        <f t="shared" si="2"/>
        <v>996549.40947868326</v>
      </c>
      <c r="I20">
        <f t="shared" si="3"/>
        <v>0.99618906529973184</v>
      </c>
      <c r="J20">
        <f t="shared" si="4"/>
        <v>0.99378223087220408</v>
      </c>
    </row>
    <row r="21" spans="1:10" x14ac:dyDescent="0.45">
      <c r="A21">
        <v>36</v>
      </c>
      <c r="B21">
        <f t="shared" si="5"/>
        <v>0.99618906529973184</v>
      </c>
      <c r="C21">
        <f>A + B*C_^A21</f>
        <v>3.7563354311732E-4</v>
      </c>
      <c r="D21">
        <f t="shared" si="0"/>
        <v>0.99960935166085063</v>
      </c>
      <c r="E21">
        <f t="shared" si="1"/>
        <v>3.906483391493687E-4</v>
      </c>
      <c r="F21" s="5">
        <f t="shared" si="6"/>
        <v>996189.0652997318</v>
      </c>
      <c r="G21" s="6">
        <f>SUM(F22:F$105)/F21</f>
        <v>47.653584408599556</v>
      </c>
      <c r="H21" s="5">
        <f t="shared" si="2"/>
        <v>996189.0652997318</v>
      </c>
      <c r="I21">
        <f t="shared" si="3"/>
        <v>0.99579990569589372</v>
      </c>
      <c r="J21">
        <f t="shared" si="4"/>
        <v>0.99342288728257966</v>
      </c>
    </row>
    <row r="22" spans="1:10" x14ac:dyDescent="0.45">
      <c r="A22">
        <v>37</v>
      </c>
      <c r="B22">
        <f t="shared" si="5"/>
        <v>0.99579990569589372</v>
      </c>
      <c r="C22">
        <f>A + B*C_^A22</f>
        <v>4.06406035377633E-4</v>
      </c>
      <c r="D22">
        <f t="shared" si="0"/>
        <v>0.99957675132413792</v>
      </c>
      <c r="E22">
        <f t="shared" si="1"/>
        <v>4.2324867586207571E-4</v>
      </c>
      <c r="F22" s="5">
        <f t="shared" si="6"/>
        <v>995799.90569589369</v>
      </c>
      <c r="G22" s="6">
        <f>SUM(F23:F$105)/F22</f>
        <v>46.672207477274128</v>
      </c>
      <c r="H22" s="5">
        <f t="shared" si="2"/>
        <v>995799.90569589369</v>
      </c>
      <c r="I22">
        <f t="shared" si="3"/>
        <v>0.99537843470438436</v>
      </c>
      <c r="J22">
        <f t="shared" si="4"/>
        <v>0.99303480828158974</v>
      </c>
    </row>
    <row r="23" spans="1:10" x14ac:dyDescent="0.45">
      <c r="A23">
        <v>38</v>
      </c>
      <c r="B23">
        <f t="shared" si="5"/>
        <v>0.99537843470438436</v>
      </c>
      <c r="C23">
        <f>A + B*C_^A23</f>
        <v>4.4093277169370427E-4</v>
      </c>
      <c r="D23">
        <f t="shared" si="0"/>
        <v>0.99954017501201953</v>
      </c>
      <c r="E23">
        <f t="shared" si="1"/>
        <v>4.5982498798047278E-4</v>
      </c>
      <c r="F23" s="5">
        <f t="shared" si="6"/>
        <v>995378.43470438442</v>
      </c>
      <c r="G23" s="6">
        <f>SUM(F24:F$105)/F23</f>
        <v>45.69196979166184</v>
      </c>
      <c r="H23" s="5">
        <f t="shared" si="2"/>
        <v>995378.43470438442</v>
      </c>
      <c r="I23">
        <f t="shared" si="3"/>
        <v>0.99492073482761034</v>
      </c>
      <c r="J23">
        <f t="shared" si="4"/>
        <v>0.99261450761389958</v>
      </c>
    </row>
    <row r="24" spans="1:10" x14ac:dyDescent="0.45">
      <c r="A24">
        <v>39</v>
      </c>
      <c r="B24">
        <f t="shared" si="5"/>
        <v>0.99492073482761034</v>
      </c>
      <c r="C24">
        <f>A + B*C_^A24</f>
        <v>4.7967176984033632E-4</v>
      </c>
      <c r="D24">
        <f t="shared" si="0"/>
        <v>0.99949913798309942</v>
      </c>
      <c r="E24">
        <f t="shared" si="1"/>
        <v>5.0086201690058285E-4</v>
      </c>
      <c r="F24" s="5">
        <f t="shared" si="6"/>
        <v>994920.73482761031</v>
      </c>
      <c r="G24" s="6">
        <f>SUM(F25:F$105)/F24</f>
        <v>44.712989766631829</v>
      </c>
      <c r="H24" s="5">
        <f t="shared" si="2"/>
        <v>994920.73482761031</v>
      </c>
      <c r="I24">
        <f t="shared" si="3"/>
        <v>0.9944224168217084</v>
      </c>
      <c r="J24">
        <f t="shared" si="4"/>
        <v>0.99215807865986672</v>
      </c>
    </row>
    <row r="25" spans="1:10" x14ac:dyDescent="0.45">
      <c r="A25">
        <v>40</v>
      </c>
      <c r="B25">
        <f t="shared" si="5"/>
        <v>0.9944224168217084</v>
      </c>
      <c r="C25">
        <f>A + B*C_^A25</f>
        <v>5.231369257608573E-4</v>
      </c>
      <c r="D25">
        <f t="shared" si="0"/>
        <v>0.99945309644231939</v>
      </c>
      <c r="E25">
        <f t="shared" si="1"/>
        <v>5.4690355768061139E-4</v>
      </c>
      <c r="F25" s="5">
        <f t="shared" si="6"/>
        <v>994422.41682170844</v>
      </c>
      <c r="G25" s="6">
        <f>SUM(F26:F$105)/F25</f>
        <v>43.735396027312909</v>
      </c>
      <c r="H25" s="5">
        <f t="shared" si="2"/>
        <v>994422.41682170844</v>
      </c>
      <c r="I25">
        <f t="shared" si="3"/>
        <v>0.9938785636641112</v>
      </c>
      <c r="J25">
        <f t="shared" si="4"/>
        <v>0.99166114436350494</v>
      </c>
    </row>
    <row r="26" spans="1:10" x14ac:dyDescent="0.45">
      <c r="A26">
        <v>41</v>
      </c>
      <c r="B26">
        <f t="shared" si="5"/>
        <v>0.9938785636641112</v>
      </c>
      <c r="C26">
        <f>A + B*C_^A26</f>
        <v>5.7190483070368187E-4</v>
      </c>
      <c r="D26">
        <f t="shared" si="0"/>
        <v>0.99940144035835077</v>
      </c>
      <c r="E26">
        <f t="shared" si="1"/>
        <v>5.9855964164923225E-4</v>
      </c>
      <c r="F26" s="5">
        <f t="shared" si="6"/>
        <v>993878.56366411119</v>
      </c>
      <c r="G26" s="6">
        <f>SUM(F27:F$105)/F26</f>
        <v>42.759328159565101</v>
      </c>
      <c r="H26" s="5">
        <f t="shared" si="2"/>
        <v>993878.56366411119</v>
      </c>
      <c r="I26">
        <f t="shared" si="3"/>
        <v>0.99328366806720159</v>
      </c>
      <c r="J26">
        <f t="shared" si="4"/>
        <v>0.9911188013556389</v>
      </c>
    </row>
    <row r="27" spans="1:10" x14ac:dyDescent="0.45">
      <c r="A27">
        <v>42</v>
      </c>
      <c r="B27">
        <f t="shared" si="5"/>
        <v>0.99328366806720159</v>
      </c>
      <c r="C27">
        <f>A + B*C_^A27</f>
        <v>6.2662242004953115E-4</v>
      </c>
      <c r="D27">
        <f t="shared" si="0"/>
        <v>0.99934348541038687</v>
      </c>
      <c r="E27">
        <f t="shared" si="1"/>
        <v>6.5651458961313303E-4</v>
      </c>
      <c r="F27" s="5">
        <f t="shared" si="6"/>
        <v>993283.66806720162</v>
      </c>
      <c r="G27" s="6">
        <f>SUM(F28:F$105)/F27</f>
        <v>41.784937496420937</v>
      </c>
      <c r="H27" s="5">
        <f t="shared" si="2"/>
        <v>993283.66806720162</v>
      </c>
      <c r="I27">
        <f t="shared" si="3"/>
        <v>0.99263156284749099</v>
      </c>
      <c r="J27">
        <f t="shared" si="4"/>
        <v>0.99052555764106764</v>
      </c>
    </row>
    <row r="28" spans="1:10" x14ac:dyDescent="0.45">
      <c r="A28">
        <v>43</v>
      </c>
      <c r="B28">
        <f t="shared" si="5"/>
        <v>0.99263156284749099</v>
      </c>
      <c r="C28">
        <f>A + B*C_^A28</f>
        <v>6.8801555529557411E-4</v>
      </c>
      <c r="D28">
        <f t="shared" si="0"/>
        <v>0.99927846395958442</v>
      </c>
      <c r="E28">
        <f t="shared" si="1"/>
        <v>7.2153604041558239E-4</v>
      </c>
      <c r="F28" s="5">
        <f t="shared" si="6"/>
        <v>992631.562847491</v>
      </c>
      <c r="G28" s="6">
        <f>SUM(F29:F$105)/F28</f>
        <v>40.812387939129536</v>
      </c>
      <c r="H28" s="5">
        <f t="shared" si="2"/>
        <v>992631.562847491</v>
      </c>
      <c r="I28">
        <f t="shared" si="3"/>
        <v>0.9919153434000425</v>
      </c>
      <c r="J28">
        <f t="shared" si="4"/>
        <v>0.98987526316109153</v>
      </c>
    </row>
    <row r="29" spans="1:10" x14ac:dyDescent="0.45">
      <c r="A29">
        <v>44</v>
      </c>
      <c r="B29">
        <f t="shared" si="5"/>
        <v>0.9919153434000425</v>
      </c>
      <c r="C29">
        <f>A + B*C_^A29</f>
        <v>7.5689865304163421E-4</v>
      </c>
      <c r="D29">
        <f t="shared" si="0"/>
        <v>0.9992055149280149</v>
      </c>
      <c r="E29">
        <f t="shared" si="1"/>
        <v>7.9448507198509599E-4</v>
      </c>
      <c r="F29" s="5">
        <f t="shared" si="6"/>
        <v>991915.3434000425</v>
      </c>
      <c r="G29" s="6">
        <f>SUM(F30:F$105)/F29</f>
        <v>39.841856810776015</v>
      </c>
      <c r="H29" s="5">
        <f t="shared" si="2"/>
        <v>991915.3434000425</v>
      </c>
      <c r="I29">
        <f t="shared" si="3"/>
        <v>0.99112728146703821</v>
      </c>
      <c r="J29">
        <f t="shared" si="4"/>
        <v>0.98916103248320497</v>
      </c>
    </row>
    <row r="30" spans="1:10" x14ac:dyDescent="0.45">
      <c r="A30">
        <v>45</v>
      </c>
      <c r="B30">
        <f t="shared" si="5"/>
        <v>0.99112728146703821</v>
      </c>
      <c r="C30">
        <f>A + B*C_^A30</f>
        <v>8.3418548871271373E-4</v>
      </c>
      <c r="D30">
        <f t="shared" si="0"/>
        <v>0.99912367245415923</v>
      </c>
      <c r="E30">
        <f t="shared" si="1"/>
        <v>8.7632754584077155E-4</v>
      </c>
      <c r="F30" s="5">
        <f t="shared" si="6"/>
        <v>991127.28146703821</v>
      </c>
      <c r="G30" s="6">
        <f>SUM(F31:F$105)/F30</f>
        <v>38.873535739688457</v>
      </c>
      <c r="H30" s="5">
        <f t="shared" si="2"/>
        <v>991127.28146703821</v>
      </c>
      <c r="I30">
        <f t="shared" si="3"/>
        <v>0.99025872932885439</v>
      </c>
      <c r="J30">
        <f t="shared" si="4"/>
        <v>0.98837515880910776</v>
      </c>
    </row>
    <row r="31" spans="1:10" x14ac:dyDescent="0.45">
      <c r="A31">
        <v>46</v>
      </c>
      <c r="B31">
        <f t="shared" si="5"/>
        <v>0.99025872932885439</v>
      </c>
      <c r="C31">
        <f>A + B*C_^A31</f>
        <v>9.2090131833566491E-4</v>
      </c>
      <c r="D31">
        <f t="shared" si="0"/>
        <v>0.99903185317861409</v>
      </c>
      <c r="E31">
        <f t="shared" si="1"/>
        <v>9.681468213859068E-4</v>
      </c>
      <c r="F31" s="5">
        <f t="shared" si="6"/>
        <v>990258.72932885436</v>
      </c>
      <c r="G31" s="6">
        <f>SUM(F32:F$105)/F31</f>
        <v>37.907631568975781</v>
      </c>
      <c r="H31" s="5">
        <f t="shared" si="2"/>
        <v>990258.72932885436</v>
      </c>
      <c r="I31">
        <f t="shared" si="3"/>
        <v>0.98930001348770502</v>
      </c>
      <c r="J31">
        <f t="shared" si="4"/>
        <v>0.9875090184318186</v>
      </c>
    </row>
    <row r="32" spans="1:10" x14ac:dyDescent="0.45">
      <c r="A32">
        <v>47</v>
      </c>
      <c r="B32">
        <f t="shared" si="5"/>
        <v>0.98930001348770502</v>
      </c>
      <c r="C32">
        <f>A + B*C_^A32</f>
        <v>1.0181964791726162E-3</v>
      </c>
      <c r="D32">
        <f t="shared" si="0"/>
        <v>0.99892884199657161</v>
      </c>
      <c r="E32">
        <f t="shared" si="1"/>
        <v>1.0711580034283852E-3</v>
      </c>
      <c r="F32" s="5">
        <f t="shared" si="6"/>
        <v>989300.01348770503</v>
      </c>
      <c r="G32" s="6">
        <f>SUM(F33:F$105)/F32</f>
        <v>36.944367287554719</v>
      </c>
      <c r="H32" s="5">
        <f t="shared" si="2"/>
        <v>989300.01348770503</v>
      </c>
      <c r="I32">
        <f t="shared" si="3"/>
        <v>0.98824031686046587</v>
      </c>
      <c r="J32">
        <f t="shared" si="4"/>
        <v>0.98655296471453391</v>
      </c>
    </row>
    <row r="33" spans="1:10" x14ac:dyDescent="0.45">
      <c r="A33">
        <v>48</v>
      </c>
      <c r="B33">
        <f t="shared" si="5"/>
        <v>0.98824031686046587</v>
      </c>
      <c r="C33">
        <f>A + B*C_^A33</f>
        <v>1.1273616496316754E-3</v>
      </c>
      <c r="D33">
        <f t="shared" si="0"/>
        <v>0.99881327609465009</v>
      </c>
      <c r="E33">
        <f t="shared" si="1"/>
        <v>1.1867239053499068E-3</v>
      </c>
      <c r="F33" s="5">
        <f t="shared" si="6"/>
        <v>988240.31686046591</v>
      </c>
      <c r="G33" s="6">
        <f>SUM(F34:F$105)/F33</f>
        <v>35.983982976919101</v>
      </c>
      <c r="H33" s="5">
        <f t="shared" si="2"/>
        <v>988240.31686046591</v>
      </c>
      <c r="I33">
        <f t="shared" si="3"/>
        <v>0.987067548452217</v>
      </c>
      <c r="J33">
        <f t="shared" si="4"/>
        <v>0.98549621061057402</v>
      </c>
    </row>
    <row r="34" spans="1:10" x14ac:dyDescent="0.45">
      <c r="A34">
        <v>49</v>
      </c>
      <c r="B34">
        <f t="shared" si="5"/>
        <v>0.987067548452217</v>
      </c>
      <c r="C34">
        <f>A + B*C_^A34</f>
        <v>1.2498449708867399E-3</v>
      </c>
      <c r="D34">
        <f t="shared" si="0"/>
        <v>0.99868362706858915</v>
      </c>
      <c r="E34">
        <f t="shared" si="1"/>
        <v>1.3163729314108474E-3</v>
      </c>
      <c r="F34" s="5">
        <f t="shared" si="6"/>
        <v>987067.54845221702</v>
      </c>
      <c r="G34" s="6">
        <f>SUM(F35:F$105)/F34</f>
        <v>35.026736766671846</v>
      </c>
      <c r="H34" s="5">
        <f t="shared" si="2"/>
        <v>987067.54845221702</v>
      </c>
      <c r="I34">
        <f t="shared" si="3"/>
        <v>0.98576819944996041</v>
      </c>
      <c r="J34">
        <f t="shared" si="4"/>
        <v>0.98432669869881062</v>
      </c>
    </row>
    <row r="35" spans="1:10" x14ac:dyDescent="0.45">
      <c r="A35">
        <v>50</v>
      </c>
      <c r="B35">
        <f t="shared" si="5"/>
        <v>0.98576819944996041</v>
      </c>
      <c r="C35">
        <f>A + B*C_^A35</f>
        <v>1.3872712573349223E-3</v>
      </c>
      <c r="D35">
        <f t="shared" si="0"/>
        <v>0.99853818089500257</v>
      </c>
      <c r="E35">
        <f t="shared" si="1"/>
        <v>1.4618191049974305E-3</v>
      </c>
      <c r="F35" s="5">
        <f t="shared" si="6"/>
        <v>985768.19944996038</v>
      </c>
      <c r="G35" s="6">
        <f>SUM(F36:F$105)/F35</f>
        <v>34.072905790480341</v>
      </c>
      <c r="H35" s="5">
        <f t="shared" si="2"/>
        <v>985768.19944996038</v>
      </c>
      <c r="I35">
        <f t="shared" si="3"/>
        <v>0.98432718466290559</v>
      </c>
      <c r="J35">
        <f t="shared" si="4"/>
        <v>0.98303095767697857</v>
      </c>
    </row>
    <row r="36" spans="1:10" x14ac:dyDescent="0.45">
      <c r="A36">
        <v>51</v>
      </c>
      <c r="B36">
        <f t="shared" si="5"/>
        <v>0.98432718466290559</v>
      </c>
      <c r="C36">
        <f>A + B*C_^A36</f>
        <v>1.5414635507297835E-3</v>
      </c>
      <c r="D36">
        <f t="shared" si="0"/>
        <v>0.99837501550459495</v>
      </c>
      <c r="E36">
        <f t="shared" si="1"/>
        <v>1.6249844954050463E-3</v>
      </c>
      <c r="F36" s="5">
        <f t="shared" si="6"/>
        <v>984327.18466290564</v>
      </c>
      <c r="G36" s="6">
        <f>SUM(F37:F$105)/F36</f>
        <v>33.122787132626563</v>
      </c>
      <c r="H36" s="5">
        <f t="shared" si="2"/>
        <v>984327.18466290564</v>
      </c>
      <c r="I36">
        <f t="shared" si="3"/>
        <v>0.9827276682494227</v>
      </c>
      <c r="J36">
        <f t="shared" si="4"/>
        <v>0.98159394424224244</v>
      </c>
    </row>
    <row r="37" spans="1:10" x14ac:dyDescent="0.45">
      <c r="A37">
        <v>52</v>
      </c>
      <c r="B37">
        <f t="shared" si="5"/>
        <v>0.9827276682494227</v>
      </c>
      <c r="C37">
        <f>A + B*C_^A37</f>
        <v>1.7144673039188169E-3</v>
      </c>
      <c r="D37">
        <f t="shared" si="0"/>
        <v>0.99819197567581552</v>
      </c>
      <c r="E37">
        <f t="shared" si="1"/>
        <v>1.8080243241844762E-3</v>
      </c>
      <c r="F37" s="5">
        <f t="shared" si="6"/>
        <v>982727.66824942268</v>
      </c>
      <c r="G37" s="6">
        <f>SUM(F38:F$105)/F37</f>
        <v>32.17669875371007</v>
      </c>
      <c r="H37" s="5">
        <f t="shared" si="2"/>
        <v>982727.66824942268</v>
      </c>
      <c r="I37">
        <f t="shared" si="3"/>
        <v>0.98095087272117865</v>
      </c>
      <c r="J37">
        <f t="shared" si="4"/>
        <v>0.97999886930206537</v>
      </c>
    </row>
    <row r="38" spans="1:10" x14ac:dyDescent="0.45">
      <c r="A38">
        <v>53</v>
      </c>
      <c r="B38">
        <f t="shared" si="5"/>
        <v>0.98095087272117865</v>
      </c>
      <c r="C38">
        <f>A + B*C_^A38</f>
        <v>1.9085775149969128E-3</v>
      </c>
      <c r="D38">
        <f t="shared" si="0"/>
        <v>0.99798664493661138</v>
      </c>
      <c r="E38">
        <f t="shared" si="1"/>
        <v>2.0133550633886221E-3</v>
      </c>
      <c r="F38" s="5">
        <f t="shared" si="6"/>
        <v>980950.87272117869</v>
      </c>
      <c r="G38" s="6">
        <f>SUM(F39:F$105)/F38</f>
        <v>31.234980382330928</v>
      </c>
      <c r="H38" s="5">
        <f t="shared" si="2"/>
        <v>980950.87272117869</v>
      </c>
      <c r="I38">
        <f t="shared" si="3"/>
        <v>0.97897587031464994</v>
      </c>
      <c r="J38">
        <f t="shared" si="4"/>
        <v>0.97822700750869396</v>
      </c>
    </row>
    <row r="39" spans="1:10" x14ac:dyDescent="0.45">
      <c r="A39">
        <v>54</v>
      </c>
      <c r="B39">
        <f t="shared" si="5"/>
        <v>0.97897587031464994</v>
      </c>
      <c r="C39">
        <f>A + B*C_^A39</f>
        <v>2.1263691718265364E-3</v>
      </c>
      <c r="D39">
        <f t="shared" si="0"/>
        <v>0.99775631412759513</v>
      </c>
      <c r="E39">
        <f t="shared" si="1"/>
        <v>2.2436858724048658E-3</v>
      </c>
      <c r="F39" s="5">
        <f t="shared" si="6"/>
        <v>978975.87031464989</v>
      </c>
      <c r="G39" s="6">
        <f>SUM(F40:F$105)/F39</f>
        <v>30.297994357745008</v>
      </c>
      <c r="H39" s="5">
        <f t="shared" si="2"/>
        <v>978975.87031464989</v>
      </c>
      <c r="I39">
        <f t="shared" si="3"/>
        <v>0.97677935598499965</v>
      </c>
      <c r="J39">
        <f t="shared" si="4"/>
        <v>0.97625748920998279</v>
      </c>
    </row>
    <row r="40" spans="1:10" x14ac:dyDescent="0.45">
      <c r="A40">
        <v>55</v>
      </c>
      <c r="B40">
        <f t="shared" si="5"/>
        <v>0.97677935598499965</v>
      </c>
      <c r="C40">
        <f>A + B*C_^A40</f>
        <v>2.3707314107893744E-3</v>
      </c>
      <c r="D40">
        <f t="shared" si="0"/>
        <v>0.99749794624236043</v>
      </c>
      <c r="E40">
        <f t="shared" si="1"/>
        <v>2.5020537576395663E-3</v>
      </c>
      <c r="F40" s="5">
        <f t="shared" si="6"/>
        <v>976779.35598499968</v>
      </c>
      <c r="G40" s="6">
        <f>SUM(F41:F$105)/F40</f>
        <v>29.366126406563072</v>
      </c>
      <c r="H40" s="5">
        <f t="shared" si="2"/>
        <v>976779.35598499968</v>
      </c>
      <c r="I40">
        <f t="shared" si="3"/>
        <v>0.97433540152697262</v>
      </c>
      <c r="J40">
        <f t="shared" si="4"/>
        <v>0.97406707407361282</v>
      </c>
    </row>
    <row r="41" spans="1:10" x14ac:dyDescent="0.45">
      <c r="A41">
        <v>56</v>
      </c>
      <c r="B41">
        <f t="shared" si="5"/>
        <v>0.97433540152697262</v>
      </c>
      <c r="C41">
        <f>A + B*C_^A41</f>
        <v>2.6449058429056779E-3</v>
      </c>
      <c r="D41">
        <f t="shared" si="0"/>
        <v>0.99720813711971035</v>
      </c>
      <c r="E41">
        <f t="shared" si="1"/>
        <v>2.7918628802896528E-3</v>
      </c>
      <c r="F41" s="5">
        <f t="shared" si="6"/>
        <v>974335.40152697265</v>
      </c>
      <c r="G41" s="6">
        <f>SUM(F42:F$105)/F41</f>
        <v>28.439786334585627</v>
      </c>
      <c r="H41" s="5">
        <f t="shared" si="2"/>
        <v>974335.40152697265</v>
      </c>
      <c r="I41">
        <f t="shared" si="3"/>
        <v>0.97161519068649738</v>
      </c>
      <c r="J41">
        <f t="shared" si="4"/>
        <v>0.97162990589073395</v>
      </c>
    </row>
    <row r="42" spans="1:10" x14ac:dyDescent="0.45">
      <c r="A42">
        <v>57</v>
      </c>
      <c r="B42">
        <f t="shared" si="5"/>
        <v>0.97161519068649738</v>
      </c>
      <c r="C42">
        <f>A + B*C_^A42</f>
        <v>2.9525295557401706E-3</v>
      </c>
      <c r="D42">
        <f t="shared" si="0"/>
        <v>0.99688307151812949</v>
      </c>
      <c r="E42">
        <f t="shared" si="1"/>
        <v>3.1169284818705068E-3</v>
      </c>
      <c r="F42" s="5">
        <f t="shared" si="6"/>
        <v>971615.19068649737</v>
      </c>
      <c r="G42" s="6">
        <f>SUM(F43:F$105)/F42</f>
        <v>27.519408612859689</v>
      </c>
      <c r="H42" s="5">
        <f t="shared" si="2"/>
        <v>971615.19068649737</v>
      </c>
      <c r="I42">
        <f t="shared" si="3"/>
        <v>0.96858673562522857</v>
      </c>
      <c r="J42">
        <f t="shared" si="4"/>
        <v>0.96891724842309834</v>
      </c>
    </row>
    <row r="43" spans="1:10" x14ac:dyDescent="0.45">
      <c r="A43">
        <v>58</v>
      </c>
      <c r="B43">
        <f t="shared" si="5"/>
        <v>0.96858673562522857</v>
      </c>
      <c r="C43">
        <f>A + B*C_^A43</f>
        <v>3.2976833615404721E-3</v>
      </c>
      <c r="D43">
        <f t="shared" si="0"/>
        <v>0.9965184740548616</v>
      </c>
      <c r="E43">
        <f t="shared" si="1"/>
        <v>3.4815259451383973E-3</v>
      </c>
      <c r="F43" s="5">
        <f t="shared" si="6"/>
        <v>968586.73562522861</v>
      </c>
      <c r="G43" s="6">
        <f>SUM(F44:F$105)/F43</f>
        <v>26.605452835056205</v>
      </c>
      <c r="H43" s="5">
        <f t="shared" si="2"/>
        <v>968586.73562522861</v>
      </c>
      <c r="I43">
        <f t="shared" si="3"/>
        <v>0.96521457577503245</v>
      </c>
      <c r="J43">
        <f t="shared" si="4"/>
        <v>0.96589720265491275</v>
      </c>
    </row>
    <row r="44" spans="1:10" x14ac:dyDescent="0.45">
      <c r="A44">
        <v>59</v>
      </c>
      <c r="B44">
        <f t="shared" si="5"/>
        <v>0.96521457577503245</v>
      </c>
      <c r="C44">
        <f>A + B*C_^A44</f>
        <v>3.6849459316484101E-3</v>
      </c>
      <c r="D44">
        <f t="shared" si="0"/>
        <v>0.9961095544405153</v>
      </c>
      <c r="E44">
        <f t="shared" si="1"/>
        <v>3.8904455594847009E-3</v>
      </c>
      <c r="F44" s="5">
        <f t="shared" si="6"/>
        <v>965214.5757750324</v>
      </c>
      <c r="G44" s="6">
        <f>SUM(F45:F$105)/F44</f>
        <v>25.698404021350324</v>
      </c>
      <c r="H44" s="5">
        <f t="shared" si="2"/>
        <v>965214.5757750324</v>
      </c>
      <c r="I44">
        <f t="shared" si="3"/>
        <v>0.96145946101475854</v>
      </c>
      <c r="J44">
        <f t="shared" si="4"/>
        <v>0.96253440648353306</v>
      </c>
    </row>
    <row r="45" spans="1:10" x14ac:dyDescent="0.45">
      <c r="A45">
        <v>60</v>
      </c>
      <c r="B45">
        <f t="shared" si="5"/>
        <v>0.96145946101475854</v>
      </c>
      <c r="C45">
        <f>A + B*C_^A45</f>
        <v>4.119454535309517E-3</v>
      </c>
      <c r="D45">
        <f t="shared" si="0"/>
        <v>0.99565094638539697</v>
      </c>
      <c r="E45">
        <f t="shared" si="1"/>
        <v>4.3490536146030268E-3</v>
      </c>
      <c r="F45" s="5">
        <f t="shared" si="6"/>
        <v>961459.46101475856</v>
      </c>
      <c r="G45" s="6">
        <f>SUM(F46:F$105)/F45</f>
        <v>24.798772742205394</v>
      </c>
      <c r="H45" s="5">
        <f t="shared" si="2"/>
        <v>961459.46101475856</v>
      </c>
      <c r="I45">
        <f t="shared" si="3"/>
        <v>0.95727802227053804</v>
      </c>
      <c r="J45">
        <f t="shared" si="4"/>
        <v>0.95878971877597796</v>
      </c>
    </row>
    <row r="46" spans="1:10" x14ac:dyDescent="0.45">
      <c r="A46">
        <v>61</v>
      </c>
      <c r="B46">
        <f t="shared" si="5"/>
        <v>0.95727802227053804</v>
      </c>
      <c r="C46">
        <f>A + B*C_^A46</f>
        <v>4.6069731886172784E-3</v>
      </c>
      <c r="D46">
        <f t="shared" si="0"/>
        <v>0.99513663949609032</v>
      </c>
      <c r="E46">
        <f t="shared" si="1"/>
        <v>4.863360503909675E-3</v>
      </c>
      <c r="F46" s="5">
        <f t="shared" si="6"/>
        <v>957278.02227053803</v>
      </c>
      <c r="G46" s="6">
        <f>SUM(F47:F$105)/F46</f>
        <v>23.907095033891803</v>
      </c>
      <c r="H46" s="5">
        <f t="shared" si="2"/>
        <v>957278.02227053803</v>
      </c>
      <c r="I46">
        <f t="shared" si="3"/>
        <v>0.95262243414576675</v>
      </c>
      <c r="J46">
        <f t="shared" si="4"/>
        <v>0.9546198908838911</v>
      </c>
    </row>
    <row r="47" spans="1:10" x14ac:dyDescent="0.45">
      <c r="A47">
        <v>62</v>
      </c>
      <c r="B47">
        <f t="shared" si="5"/>
        <v>0.95262243414576675</v>
      </c>
      <c r="C47">
        <f>A + B*C_^A47</f>
        <v>5.153969117628587E-3</v>
      </c>
      <c r="D47">
        <f t="shared" si="0"/>
        <v>0.99455990342077027</v>
      </c>
      <c r="E47">
        <f t="shared" si="1"/>
        <v>5.4400965792297251E-3</v>
      </c>
      <c r="F47" s="5">
        <f t="shared" si="6"/>
        <v>952622.43414576678</v>
      </c>
      <c r="G47" s="6">
        <f>SUM(F48:F$105)/F47</f>
        <v>23.023932076300287</v>
      </c>
      <c r="H47" s="5">
        <f t="shared" si="2"/>
        <v>952622.43414576678</v>
      </c>
      <c r="I47">
        <f t="shared" si="3"/>
        <v>0.94744007610047287</v>
      </c>
      <c r="J47">
        <f t="shared" si="4"/>
        <v>0.94997723021031977</v>
      </c>
    </row>
    <row r="48" spans="1:10" x14ac:dyDescent="0.45">
      <c r="A48">
        <v>63</v>
      </c>
      <c r="B48">
        <f t="shared" si="5"/>
        <v>0.94744007610047287</v>
      </c>
      <c r="C48">
        <f>A + B*C_^A48</f>
        <v>5.7676985499792756E-3</v>
      </c>
      <c r="D48">
        <f t="shared" si="0"/>
        <v>0.99391320344021483</v>
      </c>
      <c r="E48">
        <f t="shared" si="1"/>
        <v>6.0867965597851681E-3</v>
      </c>
      <c r="F48" s="5">
        <f t="shared" si="6"/>
        <v>947440.07610047283</v>
      </c>
      <c r="G48" s="6">
        <f>SUM(F49:F$105)/F48</f>
        <v>22.149869602735748</v>
      </c>
      <c r="H48" s="5">
        <f t="shared" si="2"/>
        <v>947440.07610047283</v>
      </c>
      <c r="I48">
        <f t="shared" si="3"/>
        <v>0.94167320110466191</v>
      </c>
      <c r="J48">
        <f t="shared" si="4"/>
        <v>0.94480926232990647</v>
      </c>
    </row>
    <row r="49" spans="1:10" x14ac:dyDescent="0.45">
      <c r="A49">
        <v>64</v>
      </c>
      <c r="B49">
        <f t="shared" si="5"/>
        <v>0.94167320110466191</v>
      </c>
      <c r="C49">
        <f>A + B*C_^A49</f>
        <v>6.4563029730767474E-3</v>
      </c>
      <c r="D49">
        <f t="shared" si="0"/>
        <v>0.99318810663973878</v>
      </c>
      <c r="E49">
        <f t="shared" si="1"/>
        <v>6.8118933602612231E-3</v>
      </c>
      <c r="F49" s="5">
        <f t="shared" si="6"/>
        <v>941673.20110466192</v>
      </c>
      <c r="G49" s="6">
        <f>SUM(F50:F$105)/F49</f>
        <v>21.285517011011411</v>
      </c>
      <c r="H49" s="5">
        <f t="shared" si="2"/>
        <v>941673.20110466192</v>
      </c>
      <c r="I49">
        <f t="shared" si="3"/>
        <v>0.93525862367852108</v>
      </c>
      <c r="J49">
        <f t="shared" si="4"/>
        <v>0.93905840056230372</v>
      </c>
    </row>
    <row r="50" spans="1:10" x14ac:dyDescent="0.45">
      <c r="A50">
        <v>65</v>
      </c>
      <c r="B50">
        <f t="shared" si="5"/>
        <v>0.93525862367852108</v>
      </c>
      <c r="C50">
        <f>A + B*C_^A50</f>
        <v>7.2289171357921116E-3</v>
      </c>
      <c r="D50">
        <f t="shared" si="0"/>
        <v>0.99237517773711259</v>
      </c>
      <c r="E50">
        <f t="shared" si="1"/>
        <v>7.6248222628874096E-3</v>
      </c>
      <c r="F50" s="5">
        <f t="shared" si="6"/>
        <v>935258.62367852114</v>
      </c>
      <c r="G50" s="6">
        <f>SUM(F51:F$105)/F50</f>
        <v>20.431506145423821</v>
      </c>
      <c r="H50" s="5">
        <f t="shared" si="2"/>
        <v>935258.62367852114</v>
      </c>
      <c r="I50">
        <f t="shared" si="3"/>
        <v>0.92812744290313964</v>
      </c>
      <c r="J50">
        <f t="shared" si="4"/>
        <v>0.93266163487861575</v>
      </c>
    </row>
    <row r="51" spans="1:10" x14ac:dyDescent="0.45">
      <c r="A51">
        <v>66</v>
      </c>
      <c r="B51">
        <f t="shared" si="5"/>
        <v>0.92812744290313964</v>
      </c>
      <c r="C51">
        <f>A + B*C_^A51</f>
        <v>8.0957902263587497E-3</v>
      </c>
      <c r="D51">
        <f t="shared" si="0"/>
        <v>0.9914638635853632</v>
      </c>
      <c r="E51">
        <f t="shared" si="1"/>
        <v>8.5361364146367968E-3</v>
      </c>
      <c r="F51" s="5">
        <f t="shared" si="6"/>
        <v>928127.44290313963</v>
      </c>
      <c r="G51" s="6">
        <f>SUM(F52:F$105)/F51</f>
        <v>19.58848972020165</v>
      </c>
      <c r="H51" s="5">
        <f t="shared" si="2"/>
        <v>928127.44290313963</v>
      </c>
      <c r="I51">
        <f t="shared" si="3"/>
        <v>0.92020482044035046</v>
      </c>
      <c r="J51">
        <f t="shared" si="4"/>
        <v>0.92555025568125227</v>
      </c>
    </row>
    <row r="52" spans="1:10" x14ac:dyDescent="0.45">
      <c r="A52">
        <v>67</v>
      </c>
      <c r="B52">
        <f t="shared" si="5"/>
        <v>0.92020482044035046</v>
      </c>
      <c r="C52">
        <f>A + B*C_^A52</f>
        <v>9.0684218339745198E-3</v>
      </c>
      <c r="D52">
        <f t="shared" si="0"/>
        <v>0.99044236532044472</v>
      </c>
      <c r="E52">
        <f t="shared" si="1"/>
        <v>9.5576346795552825E-3</v>
      </c>
      <c r="F52" s="5">
        <f t="shared" si="6"/>
        <v>920204.82044035045</v>
      </c>
      <c r="G52" s="6">
        <f>SUM(F53:F$105)/F52</f>
        <v>18.757139356915275</v>
      </c>
      <c r="H52" s="5">
        <f t="shared" si="2"/>
        <v>920204.82044035045</v>
      </c>
      <c r="I52">
        <f t="shared" si="3"/>
        <v>0.91140983893621585</v>
      </c>
      <c r="J52">
        <f t="shared" si="4"/>
        <v>0.91764963244015518</v>
      </c>
    </row>
    <row r="53" spans="1:10" x14ac:dyDescent="0.45">
      <c r="A53">
        <v>68</v>
      </c>
      <c r="B53">
        <f t="shared" si="5"/>
        <v>0.91140983893621585</v>
      </c>
      <c r="C53">
        <f>A + B*C_^A53</f>
        <v>1.0159714497719411E-2</v>
      </c>
      <c r="D53">
        <f t="shared" si="0"/>
        <v>0.98929749708645287</v>
      </c>
      <c r="E53">
        <f t="shared" si="1"/>
        <v>1.0702502913547129E-2</v>
      </c>
      <c r="F53" s="5">
        <f t="shared" si="6"/>
        <v>911409.83893621585</v>
      </c>
      <c r="G53" s="6">
        <f>SUM(F54:F$105)/F53</f>
        <v>17.938143211237382</v>
      </c>
      <c r="H53" s="5">
        <f t="shared" si="2"/>
        <v>911409.83893621585</v>
      </c>
      <c r="I53">
        <f t="shared" si="3"/>
        <v>0.90165547247956546</v>
      </c>
      <c r="J53">
        <f t="shared" si="4"/>
        <v>0.90887907248946409</v>
      </c>
    </row>
    <row r="54" spans="1:10" x14ac:dyDescent="0.45">
      <c r="A54">
        <v>69</v>
      </c>
      <c r="B54">
        <f t="shared" si="5"/>
        <v>0.90165547247956546</v>
      </c>
      <c r="C54">
        <f>A + B*C_^A54</f>
        <v>1.1384144866441182E-2</v>
      </c>
      <c r="D54">
        <f t="shared" si="0"/>
        <v>0.98801453025094499</v>
      </c>
      <c r="E54">
        <f t="shared" si="1"/>
        <v>1.1985469749055011E-2</v>
      </c>
      <c r="F54" s="5">
        <f t="shared" si="6"/>
        <v>901655.47247956542</v>
      </c>
      <c r="G54" s="6">
        <f>SUM(F55:F$105)/F54</f>
        <v>17.132203168477041</v>
      </c>
      <c r="H54" s="5">
        <f t="shared" si="2"/>
        <v>901655.47247956542</v>
      </c>
      <c r="I54">
        <f t="shared" si="3"/>
        <v>0.89084870809009176</v>
      </c>
      <c r="J54">
        <f t="shared" si="4"/>
        <v>0.89915179156808356</v>
      </c>
    </row>
    <row r="55" spans="1:10" x14ac:dyDescent="0.45">
      <c r="A55">
        <v>70</v>
      </c>
      <c r="B55">
        <f t="shared" si="5"/>
        <v>0.89084870809009176</v>
      </c>
      <c r="C55">
        <f>A + B*C_^A55</f>
        <v>1.2757955740147008E-2</v>
      </c>
      <c r="D55">
        <f t="shared" si="0"/>
        <v>0.98657702202732345</v>
      </c>
      <c r="E55">
        <f t="shared" si="1"/>
        <v>1.3422977972676553E-2</v>
      </c>
      <c r="F55" s="5">
        <f t="shared" si="6"/>
        <v>890848.70809009171</v>
      </c>
      <c r="G55" s="6">
        <f>SUM(F56:F$105)/F55</f>
        <v>16.340031592577535</v>
      </c>
      <c r="H55" s="5">
        <f t="shared" si="2"/>
        <v>890848.70809009171</v>
      </c>
      <c r="I55">
        <f t="shared" si="3"/>
        <v>0.87889086550441109</v>
      </c>
      <c r="J55">
        <f t="shared" si="4"/>
        <v>0.88837503497043568</v>
      </c>
    </row>
    <row r="56" spans="1:10" x14ac:dyDescent="0.45">
      <c r="A56">
        <v>71</v>
      </c>
      <c r="B56">
        <f t="shared" si="5"/>
        <v>0.87889086550441109</v>
      </c>
      <c r="C56">
        <f>A + B*C_^A56</f>
        <v>1.4299371540444944E-2</v>
      </c>
      <c r="D56">
        <f t="shared" si="0"/>
        <v>0.98496662745949115</v>
      </c>
      <c r="E56">
        <f t="shared" si="1"/>
        <v>1.5033372540508849E-2</v>
      </c>
      <c r="F56" s="5">
        <f t="shared" si="6"/>
        <v>878890.86550441105</v>
      </c>
      <c r="G56" s="6">
        <f>SUM(F57:F$105)/F56</f>
        <v>15.562347619854654</v>
      </c>
      <c r="H56" s="5">
        <f t="shared" si="2"/>
        <v>878890.86550441105</v>
      </c>
      <c r="I56">
        <f t="shared" si="3"/>
        <v>0.86567817170083305</v>
      </c>
      <c r="J56">
        <f t="shared" si="4"/>
        <v>0.8764503964445518</v>
      </c>
    </row>
    <row r="57" spans="1:10" x14ac:dyDescent="0.45">
      <c r="A57">
        <v>72</v>
      </c>
      <c r="B57">
        <f t="shared" si="5"/>
        <v>0.86567817170083305</v>
      </c>
      <c r="C57">
        <f>A + B*C_^A57</f>
        <v>1.6028840068379228E-2</v>
      </c>
      <c r="D57">
        <f t="shared" si="0"/>
        <v>0.98316289380795363</v>
      </c>
      <c r="E57">
        <f t="shared" si="1"/>
        <v>1.6837106192046369E-2</v>
      </c>
      <c r="F57" s="5">
        <f t="shared" si="6"/>
        <v>865678.17170083302</v>
      </c>
      <c r="G57" s="6">
        <f>SUM(F58:F$105)/F57</f>
        <v>14.799872996706872</v>
      </c>
      <c r="H57" s="5">
        <f t="shared" si="2"/>
        <v>865678.17170083302</v>
      </c>
      <c r="I57">
        <f t="shared" si="3"/>
        <v>0.85110265639576954</v>
      </c>
      <c r="J57">
        <f t="shared" si="4"/>
        <v>0.86327439112152415</v>
      </c>
    </row>
    <row r="58" spans="1:10" x14ac:dyDescent="0.45">
      <c r="A58">
        <v>73</v>
      </c>
      <c r="B58">
        <f t="shared" si="5"/>
        <v>0.85110265639576954</v>
      </c>
      <c r="C58">
        <f>A + B*C_^A58</f>
        <v>1.7969303756721493E-2</v>
      </c>
      <c r="D58">
        <f t="shared" si="0"/>
        <v>0.98114303652123125</v>
      </c>
      <c r="E58">
        <f t="shared" si="1"/>
        <v>1.8856963478768751E-2</v>
      </c>
      <c r="F58" s="5">
        <f t="shared" si="6"/>
        <v>851102.65639576956</v>
      </c>
      <c r="G58" s="6">
        <f>SUM(F59:F$105)/F58</f>
        <v>14.053327469860562</v>
      </c>
      <c r="H58" s="5">
        <f t="shared" si="2"/>
        <v>851102.65639576956</v>
      </c>
      <c r="I58">
        <f t="shared" si="3"/>
        <v>0.83505344468743148</v>
      </c>
      <c r="J58">
        <f t="shared" si="4"/>
        <v>0.84873934852533683</v>
      </c>
    </row>
    <row r="59" spans="1:10" x14ac:dyDescent="0.45">
      <c r="A59">
        <v>74</v>
      </c>
      <c r="B59">
        <f t="shared" si="5"/>
        <v>0.83505344468743148</v>
      </c>
      <c r="C59">
        <f>A + B*C_^A59</f>
        <v>2.0146504015041519E-2</v>
      </c>
      <c r="D59">
        <f t="shared" si="0"/>
        <v>0.97888169620058318</v>
      </c>
      <c r="E59">
        <f t="shared" si="1"/>
        <v>2.1118303799416815E-2</v>
      </c>
      <c r="F59" s="5">
        <f t="shared" si="6"/>
        <v>835053.44468743145</v>
      </c>
      <c r="G59" s="6">
        <f>SUM(F60:F$105)/F59</f>
        <v>13.323423748374593</v>
      </c>
      <c r="H59" s="5">
        <f t="shared" si="2"/>
        <v>835053.44468743145</v>
      </c>
      <c r="I59">
        <f t="shared" si="3"/>
        <v>0.81741853235377282</v>
      </c>
      <c r="J59">
        <f t="shared" si="4"/>
        <v>0.83273470162720065</v>
      </c>
    </row>
    <row r="60" spans="1:10" x14ac:dyDescent="0.45">
      <c r="A60">
        <v>75</v>
      </c>
      <c r="B60">
        <f t="shared" si="5"/>
        <v>0.81741853235377282</v>
      </c>
      <c r="C60">
        <f>A + B*C_^A60</f>
        <v>2.258932270487659E-2</v>
      </c>
      <c r="D60">
        <f t="shared" si="0"/>
        <v>0.97635067629296712</v>
      </c>
      <c r="E60">
        <f t="shared" si="1"/>
        <v>2.3649323707032877E-2</v>
      </c>
      <c r="F60" s="5">
        <f t="shared" si="6"/>
        <v>817418.53235377278</v>
      </c>
      <c r="G60" s="6">
        <f>SUM(F61:F$105)/F60</f>
        <v>12.610862068509329</v>
      </c>
      <c r="H60" s="5">
        <f t="shared" si="2"/>
        <v>817418.53235377278</v>
      </c>
      <c r="I60">
        <f t="shared" si="3"/>
        <v>0.79808713687801069</v>
      </c>
      <c r="J60">
        <f t="shared" si="4"/>
        <v>0.81514875721392066</v>
      </c>
    </row>
    <row r="61" spans="1:10" x14ac:dyDescent="0.45">
      <c r="A61">
        <v>76</v>
      </c>
      <c r="B61">
        <f t="shared" si="5"/>
        <v>0.79808713687801069</v>
      </c>
      <c r="C61">
        <f>A + B*C_^A61</f>
        <v>2.5330165274871537E-2</v>
      </c>
      <c r="D61">
        <f t="shared" si="0"/>
        <v>0.97351866170557133</v>
      </c>
      <c r="E61">
        <f t="shared" si="1"/>
        <v>2.6481338294428669E-2</v>
      </c>
      <c r="F61" s="5">
        <f t="shared" si="6"/>
        <v>798087.1368780107</v>
      </c>
      <c r="G61" s="6">
        <f>SUM(F62:F$105)/F61</f>
        <v>11.916324405479559</v>
      </c>
      <c r="H61" s="5">
        <f t="shared" si="2"/>
        <v>798087.1368780107</v>
      </c>
      <c r="I61">
        <f t="shared" si="3"/>
        <v>0.77695272141791205</v>
      </c>
      <c r="J61">
        <f t="shared" si="4"/>
        <v>0.79587104038518308</v>
      </c>
    </row>
    <row r="62" spans="1:10" x14ac:dyDescent="0.45">
      <c r="A62">
        <v>77</v>
      </c>
      <c r="B62">
        <f t="shared" si="5"/>
        <v>0.77695272141791205</v>
      </c>
      <c r="C62">
        <f>A + B*C_^A62</f>
        <v>2.8405390638405869E-2</v>
      </c>
      <c r="D62">
        <f t="shared" si="0"/>
        <v>0.97035091916029392</v>
      </c>
      <c r="E62">
        <f t="shared" si="1"/>
        <v>2.9649080839706077E-2</v>
      </c>
      <c r="F62" s="5">
        <f t="shared" si="6"/>
        <v>776952.72141791205</v>
      </c>
      <c r="G62" s="6">
        <f>SUM(F63:F$105)/F62</f>
        <v>11.240468389791902</v>
      </c>
      <c r="H62" s="5">
        <f t="shared" si="2"/>
        <v>776952.72141791205</v>
      </c>
      <c r="I62">
        <f t="shared" si="3"/>
        <v>0.75391678737196277</v>
      </c>
      <c r="J62">
        <f t="shared" si="4"/>
        <v>0.77479531012600411</v>
      </c>
    </row>
    <row r="63" spans="1:10" x14ac:dyDescent="0.45">
      <c r="A63">
        <v>78</v>
      </c>
      <c r="B63">
        <f t="shared" si="5"/>
        <v>0.75391678737196277</v>
      </c>
      <c r="C63">
        <f>A + B*C_^A63</f>
        <v>3.185579349629139E-2</v>
      </c>
      <c r="D63">
        <f t="shared" si="0"/>
        <v>0.96680898094073553</v>
      </c>
      <c r="E63">
        <f t="shared" si="1"/>
        <v>3.319101905926447E-2</v>
      </c>
      <c r="F63" s="5">
        <f t="shared" si="6"/>
        <v>753916.7873719628</v>
      </c>
      <c r="G63" s="6">
        <f>SUM(F64:F$105)/F63</f>
        <v>10.583920999960503</v>
      </c>
      <c r="H63" s="5">
        <f t="shared" si="2"/>
        <v>753916.7873719628</v>
      </c>
      <c r="I63">
        <f t="shared" si="3"/>
        <v>0.72889352091320048</v>
      </c>
      <c r="J63">
        <f t="shared" si="4"/>
        <v>0.75182334134185314</v>
      </c>
    </row>
    <row r="64" spans="1:10" x14ac:dyDescent="0.45">
      <c r="A64">
        <v>79</v>
      </c>
      <c r="B64">
        <f t="shared" si="5"/>
        <v>0.72889352091320048</v>
      </c>
      <c r="C64">
        <f>A + B*C_^A64</f>
        <v>3.5727145502838946E-2</v>
      </c>
      <c r="D64">
        <f t="shared" si="0"/>
        <v>0.96285031477861094</v>
      </c>
      <c r="E64">
        <f t="shared" si="1"/>
        <v>3.7149685221389062E-2</v>
      </c>
      <c r="F64" s="5">
        <f t="shared" si="6"/>
        <v>728893.52091320045</v>
      </c>
      <c r="G64" s="6">
        <f>SUM(F65:F$105)/F64</f>
        <v>9.9472721174580059</v>
      </c>
      <c r="H64" s="5">
        <f t="shared" si="2"/>
        <v>728893.52091320045</v>
      </c>
      <c r="I64">
        <f t="shared" si="3"/>
        <v>0.70181535605136514</v>
      </c>
      <c r="J64">
        <f t="shared" si="4"/>
        <v>0.72686955849017576</v>
      </c>
    </row>
    <row r="65" spans="1:10" x14ac:dyDescent="0.45">
      <c r="A65">
        <v>80</v>
      </c>
      <c r="B65">
        <f t="shared" si="5"/>
        <v>0.70181535605136514</v>
      </c>
      <c r="C65">
        <f>A + B*C_^A65</f>
        <v>4.0070802454185303E-2</v>
      </c>
      <c r="D65">
        <f t="shared" si="0"/>
        <v>0.9584279840413672</v>
      </c>
      <c r="E65">
        <f t="shared" si="1"/>
        <v>4.1572015958632802E-2</v>
      </c>
      <c r="F65" s="5">
        <f t="shared" si="6"/>
        <v>701815.35605136515</v>
      </c>
      <c r="G65" s="6">
        <f>SUM(F66:F$105)/F65</f>
        <v>9.3310680432660931</v>
      </c>
      <c r="H65" s="5">
        <f t="shared" si="2"/>
        <v>701815.35605136515</v>
      </c>
      <c r="I65">
        <f t="shared" si="3"/>
        <v>0.67263947686958425</v>
      </c>
      <c r="J65">
        <f t="shared" si="4"/>
        <v>0.69986658319525574</v>
      </c>
    </row>
    <row r="66" spans="1:10" x14ac:dyDescent="0.45">
      <c r="A66">
        <v>81</v>
      </c>
      <c r="B66">
        <f t="shared" si="5"/>
        <v>0.67263947686958425</v>
      </c>
      <c r="C66">
        <f>A + B*C_^A66</f>
        <v>4.4944385553595909E-2</v>
      </c>
      <c r="D66">
        <f t="shared" si="0"/>
        <v>0.95349030418870417</v>
      </c>
      <c r="E66">
        <f t="shared" si="1"/>
        <v>4.6509695811295826E-2</v>
      </c>
      <c r="F66" s="5">
        <f t="shared" si="6"/>
        <v>672639.47686958429</v>
      </c>
      <c r="G66" s="6">
        <f>SUM(F67:F$105)/F66</f>
        <v>8.7358050877439233</v>
      </c>
      <c r="H66" s="5">
        <f t="shared" si="2"/>
        <v>672639.47686958429</v>
      </c>
      <c r="I66">
        <f t="shared" si="3"/>
        <v>0.64135521940971074</v>
      </c>
      <c r="J66">
        <f t="shared" si="4"/>
        <v>0.6707717184297487</v>
      </c>
    </row>
    <row r="67" spans="1:10" x14ac:dyDescent="0.45">
      <c r="A67">
        <v>82</v>
      </c>
      <c r="B67">
        <f t="shared" si="5"/>
        <v>0.64135521940971074</v>
      </c>
      <c r="C67">
        <f>A + B*C_^A67</f>
        <v>5.0412545791134612E-2</v>
      </c>
      <c r="D67">
        <f t="shared" si="0"/>
        <v>0.94798050374350706</v>
      </c>
      <c r="E67">
        <f t="shared" si="1"/>
        <v>5.2019496256492936E-2</v>
      </c>
      <c r="F67" s="5">
        <f t="shared" si="6"/>
        <v>641355.21940971073</v>
      </c>
      <c r="G67" s="6">
        <f>SUM(F68:F$105)/F67</f>
        <v>8.1619233560816884</v>
      </c>
      <c r="H67" s="5">
        <f t="shared" si="2"/>
        <v>641355.21940971073</v>
      </c>
      <c r="I67">
        <f t="shared" si="3"/>
        <v>0.6079922439745451</v>
      </c>
      <c r="J67">
        <f t="shared" si="4"/>
        <v>0.63957432984676099</v>
      </c>
    </row>
    <row r="68" spans="1:10" x14ac:dyDescent="0.45">
      <c r="A68">
        <v>83</v>
      </c>
      <c r="B68">
        <f t="shared" si="5"/>
        <v>0.6079922439745451</v>
      </c>
      <c r="C68">
        <f>A + B*C_^A68</f>
        <v>5.6547821577653055E-2</v>
      </c>
      <c r="D68">
        <f t="shared" si="0"/>
        <v>0.94183640086305953</v>
      </c>
      <c r="E68">
        <f t="shared" si="1"/>
        <v>5.8163599136940469E-2</v>
      </c>
      <c r="F68" s="5">
        <f t="shared" si="6"/>
        <v>607992.24397454516</v>
      </c>
      <c r="G68" s="6">
        <f>SUM(F69:F$105)/F68</f>
        <v>7.6098008596704627</v>
      </c>
      <c r="H68" s="5">
        <f t="shared" si="2"/>
        <v>607992.24397454516</v>
      </c>
      <c r="I68">
        <f t="shared" si="3"/>
        <v>0.57262922681764072</v>
      </c>
      <c r="J68">
        <f t="shared" si="4"/>
        <v>0.60630399538954838</v>
      </c>
    </row>
    <row r="69" spans="1:10" x14ac:dyDescent="0.45">
      <c r="A69">
        <v>84</v>
      </c>
      <c r="B69">
        <f t="shared" si="5"/>
        <v>0.57262922681764072</v>
      </c>
      <c r="C69">
        <f>A + B*C_^A69</f>
        <v>6.3431601010126709E-2</v>
      </c>
      <c r="D69">
        <f t="shared" si="0"/>
        <v>0.93499011009803856</v>
      </c>
      <c r="E69">
        <f t="shared" si="1"/>
        <v>6.5009889901961437E-2</v>
      </c>
      <c r="F69" s="5">
        <f t="shared" si="6"/>
        <v>572629.22681764071</v>
      </c>
      <c r="G69" s="6">
        <f>SUM(F70:F$105)/F69</f>
        <v>7.0797480886246955</v>
      </c>
      <c r="H69" s="5">
        <f t="shared" si="2"/>
        <v>572629.22681764071</v>
      </c>
      <c r="I69">
        <f t="shared" si="3"/>
        <v>0.53540266382758062</v>
      </c>
      <c r="J69">
        <f t="shared" si="4"/>
        <v>0.57103917284658534</v>
      </c>
    </row>
    <row r="70" spans="1:10" x14ac:dyDescent="0.45">
      <c r="A70">
        <v>85</v>
      </c>
      <c r="B70">
        <f t="shared" si="5"/>
        <v>0.53540266382758062</v>
      </c>
      <c r="C70">
        <f>A + B*C_^A70</f>
        <v>7.1155201533362189E-2</v>
      </c>
      <c r="D70">
        <f t="shared" ref="D70:D106" si="7">B71/B70</f>
        <v>0.92736779819255122</v>
      </c>
      <c r="E70">
        <f t="shared" ref="E70:E106" si="8">1-D70</f>
        <v>7.2632201807448782E-2</v>
      </c>
      <c r="F70" s="5">
        <f t="shared" si="6"/>
        <v>535402.66382758063</v>
      </c>
      <c r="G70" s="6">
        <f>SUM(F71:F$105)/F70</f>
        <v>6.5720031818115654</v>
      </c>
      <c r="H70" s="5">
        <f t="shared" ref="H70:H106" si="9">B70/$B$5*$F$5</f>
        <v>535402.66382758063</v>
      </c>
      <c r="I70">
        <f t="shared" ref="I70:I106" si="10">B71/$B$5</f>
        <v>0.49651518950021012</v>
      </c>
      <c r="J70">
        <f t="shared" ref="J70:J106" si="11">EXP(-$A$3*$A70-($B$3*$C$3^$A70-$B$3)/LN($C$3))</f>
        <v>0.53391597909012167</v>
      </c>
    </row>
    <row r="71" spans="1:10" x14ac:dyDescent="0.45">
      <c r="A71">
        <v>86</v>
      </c>
      <c r="B71">
        <f t="shared" ref="B71:B106" si="12">J71/$J$5</f>
        <v>0.49651518950021012</v>
      </c>
      <c r="C71">
        <f>A + B*C_^A71</f>
        <v>7.9821081320432391E-2</v>
      </c>
      <c r="D71">
        <f t="shared" si="7"/>
        <v>0.91888951290903154</v>
      </c>
      <c r="E71">
        <f t="shared" si="8"/>
        <v>8.1110487090968464E-2</v>
      </c>
      <c r="F71" s="5">
        <f t="shared" ref="F71:F106" si="13">B71*$E$3</f>
        <v>496515.18950021011</v>
      </c>
      <c r="G71" s="6">
        <f>SUM(F72:F$105)/F71</f>
        <v>6.0867278275355954</v>
      </c>
      <c r="H71" s="5">
        <f t="shared" si="9"/>
        <v>496515.18950021011</v>
      </c>
      <c r="I71">
        <f t="shared" si="10"/>
        <v>0.45624260063178357</v>
      </c>
      <c r="J71">
        <f t="shared" si="11"/>
        <v>0.49513648594862636</v>
      </c>
    </row>
    <row r="72" spans="1:10" x14ac:dyDescent="0.45">
      <c r="A72">
        <v>87</v>
      </c>
      <c r="B72">
        <f t="shared" si="12"/>
        <v>0.45624260063178357</v>
      </c>
      <c r="C72">
        <f>A + B*C_^A72</f>
        <v>8.9544198441525141E-2</v>
      </c>
      <c r="D72">
        <f t="shared" si="7"/>
        <v>0.90946911494479132</v>
      </c>
      <c r="E72">
        <f t="shared" si="8"/>
        <v>9.0530885055208676E-2</v>
      </c>
      <c r="F72" s="5">
        <f t="shared" si="13"/>
        <v>456242.60063178354</v>
      </c>
      <c r="G72" s="6">
        <f>SUM(F73:F$105)/F72</f>
        <v>5.624004020098301</v>
      </c>
      <c r="H72" s="5">
        <f t="shared" si="9"/>
        <v>456242.60063178354</v>
      </c>
      <c r="I72">
        <f t="shared" si="10"/>
        <v>0.41493855419669812</v>
      </c>
      <c r="J72">
        <f t="shared" si="11"/>
        <v>0.45497572439682282</v>
      </c>
    </row>
    <row r="73" spans="1:10" x14ac:dyDescent="0.45">
      <c r="A73">
        <v>88</v>
      </c>
      <c r="B73">
        <f t="shared" si="12"/>
        <v>0.41493855419669812</v>
      </c>
      <c r="C73">
        <f>A + B*C_^A73</f>
        <v>0.10045353585139122</v>
      </c>
      <c r="D73">
        <f t="shared" si="7"/>
        <v>0.8990143501009451</v>
      </c>
      <c r="E73">
        <f t="shared" si="8"/>
        <v>0.1009856498990549</v>
      </c>
      <c r="F73" s="5">
        <f t="shared" si="13"/>
        <v>414938.55419669813</v>
      </c>
      <c r="G73" s="6">
        <f>SUM(F74:F$105)/F73</f>
        <v>5.1838317845897395</v>
      </c>
      <c r="H73" s="5">
        <f t="shared" si="9"/>
        <v>414938.55419669813</v>
      </c>
      <c r="I73">
        <f t="shared" si="10"/>
        <v>0.37303571463297036</v>
      </c>
      <c r="J73">
        <f t="shared" si="11"/>
        <v>0.4137863693885438</v>
      </c>
    </row>
    <row r="74" spans="1:10" x14ac:dyDescent="0.45">
      <c r="A74">
        <v>89</v>
      </c>
      <c r="B74">
        <f t="shared" si="12"/>
        <v>0.37303571463297036</v>
      </c>
      <c r="C74">
        <f>A + B*C_^A74</f>
        <v>0.11269381242526097</v>
      </c>
      <c r="D74">
        <f t="shared" si="7"/>
        <v>0.88742710697501015</v>
      </c>
      <c r="E74">
        <f t="shared" si="8"/>
        <v>0.11257289302498985</v>
      </c>
      <c r="F74" s="5">
        <f t="shared" si="13"/>
        <v>373035.71463297034</v>
      </c>
      <c r="G74" s="6">
        <f>SUM(F75:F$105)/F74</f>
        <v>4.7661279644842978</v>
      </c>
      <c r="H74" s="5">
        <f t="shared" si="9"/>
        <v>373035.71463297034</v>
      </c>
      <c r="I74">
        <f t="shared" si="10"/>
        <v>0.33104200503509235</v>
      </c>
      <c r="J74">
        <f t="shared" si="11"/>
        <v>0.37199988395647132</v>
      </c>
    </row>
    <row r="75" spans="1:10" x14ac:dyDescent="0.45">
      <c r="A75">
        <v>90</v>
      </c>
      <c r="B75">
        <f t="shared" si="12"/>
        <v>0.33104200503509235</v>
      </c>
      <c r="C75">
        <f>A + B*C_^A75</f>
        <v>0.12642740274114281</v>
      </c>
      <c r="D75">
        <f t="shared" si="7"/>
        <v>0.87460391449514197</v>
      </c>
      <c r="E75">
        <f t="shared" si="8"/>
        <v>0.12539608550485803</v>
      </c>
      <c r="F75" s="5">
        <f t="shared" si="13"/>
        <v>331042.00503509236</v>
      </c>
      <c r="G75" s="6">
        <f>SUM(F76:F$105)/F75</f>
        <v>4.370726144179538</v>
      </c>
      <c r="H75" s="5">
        <f t="shared" si="9"/>
        <v>331042.00503509236</v>
      </c>
      <c r="I75">
        <f t="shared" si="10"/>
        <v>0.28953063346601227</v>
      </c>
      <c r="J75">
        <f t="shared" si="11"/>
        <v>0.33012278081453084</v>
      </c>
    </row>
    <row r="76" spans="1:10" x14ac:dyDescent="0.45">
      <c r="A76">
        <v>91</v>
      </c>
      <c r="B76">
        <f t="shared" si="12"/>
        <v>0.28953063346601227</v>
      </c>
      <c r="C76">
        <f>A + B*C_^A76</f>
        <v>0.14183649107556226</v>
      </c>
      <c r="D76">
        <f t="shared" si="7"/>
        <v>0.86043674338399001</v>
      </c>
      <c r="E76">
        <f t="shared" si="8"/>
        <v>0.13956325661600999</v>
      </c>
      <c r="F76" s="5">
        <f t="shared" si="13"/>
        <v>289530.63346601225</v>
      </c>
      <c r="G76" s="6">
        <f>SUM(F77:F$105)/F76</f>
        <v>3.9973777520793559</v>
      </c>
      <c r="H76" s="5">
        <f t="shared" si="9"/>
        <v>289530.63346601225</v>
      </c>
      <c r="I76">
        <f t="shared" si="10"/>
        <v>0.24912279536939927</v>
      </c>
      <c r="J76">
        <f t="shared" si="11"/>
        <v>0.28872667636441041</v>
      </c>
    </row>
    <row r="77" spans="1:10" x14ac:dyDescent="0.45">
      <c r="A77">
        <v>92</v>
      </c>
      <c r="B77">
        <f t="shared" si="12"/>
        <v>0.24912279536939927</v>
      </c>
      <c r="C77">
        <f>A + B*C_^A77</f>
        <v>0.15912548818678088</v>
      </c>
      <c r="D77">
        <f t="shared" si="7"/>
        <v>0.84481418572807698</v>
      </c>
      <c r="E77">
        <f t="shared" si="8"/>
        <v>0.15518581427192302</v>
      </c>
      <c r="F77" s="5">
        <f t="shared" si="13"/>
        <v>249122.79536939927</v>
      </c>
      <c r="G77" s="6">
        <f>SUM(F78:F$105)/F77</f>
        <v>3.6457543599988198</v>
      </c>
      <c r="H77" s="5">
        <f t="shared" si="9"/>
        <v>249122.79536939927</v>
      </c>
      <c r="I77">
        <f t="shared" si="10"/>
        <v>0.2104624715163014</v>
      </c>
      <c r="J77">
        <f t="shared" si="11"/>
        <v>0.24843104113907652</v>
      </c>
    </row>
    <row r="78" spans="1:10" x14ac:dyDescent="0.45">
      <c r="A78">
        <v>93</v>
      </c>
      <c r="B78">
        <f t="shared" si="12"/>
        <v>0.2104624715163014</v>
      </c>
      <c r="C78">
        <f>A + B*C_^A78</f>
        <v>0.17852374294556819</v>
      </c>
      <c r="D78">
        <f t="shared" si="7"/>
        <v>0.82762309655840194</v>
      </c>
      <c r="E78">
        <f t="shared" si="8"/>
        <v>0.17237690344159806</v>
      </c>
      <c r="F78" s="5">
        <f t="shared" si="13"/>
        <v>210462.47151630139</v>
      </c>
      <c r="G78" s="6">
        <f>SUM(F79:F$105)/F78</f>
        <v>3.3154511626208536</v>
      </c>
      <c r="H78" s="5">
        <f t="shared" si="9"/>
        <v>210462.47151630139</v>
      </c>
      <c r="I78">
        <f t="shared" si="10"/>
        <v>0.17418360238565583</v>
      </c>
      <c r="J78">
        <f t="shared" si="11"/>
        <v>0.20987806772948733</v>
      </c>
    </row>
    <row r="79" spans="1:10" x14ac:dyDescent="0.45">
      <c r="A79">
        <v>94</v>
      </c>
      <c r="B79">
        <f t="shared" si="12"/>
        <v>0.17418360238565583</v>
      </c>
      <c r="C79">
        <f>A + B*C_^A79</f>
        <v>0.20028858478492753</v>
      </c>
      <c r="D79">
        <f t="shared" si="7"/>
        <v>0.80875078967764735</v>
      </c>
      <c r="E79">
        <f t="shared" si="8"/>
        <v>0.19124921032235265</v>
      </c>
      <c r="F79" s="5">
        <f t="shared" si="13"/>
        <v>174183.60238565583</v>
      </c>
      <c r="G79" s="6">
        <f>SUM(F80:F$105)/F79</f>
        <v>3.0059915877261831</v>
      </c>
      <c r="H79" s="5">
        <f t="shared" si="9"/>
        <v>174183.60238565583</v>
      </c>
      <c r="I79">
        <f t="shared" si="10"/>
        <v>0.14087112597829649</v>
      </c>
      <c r="J79">
        <f t="shared" si="11"/>
        <v>0.17369993631397232</v>
      </c>
    </row>
    <row r="80" spans="1:10" x14ac:dyDescent="0.45">
      <c r="A80">
        <v>95</v>
      </c>
      <c r="B80">
        <f t="shared" si="12"/>
        <v>0.14087112597829649</v>
      </c>
      <c r="C80">
        <f>A + B*C_^A80</f>
        <v>0.22470873732868873</v>
      </c>
      <c r="D80">
        <f t="shared" si="7"/>
        <v>0.78808788537973762</v>
      </c>
      <c r="E80">
        <f t="shared" si="8"/>
        <v>0.21191211462026238</v>
      </c>
      <c r="F80" s="5">
        <f t="shared" si="13"/>
        <v>140871.12597829648</v>
      </c>
      <c r="G80" s="6">
        <f>SUM(F81:F$105)/F80</f>
        <v>2.7168329553338855</v>
      </c>
      <c r="H80" s="5">
        <f t="shared" si="9"/>
        <v>140871.12597829648</v>
      </c>
      <c r="I80">
        <f t="shared" si="10"/>
        <v>0.1110188277832983</v>
      </c>
      <c r="J80">
        <f t="shared" si="11"/>
        <v>0.14047996066088217</v>
      </c>
    </row>
    <row r="81" spans="1:10" x14ac:dyDescent="0.45">
      <c r="A81">
        <v>96</v>
      </c>
      <c r="B81">
        <f t="shared" si="12"/>
        <v>0.1110188277832983</v>
      </c>
      <c r="C81">
        <f>A + B*C_^A81</f>
        <v>0.25210814848278873</v>
      </c>
      <c r="D81">
        <f t="shared" si="7"/>
        <v>0.76553190808190696</v>
      </c>
      <c r="E81">
        <f t="shared" si="8"/>
        <v>0.23446809191809304</v>
      </c>
      <c r="F81" s="5">
        <f t="shared" si="13"/>
        <v>111018.8277832983</v>
      </c>
      <c r="G81" s="6">
        <f>SUM(F82:F$105)/F81</f>
        <v>2.4473730731500685</v>
      </c>
      <c r="H81" s="5">
        <f t="shared" si="9"/>
        <v>111018.8277832983</v>
      </c>
      <c r="I81">
        <f t="shared" si="10"/>
        <v>8.4988455065964974E-2</v>
      </c>
      <c r="J81">
        <f t="shared" si="11"/>
        <v>0.11071055513546335</v>
      </c>
    </row>
    <row r="82" spans="1:10" x14ac:dyDescent="0.45">
      <c r="A82">
        <v>97</v>
      </c>
      <c r="B82">
        <f t="shared" si="12"/>
        <v>8.4988455065964974E-2</v>
      </c>
      <c r="C82">
        <f>A + B*C_^A82</f>
        <v>0.282850287797689</v>
      </c>
      <c r="D82">
        <f t="shared" si="7"/>
        <v>0.74099172439957617</v>
      </c>
      <c r="E82">
        <f t="shared" si="8"/>
        <v>0.25900827560042383</v>
      </c>
      <c r="F82" s="5">
        <f t="shared" si="13"/>
        <v>84988.455065964969</v>
      </c>
      <c r="G82" s="6">
        <f>SUM(F83:F$105)/F82</f>
        <v>2.1969576281701064</v>
      </c>
      <c r="H82" s="5">
        <f t="shared" si="9"/>
        <v>84988.455065964969</v>
      </c>
      <c r="I82">
        <f t="shared" si="10"/>
        <v>6.2975741873385283E-2</v>
      </c>
      <c r="J82">
        <f t="shared" si="11"/>
        <v>8.4752462517658431E-2</v>
      </c>
    </row>
    <row r="83" spans="1:10" x14ac:dyDescent="0.45">
      <c r="A83">
        <v>98</v>
      </c>
      <c r="B83">
        <f t="shared" si="12"/>
        <v>6.2975741873385283E-2</v>
      </c>
      <c r="C83">
        <f>A + B*C_^A83</f>
        <v>0.31734296810900714</v>
      </c>
      <c r="D83">
        <f t="shared" si="7"/>
        <v>0.7143928932183673</v>
      </c>
      <c r="E83">
        <f t="shared" si="8"/>
        <v>0.2856071067816327</v>
      </c>
      <c r="F83" s="5">
        <f t="shared" si="13"/>
        <v>62975.741873385283</v>
      </c>
      <c r="G83" s="6">
        <f>SUM(F84:F$105)/F83</f>
        <v>1.9648882110664543</v>
      </c>
      <c r="H83" s="5">
        <f t="shared" si="9"/>
        <v>62975.741873385283</v>
      </c>
      <c r="I83">
        <f t="shared" si="10"/>
        <v>4.4989422439500791E-2</v>
      </c>
      <c r="J83">
        <f t="shared" si="11"/>
        <v>6.2800873348070163E-2</v>
      </c>
    </row>
    <row r="84" spans="1:10" x14ac:dyDescent="0.45">
      <c r="A84">
        <v>99</v>
      </c>
      <c r="B84">
        <f t="shared" si="12"/>
        <v>4.4989422439500791E-2</v>
      </c>
      <c r="C84">
        <f>A + B*C_^A84</f>
        <v>0.35604375541830607</v>
      </c>
      <c r="D84">
        <f t="shared" si="7"/>
        <v>0.68568396443506885</v>
      </c>
      <c r="E84">
        <f t="shared" si="8"/>
        <v>0.31431603556493115</v>
      </c>
      <c r="F84" s="5">
        <f t="shared" si="13"/>
        <v>44989.422439500791</v>
      </c>
      <c r="G84" s="6">
        <f>SUM(F85:F$105)/F84</f>
        <v>1.7504307919617701</v>
      </c>
      <c r="H84" s="5">
        <f t="shared" si="9"/>
        <v>44989.422439500791</v>
      </c>
      <c r="I84">
        <f t="shared" si="10"/>
        <v>3.0848525535960951E-2</v>
      </c>
      <c r="J84">
        <f t="shared" si="11"/>
        <v>4.4864497607768096E-2</v>
      </c>
    </row>
    <row r="85" spans="1:10" x14ac:dyDescent="0.45">
      <c r="A85">
        <v>100</v>
      </c>
      <c r="B85">
        <f t="shared" si="12"/>
        <v>3.0848525535960951E-2</v>
      </c>
      <c r="C85">
        <f>A + B*C_^A85</f>
        <v>0.39946603877933939</v>
      </c>
      <c r="D85">
        <f t="shared" si="7"/>
        <v>0.65484370716791707</v>
      </c>
      <c r="E85">
        <f t="shared" si="8"/>
        <v>0.34515629283208293</v>
      </c>
      <c r="F85" s="5">
        <f t="shared" si="13"/>
        <v>30848.525535960951</v>
      </c>
      <c r="G85" s="6">
        <f>SUM(F86:F$105)/F85</f>
        <v>1.5528244537612019</v>
      </c>
      <c r="H85" s="5">
        <f t="shared" si="9"/>
        <v>30848.525535960951</v>
      </c>
      <c r="I85">
        <f t="shared" si="10"/>
        <v>2.0200962822632826E-2</v>
      </c>
      <c r="J85">
        <f t="shared" si="11"/>
        <v>3.0762866582082091E-2</v>
      </c>
    </row>
    <row r="86" spans="1:10" x14ac:dyDescent="0.45">
      <c r="A86">
        <v>101</v>
      </c>
      <c r="B86">
        <f t="shared" si="12"/>
        <v>2.0200962822632826E-2</v>
      </c>
      <c r="C86">
        <f>A + B*C_^A86</f>
        <v>0.44818584071041889</v>
      </c>
      <c r="D86">
        <f t="shared" si="7"/>
        <v>0.62188916600441235</v>
      </c>
      <c r="E86">
        <f t="shared" si="8"/>
        <v>0.37811083399558765</v>
      </c>
      <c r="F86" s="5">
        <f t="shared" si="13"/>
        <v>20200.962822632824</v>
      </c>
      <c r="G86" s="6">
        <f>SUM(F87:F$105)/F86</f>
        <v>1.3712901823198282</v>
      </c>
      <c r="H86" s="5">
        <f t="shared" si="9"/>
        <v>20200.962822632824</v>
      </c>
      <c r="I86">
        <f t="shared" si="10"/>
        <v>1.2562759922253268E-2</v>
      </c>
      <c r="J86">
        <f t="shared" si="11"/>
        <v>2.0144869595722668E-2</v>
      </c>
    </row>
    <row r="87" spans="1:10" x14ac:dyDescent="0.45">
      <c r="A87">
        <v>102</v>
      </c>
      <c r="B87">
        <f t="shared" si="12"/>
        <v>1.2562759922253268E-2</v>
      </c>
      <c r="C87">
        <f>A + B*C_^A87</f>
        <v>0.50284945847709006</v>
      </c>
      <c r="D87">
        <f t="shared" si="7"/>
        <v>0.58688433032613563</v>
      </c>
      <c r="E87">
        <f t="shared" si="8"/>
        <v>0.41311566967386437</v>
      </c>
      <c r="F87" s="5">
        <f t="shared" si="13"/>
        <v>12562.759922253268</v>
      </c>
      <c r="G87" s="6">
        <f>SUM(F88:F$105)/F87</f>
        <v>1.205039510706154</v>
      </c>
      <c r="H87" s="5">
        <f t="shared" si="9"/>
        <v>12562.759922253268</v>
      </c>
      <c r="I87">
        <f t="shared" si="10"/>
        <v>7.372886944019625E-3</v>
      </c>
      <c r="J87">
        <f t="shared" si="11"/>
        <v>1.2527876152151615E-2</v>
      </c>
    </row>
    <row r="88" spans="1:10" x14ac:dyDescent="0.45">
      <c r="A88">
        <v>103</v>
      </c>
      <c r="B88">
        <f t="shared" si="12"/>
        <v>7.372886944019625E-3</v>
      </c>
      <c r="C88">
        <f>A + B*C_^A88</f>
        <v>0.56418203761129515</v>
      </c>
      <c r="D88">
        <f t="shared" si="7"/>
        <v>0.54994905364215974</v>
      </c>
      <c r="E88">
        <f t="shared" si="8"/>
        <v>0.45005094635784026</v>
      </c>
      <c r="F88" s="5">
        <f t="shared" si="13"/>
        <v>7372.8869440196249</v>
      </c>
      <c r="G88" s="6">
        <f>SUM(F89:F$105)/F88</f>
        <v>1.0532828164563623</v>
      </c>
      <c r="H88" s="5">
        <f t="shared" si="9"/>
        <v>7372.8869440196249</v>
      </c>
      <c r="I88">
        <f t="shared" si="10"/>
        <v>4.0547121974742282E-3</v>
      </c>
      <c r="J88">
        <f t="shared" si="11"/>
        <v>7.3524142059642646E-3</v>
      </c>
    </row>
    <row r="89" spans="1:10" x14ac:dyDescent="0.45">
      <c r="A89">
        <v>104</v>
      </c>
      <c r="B89">
        <f t="shared" si="12"/>
        <v>4.0547121974742282E-3</v>
      </c>
      <c r="C89">
        <f>A + B*C_^A89</f>
        <v>0.6329971913998732</v>
      </c>
      <c r="D89">
        <f t="shared" si="7"/>
        <v>0.5112676773845316</v>
      </c>
      <c r="E89">
        <f t="shared" si="8"/>
        <v>0.4887323226154684</v>
      </c>
      <c r="F89" s="5">
        <f t="shared" si="13"/>
        <v>4054.7121974742281</v>
      </c>
      <c r="G89" s="6">
        <f>SUM(F90:F$105)/F89</f>
        <v>0.91523707419944278</v>
      </c>
      <c r="H89" s="5">
        <f t="shared" si="9"/>
        <v>4054.7121974742281</v>
      </c>
      <c r="I89">
        <f t="shared" si="10"/>
        <v>2.073043287665379E-3</v>
      </c>
      <c r="J89">
        <f t="shared" si="11"/>
        <v>4.0434532345552188E-3</v>
      </c>
    </row>
    <row r="90" spans="1:10" x14ac:dyDescent="0.45">
      <c r="A90">
        <v>105</v>
      </c>
      <c r="B90">
        <f t="shared" si="12"/>
        <v>2.073043287665379E-3</v>
      </c>
      <c r="C90">
        <f>A + B*C_^A90</f>
        <v>0.7102077939506577</v>
      </c>
      <c r="D90">
        <f t="shared" si="7"/>
        <v>0.47109660300524053</v>
      </c>
      <c r="E90">
        <f t="shared" si="8"/>
        <v>0.52890339699475941</v>
      </c>
      <c r="F90" s="5">
        <f t="shared" si="13"/>
        <v>2073.043287665379</v>
      </c>
      <c r="G90" s="6">
        <f>SUM(F91:F$105)/F90</f>
        <v>0.79013286910973657</v>
      </c>
      <c r="H90" s="5">
        <f t="shared" si="9"/>
        <v>2073.043287665379</v>
      </c>
      <c r="I90">
        <f t="shared" si="10"/>
        <v>9.7660365070197574E-4</v>
      </c>
      <c r="J90">
        <f t="shared" si="11"/>
        <v>2.0672869438440188E-3</v>
      </c>
    </row>
    <row r="91" spans="1:10" x14ac:dyDescent="0.45">
      <c r="A91">
        <v>106</v>
      </c>
      <c r="B91">
        <f t="shared" si="12"/>
        <v>9.7660365070197574E-4</v>
      </c>
      <c r="C91">
        <f>A + B*C_^A91</f>
        <v>0.79683809001263806</v>
      </c>
      <c r="D91">
        <f t="shared" si="7"/>
        <v>0.42976983288200593</v>
      </c>
      <c r="E91">
        <f t="shared" si="8"/>
        <v>0.57023016711799412</v>
      </c>
      <c r="F91" s="5">
        <f t="shared" si="13"/>
        <v>976.60365070197577</v>
      </c>
      <c r="G91" s="6">
        <f>SUM(F92:F$105)/F91</f>
        <v>0.6772204767966602</v>
      </c>
      <c r="H91" s="5">
        <f t="shared" si="9"/>
        <v>976.60365070197577</v>
      </c>
      <c r="I91">
        <f t="shared" si="10"/>
        <v>4.1971478775414502E-4</v>
      </c>
      <c r="J91">
        <f t="shared" si="11"/>
        <v>9.7389185668200274E-4</v>
      </c>
    </row>
    <row r="92" spans="1:10" x14ac:dyDescent="0.45">
      <c r="A92">
        <v>107</v>
      </c>
      <c r="B92">
        <f t="shared" si="12"/>
        <v>4.1971478775414502E-4</v>
      </c>
      <c r="C92">
        <f>A + B*C_^A92</f>
        <v>0.89403728219418011</v>
      </c>
      <c r="D92">
        <f t="shared" si="7"/>
        <v>0.3877012925340147</v>
      </c>
      <c r="E92">
        <f t="shared" si="8"/>
        <v>0.61229870746598536</v>
      </c>
      <c r="F92" s="5">
        <f t="shared" si="13"/>
        <v>419.71478775414505</v>
      </c>
      <c r="G92" s="6">
        <f>SUM(F93:F$105)/F92</f>
        <v>0.57577481010071796</v>
      </c>
      <c r="H92" s="5">
        <f t="shared" si="9"/>
        <v>419.71478775414505</v>
      </c>
      <c r="I92">
        <f t="shared" si="10"/>
        <v>1.6272396570792168E-4</v>
      </c>
      <c r="J92">
        <f t="shared" si="11"/>
        <v>4.1854934049137077E-4</v>
      </c>
    </row>
    <row r="93" spans="1:10" x14ac:dyDescent="0.45">
      <c r="A93">
        <v>108</v>
      </c>
      <c r="B93">
        <f t="shared" si="12"/>
        <v>1.6272396570792168E-4</v>
      </c>
      <c r="C93">
        <f>A + B*C_^A93</f>
        <v>1.0030947758218702</v>
      </c>
      <c r="D93">
        <f t="shared" si="7"/>
        <v>0.34538259758154355</v>
      </c>
      <c r="E93">
        <f t="shared" si="8"/>
        <v>0.65461740241845645</v>
      </c>
      <c r="F93" s="5">
        <f t="shared" si="13"/>
        <v>162.72396570792168</v>
      </c>
      <c r="G93" s="6">
        <f>SUM(F94:F$105)/F93</f>
        <v>0.48509902130440463</v>
      </c>
      <c r="H93" s="5">
        <f t="shared" si="9"/>
        <v>162.72396570792168</v>
      </c>
      <c r="I93">
        <f t="shared" si="10"/>
        <v>5.6202025964972009E-5</v>
      </c>
      <c r="J93">
        <f t="shared" si="11"/>
        <v>1.6227212029776386E-4</v>
      </c>
    </row>
    <row r="94" spans="1:10" x14ac:dyDescent="0.45">
      <c r="A94">
        <v>109</v>
      </c>
      <c r="B94">
        <f t="shared" si="12"/>
        <v>5.6202025964972009E-5</v>
      </c>
      <c r="C94">
        <f>A + B*C_^A94</f>
        <v>1.1254572836721388</v>
      </c>
      <c r="D94">
        <f t="shared" si="7"/>
        <v>0.30337489899849002</v>
      </c>
      <c r="E94">
        <f t="shared" si="8"/>
        <v>0.69662510100150998</v>
      </c>
      <c r="F94" s="5">
        <f t="shared" si="13"/>
        <v>56.202025964972009</v>
      </c>
      <c r="G94" s="6">
        <f>SUM(F95:F$105)/F94</f>
        <v>0.40452653000235295</v>
      </c>
      <c r="H94" s="5">
        <f t="shared" si="9"/>
        <v>56.202025964972009</v>
      </c>
      <c r="I94">
        <f t="shared" si="10"/>
        <v>1.7050283950633898E-5</v>
      </c>
      <c r="J94">
        <f t="shared" si="11"/>
        <v>5.6045966423506403E-5</v>
      </c>
    </row>
    <row r="95" spans="1:10" x14ac:dyDescent="0.45">
      <c r="A95">
        <v>110</v>
      </c>
      <c r="B95">
        <f t="shared" si="12"/>
        <v>1.7050283950633898E-5</v>
      </c>
      <c r="C95">
        <f>A + B*C_^A95</f>
        <v>1.2627480174801398</v>
      </c>
      <c r="D95">
        <f t="shared" si="7"/>
        <v>0.2622936034750375</v>
      </c>
      <c r="E95">
        <f t="shared" si="8"/>
        <v>0.7377063965249625</v>
      </c>
      <c r="F95" s="5">
        <f t="shared" si="13"/>
        <v>17.050283950633897</v>
      </c>
      <c r="G95" s="6">
        <f>SUM(F96:F$105)/F95</f>
        <v>0.33342122679822112</v>
      </c>
      <c r="H95" s="5">
        <f t="shared" si="9"/>
        <v>17.050283950633897</v>
      </c>
      <c r="I95">
        <f t="shared" si="10"/>
        <v>4.4721804176843634E-6</v>
      </c>
      <c r="J95">
        <f t="shared" si="11"/>
        <v>1.7002939403004019E-5</v>
      </c>
    </row>
    <row r="96" spans="1:10" x14ac:dyDescent="0.45">
      <c r="A96">
        <v>111</v>
      </c>
      <c r="B96">
        <f t="shared" si="12"/>
        <v>4.4721804176843634E-6</v>
      </c>
      <c r="C96">
        <f>A + B*C_^A96</f>
        <v>1.4167882208127172</v>
      </c>
      <c r="D96">
        <f t="shared" si="7"/>
        <v>0.22278520033910432</v>
      </c>
      <c r="E96">
        <f t="shared" si="8"/>
        <v>0.77721479966089568</v>
      </c>
      <c r="F96" s="5">
        <f t="shared" si="13"/>
        <v>4.4721804176843634</v>
      </c>
      <c r="G96" s="6">
        <f>SUM(F97:F$105)/F96</f>
        <v>0.2711755924690431</v>
      </c>
      <c r="H96" s="5">
        <f t="shared" si="9"/>
        <v>4.4721804176843634</v>
      </c>
      <c r="I96">
        <f t="shared" si="10"/>
        <v>9.9633561030643015E-7</v>
      </c>
      <c r="J96">
        <f t="shared" si="11"/>
        <v>4.4597622456816271E-6</v>
      </c>
    </row>
    <row r="97" spans="1:10" x14ac:dyDescent="0.45">
      <c r="A97">
        <v>112</v>
      </c>
      <c r="B97">
        <f t="shared" si="12"/>
        <v>9.9633561030643015E-7</v>
      </c>
      <c r="C97">
        <f>A + B*C_^A97</f>
        <v>1.5896213289518684</v>
      </c>
      <c r="D97">
        <f t="shared" si="7"/>
        <v>0.1854961962810337</v>
      </c>
      <c r="E97">
        <f t="shared" si="8"/>
        <v>0.81450380371896625</v>
      </c>
      <c r="F97" s="5">
        <f t="shared" si="13"/>
        <v>0.99633561030643014</v>
      </c>
      <c r="G97" s="6">
        <f>SUM(F98:F$105)/F97</f>
        <v>0.21720649332308944</v>
      </c>
      <c r="H97" s="5">
        <f t="shared" si="9"/>
        <v>0.99633561030643014</v>
      </c>
      <c r="I97">
        <f t="shared" si="10"/>
        <v>1.8481646593118506E-7</v>
      </c>
      <c r="J97">
        <f t="shared" si="11"/>
        <v>9.9356902536895514E-7</v>
      </c>
    </row>
    <row r="98" spans="1:10" x14ac:dyDescent="0.45">
      <c r="A98">
        <v>113</v>
      </c>
      <c r="B98">
        <f t="shared" si="12"/>
        <v>1.8481646593118506E-7</v>
      </c>
      <c r="C98">
        <f>A + B*C_^A98</f>
        <v>1.7835400762839964</v>
      </c>
      <c r="D98">
        <f t="shared" si="7"/>
        <v>0.15103528444283376</v>
      </c>
      <c r="E98">
        <f t="shared" si="8"/>
        <v>0.84896471555716624</v>
      </c>
      <c r="F98" s="5">
        <f t="shared" si="13"/>
        <v>0.18481646593118506</v>
      </c>
      <c r="G98" s="6">
        <f>SUM(F99:F$105)/F98</f>
        <v>0.17094850286856253</v>
      </c>
      <c r="H98" s="5">
        <f t="shared" si="9"/>
        <v>0.18481646593118506</v>
      </c>
      <c r="I98">
        <f t="shared" si="10"/>
        <v>2.7913807501635833E-8</v>
      </c>
      <c r="J98">
        <f t="shared" si="11"/>
        <v>1.8430327494859502E-7</v>
      </c>
    </row>
    <row r="99" spans="1:10" x14ac:dyDescent="0.45">
      <c r="A99">
        <v>114</v>
      </c>
      <c r="B99">
        <f t="shared" si="12"/>
        <v>2.7913807501635833E-8</v>
      </c>
      <c r="C99">
        <f>A + B*C_^A99</f>
        <v>2.0011169107906444</v>
      </c>
      <c r="D99">
        <f t="shared" si="7"/>
        <v>0.11993129495919393</v>
      </c>
      <c r="E99">
        <f t="shared" si="8"/>
        <v>0.88006870504080603</v>
      </c>
      <c r="F99" s="5">
        <f t="shared" si="13"/>
        <v>2.7913807501635832E-2</v>
      </c>
      <c r="G99" s="6">
        <f>SUM(F100:F$105)/F99</f>
        <v>0.13184481029839015</v>
      </c>
      <c r="H99" s="5">
        <f t="shared" si="9"/>
        <v>2.7913807501635832E-2</v>
      </c>
      <c r="I99">
        <f t="shared" si="10"/>
        <v>3.3477390809128471E-9</v>
      </c>
      <c r="J99">
        <f t="shared" si="11"/>
        <v>2.7836297555606852E-8</v>
      </c>
    </row>
    <row r="100" spans="1:10" x14ac:dyDescent="0.45">
      <c r="A100">
        <v>115</v>
      </c>
      <c r="B100">
        <f t="shared" si="12"/>
        <v>3.3477390809128471E-9</v>
      </c>
      <c r="C100">
        <f>A + B*C_^A100</f>
        <v>2.2452381191071034</v>
      </c>
      <c r="D100">
        <f t="shared" si="7"/>
        <v>9.2591011607356458E-2</v>
      </c>
      <c r="E100">
        <f t="shared" si="8"/>
        <v>0.9074089883926435</v>
      </c>
      <c r="F100" s="5">
        <f t="shared" si="13"/>
        <v>3.3477390809128469E-3</v>
      </c>
      <c r="G100" s="6">
        <f>SUM(F101:F$105)/F100</f>
        <v>9.9336168622624468E-2</v>
      </c>
      <c r="H100" s="5">
        <f t="shared" si="9"/>
        <v>3.3477390809128469E-3</v>
      </c>
      <c r="I100">
        <f t="shared" si="10"/>
        <v>3.0997054809920227E-10</v>
      </c>
      <c r="J100">
        <f t="shared" si="11"/>
        <v>3.338443212713374E-9</v>
      </c>
    </row>
    <row r="101" spans="1:10" x14ac:dyDescent="0.45">
      <c r="A101">
        <v>116</v>
      </c>
      <c r="B101">
        <f t="shared" si="12"/>
        <v>3.0997054809920227E-10</v>
      </c>
      <c r="C101">
        <f>A + B*C_^A101</f>
        <v>2.5191421148381701</v>
      </c>
      <c r="D101">
        <f t="shared" si="7"/>
        <v>6.9262276918615376E-2</v>
      </c>
      <c r="E101">
        <f t="shared" si="8"/>
        <v>0.93073772308138458</v>
      </c>
      <c r="F101" s="5">
        <f t="shared" si="13"/>
        <v>3.0997054809920227E-4</v>
      </c>
      <c r="G101" s="6">
        <f>SUM(F102:F$105)/F101</f>
        <v>7.2848939634353238E-2</v>
      </c>
      <c r="H101" s="5">
        <f t="shared" si="9"/>
        <v>3.0997054809920227E-4</v>
      </c>
      <c r="I101">
        <f t="shared" si="10"/>
        <v>2.1469265939061935E-11</v>
      </c>
      <c r="J101">
        <f t="shared" si="11"/>
        <v>3.0910983425884443E-10</v>
      </c>
    </row>
    <row r="102" spans="1:10" x14ac:dyDescent="0.45">
      <c r="A102">
        <v>117</v>
      </c>
      <c r="B102">
        <f t="shared" si="12"/>
        <v>2.1469265939061935E-11</v>
      </c>
      <c r="C102">
        <f>A + B*C_^A102</f>
        <v>2.8264623980484274</v>
      </c>
      <c r="D102">
        <f t="shared" si="7"/>
        <v>5.0008509181276847E-2</v>
      </c>
      <c r="E102">
        <f t="shared" si="8"/>
        <v>0.94999149081872314</v>
      </c>
      <c r="F102" s="5">
        <f t="shared" si="13"/>
        <v>2.1469265939061934E-5</v>
      </c>
      <c r="G102" s="6">
        <f>SUM(F103:F$105)/F102</f>
        <v>5.1783782966769665E-2</v>
      </c>
      <c r="H102" s="5">
        <f t="shared" si="9"/>
        <v>2.1469265939061934E-5</v>
      </c>
      <c r="I102">
        <f t="shared" si="10"/>
        <v>1.073645982828853E-12</v>
      </c>
      <c r="J102">
        <f t="shared" si="11"/>
        <v>2.1409650938703382E-11</v>
      </c>
    </row>
    <row r="103" spans="1:10" x14ac:dyDescent="0.45">
      <c r="A103">
        <v>118</v>
      </c>
      <c r="B103">
        <f t="shared" si="12"/>
        <v>1.073645982828853E-12</v>
      </c>
      <c r="C103">
        <f>A + B*C_^A103</f>
        <v>3.1712757558103362</v>
      </c>
      <c r="D103">
        <f t="shared" si="7"/>
        <v>3.4700345810940621E-2</v>
      </c>
      <c r="E103">
        <f t="shared" si="8"/>
        <v>0.96529965418905939</v>
      </c>
      <c r="F103" s="5">
        <f t="shared" si="13"/>
        <v>1.073645982828853E-6</v>
      </c>
      <c r="G103" s="6">
        <f>SUM(F104:F$105)/F103</f>
        <v>3.5499434287424782E-2</v>
      </c>
      <c r="H103" s="5">
        <f t="shared" si="9"/>
        <v>1.073645982828853E-6</v>
      </c>
      <c r="I103">
        <f t="shared" si="10"/>
        <v>3.7255886882688418E-14</v>
      </c>
      <c r="J103">
        <f t="shared" si="11"/>
        <v>1.0706647255360806E-12</v>
      </c>
    </row>
    <row r="104" spans="1:10" x14ac:dyDescent="0.45">
      <c r="A104">
        <v>119</v>
      </c>
      <c r="B104">
        <f t="shared" si="12"/>
        <v>3.7255886882688418E-14</v>
      </c>
      <c r="C104">
        <f>A + B*C_^A104</f>
        <v>3.5581563432191978</v>
      </c>
      <c r="D104">
        <f t="shared" si="7"/>
        <v>2.3028256860547266E-2</v>
      </c>
      <c r="E104">
        <f t="shared" si="8"/>
        <v>0.97697174313945279</v>
      </c>
      <c r="F104" s="5">
        <f t="shared" si="13"/>
        <v>3.7255886882688418E-8</v>
      </c>
      <c r="G104" s="6">
        <f>SUM(F105:F$105)/F104</f>
        <v>2.3028256860547269E-2</v>
      </c>
      <c r="H104" s="5">
        <f t="shared" si="9"/>
        <v>3.7255886882688418E-8</v>
      </c>
      <c r="I104">
        <f t="shared" si="10"/>
        <v>8.579381327020425E-16</v>
      </c>
      <c r="J104">
        <f t="shared" si="11"/>
        <v>3.7152436223677826E-14</v>
      </c>
    </row>
    <row r="105" spans="1:10" x14ac:dyDescent="0.45">
      <c r="A105">
        <v>120</v>
      </c>
      <c r="B105">
        <f t="shared" si="12"/>
        <v>8.579381327020425E-16</v>
      </c>
      <c r="C105">
        <f>A + B*C_^A105</f>
        <v>3.9922363622919401</v>
      </c>
      <c r="D105">
        <f t="shared" si="7"/>
        <v>1.4536620515213513E-2</v>
      </c>
      <c r="E105">
        <f t="shared" si="8"/>
        <v>0.98546337948478646</v>
      </c>
      <c r="F105" s="5">
        <f t="shared" si="13"/>
        <v>8.5793813270204253E-10</v>
      </c>
      <c r="G105" s="6">
        <f>SUM(F$105:F106)/F105</f>
        <v>1.0145366205152135</v>
      </c>
      <c r="H105" s="5">
        <f t="shared" si="9"/>
        <v>8.5793813270204253E-10</v>
      </c>
      <c r="I105">
        <f t="shared" si="10"/>
        <v>1.2471521060620484E-17</v>
      </c>
      <c r="J105">
        <f t="shared" si="11"/>
        <v>8.5555584435395369E-16</v>
      </c>
    </row>
    <row r="106" spans="1:10" x14ac:dyDescent="0.45">
      <c r="A106">
        <v>121</v>
      </c>
      <c r="B106">
        <f t="shared" si="12"/>
        <v>1.2471521060620484E-17</v>
      </c>
      <c r="D106">
        <f t="shared" si="7"/>
        <v>0</v>
      </c>
      <c r="E106">
        <f t="shared" si="8"/>
        <v>1</v>
      </c>
      <c r="F106" s="5">
        <f t="shared" si="13"/>
        <v>1.2471521060620484E-11</v>
      </c>
      <c r="G106" s="6">
        <f>SUM(F$105:F107)/F106</f>
        <v>69.791779970690939</v>
      </c>
      <c r="H106" s="5">
        <f t="shared" si="9"/>
        <v>1.2471521060620484E-11</v>
      </c>
      <c r="I106">
        <f t="shared" si="10"/>
        <v>0</v>
      </c>
      <c r="J106">
        <f t="shared" si="11"/>
        <v>1.2436890638946502E-17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B</vt:lpstr>
      <vt:lpstr>C_</vt:lpstr>
      <vt:lpstr>Cee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William</dc:creator>
  <cp:lastModifiedBy>Mohr, William</cp:lastModifiedBy>
  <dcterms:created xsi:type="dcterms:W3CDTF">2024-02-06T14:44:28Z</dcterms:created>
  <dcterms:modified xsi:type="dcterms:W3CDTF">2024-03-04T15:40:21Z</dcterms:modified>
</cp:coreProperties>
</file>