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Recordings" sheetId="1" r:id="rId1"/>
    <sheet name="Analysis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25" i="2" l="1"/>
  <c r="C25" i="2"/>
  <c r="D25" i="2"/>
  <c r="E25" i="2"/>
  <c r="F25" i="2"/>
  <c r="G25" i="2"/>
  <c r="B26" i="2"/>
  <c r="C26" i="2"/>
  <c r="D26" i="2"/>
  <c r="E26" i="2"/>
  <c r="F26" i="2"/>
  <c r="G26" i="2"/>
  <c r="B27" i="2"/>
  <c r="C27" i="2"/>
  <c r="D27" i="2"/>
  <c r="E27" i="2"/>
  <c r="F27" i="2"/>
  <c r="G27" i="2"/>
  <c r="B28" i="2"/>
  <c r="C28" i="2"/>
  <c r="D28" i="2"/>
  <c r="E28" i="2"/>
  <c r="F28" i="2"/>
  <c r="G28" i="2"/>
  <c r="C24" i="2"/>
  <c r="D24" i="2"/>
  <c r="E24" i="2"/>
  <c r="F24" i="2"/>
  <c r="G24" i="2"/>
  <c r="B24" i="2"/>
  <c r="J34" i="2"/>
  <c r="G10" i="2"/>
  <c r="G19" i="2" s="1"/>
  <c r="F10" i="2"/>
  <c r="F19" i="2" s="1"/>
  <c r="E10" i="2"/>
  <c r="E19" i="2" s="1"/>
  <c r="D10" i="2"/>
  <c r="D19" i="2" s="1"/>
  <c r="C10" i="2"/>
  <c r="C19" i="2" s="1"/>
  <c r="B10" i="2"/>
  <c r="B19" i="2" s="1"/>
  <c r="G9" i="2"/>
  <c r="G18" i="2" s="1"/>
  <c r="F9" i="2"/>
  <c r="F18" i="2" s="1"/>
  <c r="E9" i="2"/>
  <c r="E18" i="2" s="1"/>
  <c r="D9" i="2"/>
  <c r="D18" i="2" s="1"/>
  <c r="C9" i="2"/>
  <c r="C18" i="2" s="1"/>
  <c r="B9" i="2"/>
  <c r="B18" i="2" s="1"/>
  <c r="G8" i="2"/>
  <c r="G17" i="2" s="1"/>
  <c r="F8" i="2"/>
  <c r="F17" i="2" s="1"/>
  <c r="E8" i="2"/>
  <c r="E17" i="2" s="1"/>
  <c r="D8" i="2"/>
  <c r="D17" i="2" s="1"/>
  <c r="C8" i="2"/>
  <c r="C17" i="2" s="1"/>
  <c r="B8" i="2"/>
  <c r="B17" i="2" s="1"/>
  <c r="G7" i="2"/>
  <c r="G16" i="2" s="1"/>
  <c r="F7" i="2"/>
  <c r="F16" i="2" s="1"/>
  <c r="E7" i="2"/>
  <c r="E16" i="2" s="1"/>
  <c r="D7" i="2"/>
  <c r="D16" i="2" s="1"/>
  <c r="C7" i="2"/>
  <c r="C16" i="2" s="1"/>
  <c r="B7" i="2"/>
  <c r="B16" i="2" s="1"/>
  <c r="G6" i="2"/>
  <c r="G15" i="2" s="1"/>
  <c r="F6" i="2"/>
  <c r="F15" i="2" s="1"/>
  <c r="E6" i="2"/>
  <c r="E15" i="2" s="1"/>
  <c r="D6" i="2"/>
  <c r="D15" i="2" s="1"/>
  <c r="C6" i="2"/>
  <c r="C15" i="2" s="1"/>
  <c r="B6" i="2"/>
  <c r="B15" i="2" s="1"/>
  <c r="C7" i="1" l="1"/>
  <c r="C8" i="1"/>
  <c r="C9" i="1"/>
  <c r="C10" i="1"/>
  <c r="C6" i="1"/>
</calcChain>
</file>

<file path=xl/sharedStrings.xml><?xml version="1.0" encoding="utf-8"?>
<sst xmlns="http://schemas.openxmlformats.org/spreadsheetml/2006/main" count="19" uniqueCount="14">
  <si>
    <t>Measurement</t>
  </si>
  <si>
    <t>Time</t>
  </si>
  <si>
    <t>ΔT (hr)</t>
  </si>
  <si>
    <t>Reactor Volume (ml)</t>
  </si>
  <si>
    <t>Flow Rate (ml/hr)</t>
  </si>
  <si>
    <t>Dilution Rate (hr-1)</t>
  </si>
  <si>
    <t>Effluent Volume (ml)</t>
  </si>
  <si>
    <t>TARGET</t>
  </si>
  <si>
    <t>Reactor</t>
  </si>
  <si>
    <t>Flow Rate (ml/</t>
  </si>
  <si>
    <t>Pulse Frequency</t>
  </si>
  <si>
    <t>ms</t>
  </si>
  <si>
    <r>
      <t>Pulse Volume (</t>
    </r>
    <r>
      <rPr>
        <b/>
        <sz val="11"/>
        <color theme="1"/>
        <rFont val="Calibri"/>
        <family val="2"/>
      </rPr>
      <t>µl)</t>
    </r>
  </si>
  <si>
    <t>Pulse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</si>
</sst>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  <xf numFmtId="2" fontId="0" fillId="0" borderId="0" xfId="0" applyNumberFormat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Fill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/>
    <xf numFmtId="2" fontId="0" fillId="0" borderId="0" xfId="0" applyNumberFormat="1" applyBorder="1"/>
    <xf numFmtId="164" fontId="0" fillId="0" borderId="0" xfId="0" applyNumberFormat="1" applyFill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11" xfId="0" applyFont="1" applyBorder="1"/>
    <xf numFmtId="0" fontId="1" fillId="0" borderId="15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13"/>
  <sheetViews>
    <sheetView tabSelected="1" workbookViewId="0">
      <selection activeCell="I18" sqref="I18"/>
    </sheetView>
  </sheetViews>
  <sheetFormatPr defaultRowHeight="15" x14ac:dyDescent="0.25"/>
  <cols>
    <col min="1" max="1" width="13.5703125" bestFit="1" customWidth="1"/>
    <col min="3" max="5" width="9.140625" customWidth="1"/>
  </cols>
  <sheetData>
    <row r="3" spans="1:21" x14ac:dyDescent="0.25">
      <c r="D3" s="18" t="s">
        <v>3</v>
      </c>
      <c r="E3" s="19"/>
      <c r="F3" s="19"/>
      <c r="G3" s="19"/>
      <c r="H3" s="19"/>
      <c r="I3" s="20"/>
      <c r="J3" s="18" t="s">
        <v>6</v>
      </c>
      <c r="K3" s="19"/>
      <c r="L3" s="19"/>
      <c r="M3" s="19"/>
      <c r="N3" s="19"/>
      <c r="O3" s="20"/>
    </row>
    <row r="4" spans="1:21" x14ac:dyDescent="0.25">
      <c r="A4" s="4" t="s">
        <v>0</v>
      </c>
      <c r="B4" s="4" t="s">
        <v>1</v>
      </c>
      <c r="C4" s="13" t="s">
        <v>2</v>
      </c>
      <c r="D4" s="14">
        <v>0</v>
      </c>
      <c r="E4" s="14">
        <v>1</v>
      </c>
      <c r="F4" s="15">
        <v>2</v>
      </c>
      <c r="G4" s="15">
        <v>3</v>
      </c>
      <c r="H4" s="15">
        <v>4</v>
      </c>
      <c r="I4" s="15">
        <v>5</v>
      </c>
      <c r="J4" s="15">
        <v>0</v>
      </c>
      <c r="K4" s="15">
        <v>1</v>
      </c>
      <c r="L4" s="15">
        <v>2</v>
      </c>
      <c r="M4" s="15">
        <v>3</v>
      </c>
      <c r="N4" s="15">
        <v>4</v>
      </c>
      <c r="O4" s="15">
        <v>5</v>
      </c>
      <c r="P4" s="1"/>
      <c r="Q4" s="1"/>
      <c r="R4" s="1"/>
      <c r="S4" s="1"/>
      <c r="T4" s="1"/>
      <c r="U4" s="1"/>
    </row>
    <row r="5" spans="1:21" x14ac:dyDescent="0.25">
      <c r="A5">
        <v>1</v>
      </c>
      <c r="B5" s="2">
        <v>0.5</v>
      </c>
      <c r="D5" s="7">
        <v>20</v>
      </c>
      <c r="E5" s="8">
        <v>20</v>
      </c>
      <c r="F5" s="8">
        <v>20</v>
      </c>
      <c r="G5" s="8">
        <v>20</v>
      </c>
      <c r="H5" s="8">
        <v>20</v>
      </c>
      <c r="I5" s="9">
        <v>20</v>
      </c>
      <c r="J5" s="7">
        <v>20</v>
      </c>
      <c r="K5" s="8">
        <v>20</v>
      </c>
      <c r="L5" s="8">
        <v>20</v>
      </c>
      <c r="M5" s="8">
        <v>20</v>
      </c>
      <c r="N5" s="8">
        <v>20</v>
      </c>
      <c r="O5" s="9">
        <v>20</v>
      </c>
    </row>
    <row r="6" spans="1:21" x14ac:dyDescent="0.25">
      <c r="A6">
        <v>2</v>
      </c>
      <c r="B6" s="2">
        <v>0.54166666666666663</v>
      </c>
      <c r="C6" s="3">
        <f>24*(B6-B5)</f>
        <v>0.99999999999999911</v>
      </c>
      <c r="D6" s="7">
        <v>20</v>
      </c>
      <c r="E6" s="8">
        <v>20</v>
      </c>
      <c r="F6" s="8">
        <v>20</v>
      </c>
      <c r="G6" s="8">
        <v>20</v>
      </c>
      <c r="H6" s="8">
        <v>20</v>
      </c>
      <c r="I6" s="9">
        <v>20</v>
      </c>
      <c r="J6" s="7">
        <v>20</v>
      </c>
      <c r="K6" s="8">
        <v>20</v>
      </c>
      <c r="L6" s="8">
        <v>20</v>
      </c>
      <c r="M6" s="8">
        <v>20</v>
      </c>
      <c r="N6" s="8">
        <v>20</v>
      </c>
      <c r="O6" s="9">
        <v>20</v>
      </c>
    </row>
    <row r="7" spans="1:21" x14ac:dyDescent="0.25">
      <c r="A7">
        <v>3</v>
      </c>
      <c r="B7" s="2">
        <v>0.60416666666666663</v>
      </c>
      <c r="C7" s="3">
        <f t="shared" ref="C7:C10" si="0">24*(B7-B6)</f>
        <v>1.5</v>
      </c>
      <c r="D7" s="7">
        <v>20</v>
      </c>
      <c r="E7" s="8">
        <v>20</v>
      </c>
      <c r="F7" s="8">
        <v>20</v>
      </c>
      <c r="G7" s="8">
        <v>20</v>
      </c>
      <c r="H7" s="8">
        <v>20</v>
      </c>
      <c r="I7" s="9">
        <v>20</v>
      </c>
      <c r="J7" s="7">
        <v>20</v>
      </c>
      <c r="K7" s="17">
        <v>20</v>
      </c>
      <c r="L7" s="17">
        <v>20</v>
      </c>
      <c r="M7" s="17">
        <v>20</v>
      </c>
      <c r="N7" s="17">
        <v>20</v>
      </c>
      <c r="O7" s="9"/>
    </row>
    <row r="8" spans="1:21" x14ac:dyDescent="0.25">
      <c r="A8">
        <v>4</v>
      </c>
      <c r="B8" s="2">
        <v>0.65625</v>
      </c>
      <c r="C8" s="3">
        <f t="shared" si="0"/>
        <v>1.2500000000000009</v>
      </c>
      <c r="D8" s="7">
        <v>20</v>
      </c>
      <c r="E8" s="8">
        <v>20</v>
      </c>
      <c r="F8" s="8">
        <v>20</v>
      </c>
      <c r="G8" s="8">
        <v>20</v>
      </c>
      <c r="H8" s="8">
        <v>20</v>
      </c>
      <c r="I8" s="9">
        <v>20</v>
      </c>
      <c r="J8" s="7">
        <v>20</v>
      </c>
      <c r="K8" s="17">
        <v>20</v>
      </c>
      <c r="L8" s="17">
        <v>20</v>
      </c>
      <c r="M8" s="17">
        <v>20</v>
      </c>
      <c r="N8" s="17">
        <v>20</v>
      </c>
      <c r="O8" s="9"/>
    </row>
    <row r="9" spans="1:21" x14ac:dyDescent="0.25">
      <c r="A9">
        <v>5</v>
      </c>
      <c r="B9" s="2">
        <v>0.70833333333333337</v>
      </c>
      <c r="C9" s="3">
        <f t="shared" si="0"/>
        <v>1.2500000000000009</v>
      </c>
      <c r="D9" s="7">
        <v>20</v>
      </c>
      <c r="E9" s="8">
        <v>20</v>
      </c>
      <c r="F9" s="8">
        <v>20</v>
      </c>
      <c r="G9" s="8">
        <v>20</v>
      </c>
      <c r="H9" s="8">
        <v>20</v>
      </c>
      <c r="I9" s="9">
        <v>20</v>
      </c>
      <c r="J9" s="7"/>
      <c r="K9" s="17"/>
      <c r="L9" s="17"/>
      <c r="M9" s="17"/>
      <c r="N9" s="17"/>
      <c r="O9" s="9"/>
    </row>
    <row r="10" spans="1:21" x14ac:dyDescent="0.25">
      <c r="A10">
        <v>6</v>
      </c>
      <c r="B10" s="2">
        <v>0.71875</v>
      </c>
      <c r="C10" s="3">
        <f t="shared" si="0"/>
        <v>0.24999999999999911</v>
      </c>
      <c r="D10" s="10">
        <v>20</v>
      </c>
      <c r="E10" s="11">
        <v>20</v>
      </c>
      <c r="F10" s="11">
        <v>20</v>
      </c>
      <c r="G10" s="11">
        <v>20</v>
      </c>
      <c r="H10" s="11">
        <v>20</v>
      </c>
      <c r="I10" s="12">
        <v>20</v>
      </c>
      <c r="J10" s="10"/>
      <c r="K10" s="11"/>
      <c r="L10" s="11"/>
      <c r="M10" s="11"/>
      <c r="N10" s="11"/>
      <c r="O10" s="12"/>
    </row>
    <row r="13" spans="1:21" x14ac:dyDescent="0.25">
      <c r="C13" s="22"/>
      <c r="D13" s="22"/>
      <c r="E13" s="22"/>
      <c r="F13" s="22"/>
      <c r="G13" s="22"/>
      <c r="H13" s="22"/>
      <c r="I13" s="22"/>
    </row>
  </sheetData>
  <mergeCells count="3">
    <mergeCell ref="D3:I3"/>
    <mergeCell ref="J3:O3"/>
    <mergeCell ref="C13:I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>
      <selection activeCell="J23" sqref="J23"/>
    </sheetView>
  </sheetViews>
  <sheetFormatPr defaultRowHeight="15" x14ac:dyDescent="0.25"/>
  <cols>
    <col min="1" max="1" width="18.28515625" bestFit="1" customWidth="1"/>
  </cols>
  <sheetData>
    <row r="1" spans="1:13" x14ac:dyDescent="0.25">
      <c r="A1" s="4" t="s">
        <v>10</v>
      </c>
      <c r="B1">
        <v>19950</v>
      </c>
      <c r="C1" s="4" t="s">
        <v>11</v>
      </c>
    </row>
    <row r="2" spans="1:13" x14ac:dyDescent="0.25">
      <c r="A2" t="s">
        <v>13</v>
      </c>
      <c r="B2">
        <v>50</v>
      </c>
      <c r="C2" t="s">
        <v>11</v>
      </c>
    </row>
    <row r="4" spans="1:13" x14ac:dyDescent="0.25">
      <c r="B4" s="21" t="s">
        <v>4</v>
      </c>
      <c r="C4" s="21"/>
      <c r="D4" s="21"/>
      <c r="E4" s="21"/>
      <c r="F4" s="21"/>
      <c r="G4" s="21"/>
      <c r="H4" s="37"/>
      <c r="I4" s="37"/>
      <c r="J4" s="37"/>
      <c r="K4" s="37"/>
      <c r="L4" s="37"/>
      <c r="M4" s="37"/>
    </row>
    <row r="5" spans="1:13" x14ac:dyDescent="0.25">
      <c r="A5" s="16" t="s">
        <v>0</v>
      </c>
      <c r="B5" s="15">
        <v>0</v>
      </c>
      <c r="C5" s="15">
        <v>1</v>
      </c>
      <c r="D5" s="15">
        <v>2</v>
      </c>
      <c r="E5" s="15">
        <v>3</v>
      </c>
      <c r="F5" s="15">
        <v>4</v>
      </c>
      <c r="G5" s="15">
        <v>5</v>
      </c>
      <c r="H5" s="38"/>
      <c r="I5" s="38"/>
      <c r="J5" s="38"/>
      <c r="K5" s="38"/>
      <c r="L5" s="38"/>
      <c r="M5" s="38"/>
    </row>
    <row r="6" spans="1:13" x14ac:dyDescent="0.25">
      <c r="A6" s="6">
        <v>2</v>
      </c>
      <c r="B6" s="27">
        <f>Recordings!J6/(24*(Recordings!$B6-Recordings!$B5))</f>
        <v>20.000000000000018</v>
      </c>
      <c r="C6" s="25">
        <f>Recordings!K6/(24*(Recordings!$B6-Recordings!$B5))</f>
        <v>20.000000000000018</v>
      </c>
      <c r="D6" s="25">
        <f>Recordings!L6/(24*(Recordings!$B6-Recordings!$B5))</f>
        <v>20.000000000000018</v>
      </c>
      <c r="E6" s="25">
        <f>Recordings!M6/(24*(Recordings!$B6-Recordings!$B5))</f>
        <v>20.000000000000018</v>
      </c>
      <c r="F6" s="25">
        <f>Recordings!N6/(24*(Recordings!$B6-Recordings!$B5))</f>
        <v>20.000000000000018</v>
      </c>
      <c r="G6" s="28">
        <f>Recordings!O6/(24*(Recordings!$B6-Recordings!$B5))</f>
        <v>20.000000000000018</v>
      </c>
      <c r="H6" s="26"/>
      <c r="I6" s="26"/>
      <c r="J6" s="26"/>
      <c r="K6" s="26"/>
      <c r="L6" s="26"/>
      <c r="M6" s="26"/>
    </row>
    <row r="7" spans="1:13" x14ac:dyDescent="0.25">
      <c r="A7" s="35">
        <v>3</v>
      </c>
      <c r="B7" s="27">
        <f>Recordings!J7/(24*(Recordings!$B7-Recordings!$B6))</f>
        <v>13.333333333333334</v>
      </c>
      <c r="C7" s="25">
        <f>Recordings!K7/(24*(Recordings!$B7-Recordings!$B6))</f>
        <v>13.333333333333334</v>
      </c>
      <c r="D7" s="25">
        <f>Recordings!L7/(24*(Recordings!$B7-Recordings!$B6))</f>
        <v>13.333333333333334</v>
      </c>
      <c r="E7" s="25">
        <f>Recordings!M7/(24*(Recordings!$B7-Recordings!$B6))</f>
        <v>13.333333333333334</v>
      </c>
      <c r="F7" s="25">
        <f>Recordings!N7/(24*(Recordings!$B7-Recordings!$B6))</f>
        <v>13.333333333333334</v>
      </c>
      <c r="G7" s="28">
        <f>Recordings!O7/(24*(Recordings!$B7-Recordings!$B6))</f>
        <v>0</v>
      </c>
      <c r="H7" s="26"/>
      <c r="I7" s="26"/>
      <c r="J7" s="26"/>
      <c r="K7" s="26"/>
      <c r="L7" s="26"/>
      <c r="M7" s="26"/>
    </row>
    <row r="8" spans="1:13" x14ac:dyDescent="0.25">
      <c r="A8" s="35">
        <v>4</v>
      </c>
      <c r="B8" s="27">
        <f>Recordings!J8/(24*(Recordings!$B8-Recordings!$B7))</f>
        <v>15.999999999999989</v>
      </c>
      <c r="C8" s="25">
        <f>Recordings!K8/(24*(Recordings!$B8-Recordings!$B7))</f>
        <v>15.999999999999989</v>
      </c>
      <c r="D8" s="25">
        <f>Recordings!L8/(24*(Recordings!$B8-Recordings!$B7))</f>
        <v>15.999999999999989</v>
      </c>
      <c r="E8" s="25">
        <f>Recordings!M8/(24*(Recordings!$B8-Recordings!$B7))</f>
        <v>15.999999999999989</v>
      </c>
      <c r="F8" s="25">
        <f>Recordings!N8/(24*(Recordings!$B8-Recordings!$B7))</f>
        <v>15.999999999999989</v>
      </c>
      <c r="G8" s="28">
        <f>Recordings!O8/(24*(Recordings!$B8-Recordings!$B7))</f>
        <v>0</v>
      </c>
      <c r="H8" s="26"/>
      <c r="I8" s="26"/>
      <c r="J8" s="26"/>
      <c r="K8" s="26"/>
      <c r="L8" s="26"/>
      <c r="M8" s="26"/>
    </row>
    <row r="9" spans="1:13" x14ac:dyDescent="0.25">
      <c r="A9" s="35">
        <v>5</v>
      </c>
      <c r="B9" s="27">
        <f>Recordings!J9/(24*(Recordings!$B9-Recordings!$B8))</f>
        <v>0</v>
      </c>
      <c r="C9" s="25">
        <f>Recordings!K9/(24*(Recordings!$B9-Recordings!$B8))</f>
        <v>0</v>
      </c>
      <c r="D9" s="25">
        <f>Recordings!L9/(24*(Recordings!$B9-Recordings!$B8))</f>
        <v>0</v>
      </c>
      <c r="E9" s="25">
        <f>Recordings!M9/(24*(Recordings!$B9-Recordings!$B8))</f>
        <v>0</v>
      </c>
      <c r="F9" s="25">
        <f>Recordings!N9/(24*(Recordings!$B9-Recordings!$B8))</f>
        <v>0</v>
      </c>
      <c r="G9" s="28">
        <f>Recordings!O9/(24*(Recordings!$B9-Recordings!$B8))</f>
        <v>0</v>
      </c>
      <c r="H9" s="26"/>
      <c r="I9" s="26"/>
      <c r="J9" s="26"/>
      <c r="K9" s="26"/>
      <c r="L9" s="26"/>
      <c r="M9" s="26"/>
    </row>
    <row r="10" spans="1:13" x14ac:dyDescent="0.25">
      <c r="A10" s="36">
        <v>6</v>
      </c>
      <c r="B10" s="29">
        <f>Recordings!J10/(24*(Recordings!$B10-Recordings!$B9))</f>
        <v>0</v>
      </c>
      <c r="C10" s="30">
        <f>Recordings!K10/(24*(Recordings!$B10-Recordings!$B9))</f>
        <v>0</v>
      </c>
      <c r="D10" s="30">
        <f>Recordings!L10/(24*(Recordings!$B10-Recordings!$B9))</f>
        <v>0</v>
      </c>
      <c r="E10" s="30">
        <f>Recordings!M10/(24*(Recordings!$B10-Recordings!$B9))</f>
        <v>0</v>
      </c>
      <c r="F10" s="30">
        <f>Recordings!N10/(24*(Recordings!$B10-Recordings!$B9))</f>
        <v>0</v>
      </c>
      <c r="G10" s="31">
        <f>Recordings!O10/(24*(Recordings!$B10-Recordings!$B9))</f>
        <v>0</v>
      </c>
      <c r="H10" s="26"/>
      <c r="I10" s="26"/>
      <c r="J10" s="26"/>
      <c r="K10" s="26"/>
      <c r="L10" s="26"/>
      <c r="M10" s="26"/>
    </row>
    <row r="13" spans="1:13" x14ac:dyDescent="0.25">
      <c r="B13" s="21" t="s">
        <v>5</v>
      </c>
      <c r="C13" s="21"/>
      <c r="D13" s="21"/>
      <c r="E13" s="21"/>
      <c r="F13" s="21"/>
      <c r="G13" s="21"/>
    </row>
    <row r="14" spans="1:13" x14ac:dyDescent="0.25">
      <c r="A14" s="23" t="s">
        <v>0</v>
      </c>
      <c r="B14" s="23">
        <v>0</v>
      </c>
      <c r="C14" s="23">
        <v>1</v>
      </c>
      <c r="D14" s="23">
        <v>2</v>
      </c>
      <c r="E14" s="23">
        <v>3</v>
      </c>
      <c r="F14" s="23">
        <v>4</v>
      </c>
      <c r="G14" s="23">
        <v>5</v>
      </c>
    </row>
    <row r="15" spans="1:13" x14ac:dyDescent="0.25">
      <c r="A15" s="6">
        <v>2</v>
      </c>
      <c r="B15" s="33">
        <f>B6/Recordings!D6</f>
        <v>1.0000000000000009</v>
      </c>
      <c r="C15" s="33">
        <f>C6/Recordings!E6</f>
        <v>1.0000000000000009</v>
      </c>
      <c r="D15" s="33">
        <f>D6/Recordings!F6</f>
        <v>1.0000000000000009</v>
      </c>
      <c r="E15" s="33">
        <f>E6/Recordings!G6</f>
        <v>1.0000000000000009</v>
      </c>
      <c r="F15" s="33">
        <f>F6/Recordings!H6</f>
        <v>1.0000000000000009</v>
      </c>
      <c r="G15" s="34">
        <f>G6/Recordings!I6</f>
        <v>1.0000000000000009</v>
      </c>
    </row>
    <row r="16" spans="1:13" x14ac:dyDescent="0.25">
      <c r="A16" s="35">
        <v>3</v>
      </c>
      <c r="B16" s="8">
        <f>B7/Recordings!D7</f>
        <v>0.66666666666666674</v>
      </c>
      <c r="C16" s="8">
        <f>C7/Recordings!E7</f>
        <v>0.66666666666666674</v>
      </c>
      <c r="D16" s="8">
        <f>D7/Recordings!F7</f>
        <v>0.66666666666666674</v>
      </c>
      <c r="E16" s="8">
        <f>E7/Recordings!G7</f>
        <v>0.66666666666666674</v>
      </c>
      <c r="F16" s="8">
        <f>F7/Recordings!H7</f>
        <v>0.66666666666666674</v>
      </c>
      <c r="G16" s="9">
        <f>G7/Recordings!I7</f>
        <v>0</v>
      </c>
    </row>
    <row r="17" spans="1:7" x14ac:dyDescent="0.25">
      <c r="A17" s="35">
        <v>4</v>
      </c>
      <c r="B17" s="8">
        <f>B8/Recordings!D8</f>
        <v>0.79999999999999949</v>
      </c>
      <c r="C17" s="8">
        <f>C8/Recordings!E8</f>
        <v>0.79999999999999949</v>
      </c>
      <c r="D17" s="8">
        <f>D8/Recordings!F8</f>
        <v>0.79999999999999949</v>
      </c>
      <c r="E17" s="8">
        <f>E8/Recordings!G8</f>
        <v>0.79999999999999949</v>
      </c>
      <c r="F17" s="8">
        <f>F8/Recordings!H8</f>
        <v>0.79999999999999949</v>
      </c>
      <c r="G17" s="9">
        <f>G8/Recordings!I8</f>
        <v>0</v>
      </c>
    </row>
    <row r="18" spans="1:7" x14ac:dyDescent="0.25">
      <c r="A18" s="35">
        <v>5</v>
      </c>
      <c r="B18" s="8">
        <f>B9/Recordings!D9</f>
        <v>0</v>
      </c>
      <c r="C18" s="8">
        <f>C9/Recordings!E9</f>
        <v>0</v>
      </c>
      <c r="D18" s="8">
        <f>D9/Recordings!F9</f>
        <v>0</v>
      </c>
      <c r="E18" s="8">
        <f>E9/Recordings!G9</f>
        <v>0</v>
      </c>
      <c r="F18" s="8">
        <f>F9/Recordings!H9</f>
        <v>0</v>
      </c>
      <c r="G18" s="9">
        <f>G9/Recordings!I9</f>
        <v>0</v>
      </c>
    </row>
    <row r="19" spans="1:7" x14ac:dyDescent="0.25">
      <c r="A19" s="36">
        <v>6</v>
      </c>
      <c r="B19" s="11">
        <f>B10/Recordings!D10</f>
        <v>0</v>
      </c>
      <c r="C19" s="11">
        <f>C10/Recordings!E10</f>
        <v>0</v>
      </c>
      <c r="D19" s="11">
        <f>D10/Recordings!F10</f>
        <v>0</v>
      </c>
      <c r="E19" s="11">
        <f>E10/Recordings!G10</f>
        <v>0</v>
      </c>
      <c r="F19" s="11">
        <f>F10/Recordings!H10</f>
        <v>0</v>
      </c>
      <c r="G19" s="12">
        <f>G10/Recordings!I10</f>
        <v>0</v>
      </c>
    </row>
    <row r="20" spans="1:7" x14ac:dyDescent="0.25">
      <c r="A20" s="24"/>
      <c r="B20" s="8"/>
      <c r="C20" s="8"/>
      <c r="D20" s="8"/>
      <c r="E20" s="8"/>
      <c r="F20" s="8"/>
      <c r="G20" s="8"/>
    </row>
    <row r="21" spans="1:7" x14ac:dyDescent="0.25">
      <c r="A21" s="24"/>
      <c r="B21" s="8"/>
      <c r="C21" s="8"/>
      <c r="D21" s="8"/>
      <c r="E21" s="8"/>
      <c r="F21" s="8"/>
      <c r="G21" s="8"/>
    </row>
    <row r="22" spans="1:7" x14ac:dyDescent="0.25">
      <c r="A22" s="24"/>
      <c r="B22" s="18" t="s">
        <v>12</v>
      </c>
      <c r="C22" s="19"/>
      <c r="D22" s="19"/>
      <c r="E22" s="19"/>
      <c r="F22" s="19"/>
      <c r="G22" s="20"/>
    </row>
    <row r="23" spans="1:7" x14ac:dyDescent="0.25">
      <c r="A23" s="5" t="s">
        <v>0</v>
      </c>
      <c r="B23" s="6">
        <v>0</v>
      </c>
      <c r="C23" s="6">
        <v>1</v>
      </c>
      <c r="D23" s="6">
        <v>2</v>
      </c>
      <c r="E23" s="42">
        <v>3</v>
      </c>
      <c r="F23" s="42">
        <v>4</v>
      </c>
      <c r="G23" s="42">
        <v>5</v>
      </c>
    </row>
    <row r="24" spans="1:7" x14ac:dyDescent="0.25">
      <c r="A24" s="39">
        <v>2</v>
      </c>
      <c r="B24" s="32">
        <f>(B6*($B$1+$B$2)*1000)/(3600000)</f>
        <v>111.11111111111121</v>
      </c>
      <c r="C24" s="33">
        <f t="shared" ref="C24:G24" si="0">(C6*($B$1+$B$2)*1000)/(3600000)</f>
        <v>111.11111111111121</v>
      </c>
      <c r="D24" s="33">
        <f t="shared" si="0"/>
        <v>111.11111111111121</v>
      </c>
      <c r="E24" s="33">
        <f t="shared" si="0"/>
        <v>111.11111111111121</v>
      </c>
      <c r="F24" s="33">
        <f t="shared" si="0"/>
        <v>111.11111111111121</v>
      </c>
      <c r="G24" s="34">
        <f t="shared" si="0"/>
        <v>111.11111111111121</v>
      </c>
    </row>
    <row r="25" spans="1:7" x14ac:dyDescent="0.25">
      <c r="A25" s="40">
        <v>3</v>
      </c>
      <c r="B25" s="7">
        <f t="shared" ref="B25:G25" si="1">(B7*($B$1+$B$2)*1000)/(3600000)</f>
        <v>74.074074074074076</v>
      </c>
      <c r="C25" s="8">
        <f t="shared" si="1"/>
        <v>74.074074074074076</v>
      </c>
      <c r="D25" s="8">
        <f t="shared" si="1"/>
        <v>74.074074074074076</v>
      </c>
      <c r="E25" s="8">
        <f t="shared" si="1"/>
        <v>74.074074074074076</v>
      </c>
      <c r="F25" s="8">
        <f t="shared" si="1"/>
        <v>74.074074074074076</v>
      </c>
      <c r="G25" s="9">
        <f t="shared" si="1"/>
        <v>0</v>
      </c>
    </row>
    <row r="26" spans="1:7" x14ac:dyDescent="0.25">
      <c r="A26" s="40">
        <v>4</v>
      </c>
      <c r="B26" s="7">
        <f t="shared" ref="B26:G26" si="2">(B8*($B$1+$B$2)*1000)/(3600000)</f>
        <v>88.888888888888829</v>
      </c>
      <c r="C26" s="8">
        <f t="shared" si="2"/>
        <v>88.888888888888829</v>
      </c>
      <c r="D26" s="8">
        <f t="shared" si="2"/>
        <v>88.888888888888829</v>
      </c>
      <c r="E26" s="8">
        <f t="shared" si="2"/>
        <v>88.888888888888829</v>
      </c>
      <c r="F26" s="8">
        <f t="shared" si="2"/>
        <v>88.888888888888829</v>
      </c>
      <c r="G26" s="9">
        <f t="shared" si="2"/>
        <v>0</v>
      </c>
    </row>
    <row r="27" spans="1:7" x14ac:dyDescent="0.25">
      <c r="A27" s="40">
        <v>5</v>
      </c>
      <c r="B27" s="7">
        <f t="shared" ref="B27:G27" si="3">(B9*($B$1+$B$2)*1000)/(3600000)</f>
        <v>0</v>
      </c>
      <c r="C27" s="8">
        <f t="shared" si="3"/>
        <v>0</v>
      </c>
      <c r="D27" s="8">
        <f t="shared" si="3"/>
        <v>0</v>
      </c>
      <c r="E27" s="8">
        <f t="shared" si="3"/>
        <v>0</v>
      </c>
      <c r="F27" s="8">
        <f t="shared" si="3"/>
        <v>0</v>
      </c>
      <c r="G27" s="9">
        <f t="shared" si="3"/>
        <v>0</v>
      </c>
    </row>
    <row r="28" spans="1:7" x14ac:dyDescent="0.25">
      <c r="A28" s="41">
        <v>6</v>
      </c>
      <c r="B28" s="10">
        <f t="shared" ref="B28:G28" si="4">(B10*($B$1+$B$2)*1000)/(3600000)</f>
        <v>0</v>
      </c>
      <c r="C28" s="11">
        <f t="shared" si="4"/>
        <v>0</v>
      </c>
      <c r="D28" s="11">
        <f t="shared" si="4"/>
        <v>0</v>
      </c>
      <c r="E28" s="11">
        <f t="shared" si="4"/>
        <v>0</v>
      </c>
      <c r="F28" s="11">
        <f t="shared" si="4"/>
        <v>0</v>
      </c>
      <c r="G28" s="12">
        <f t="shared" si="4"/>
        <v>0</v>
      </c>
    </row>
    <row r="29" spans="1:7" x14ac:dyDescent="0.25">
      <c r="A29" s="24"/>
      <c r="B29" s="8"/>
      <c r="C29" s="8"/>
      <c r="D29" s="8"/>
      <c r="E29" s="8"/>
      <c r="F29" s="8"/>
      <c r="G29" s="8"/>
    </row>
    <row r="31" spans="1:7" x14ac:dyDescent="0.25">
      <c r="A31" s="4" t="s">
        <v>7</v>
      </c>
    </row>
    <row r="33" spans="1:10" x14ac:dyDescent="0.25">
      <c r="A33" t="s">
        <v>8</v>
      </c>
      <c r="B33">
        <v>0</v>
      </c>
      <c r="C33">
        <v>1</v>
      </c>
      <c r="D33">
        <v>2</v>
      </c>
      <c r="E33">
        <v>3</v>
      </c>
      <c r="F33">
        <v>4</v>
      </c>
      <c r="G33">
        <v>5</v>
      </c>
    </row>
    <row r="34" spans="1:10" x14ac:dyDescent="0.25">
      <c r="A34" t="s">
        <v>5</v>
      </c>
      <c r="J34">
        <f>0.00556*19.95/1000</f>
        <v>1.1092199999999999E-4</v>
      </c>
    </row>
    <row r="35" spans="1:10" x14ac:dyDescent="0.25">
      <c r="A35" t="s">
        <v>9</v>
      </c>
    </row>
  </sheetData>
  <mergeCells count="4">
    <mergeCell ref="B13:G13"/>
    <mergeCell ref="B4:G4"/>
    <mergeCell ref="H4:M4"/>
    <mergeCell ref="B22:G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Recordings</vt:lpstr>
      <vt:lpstr>Analysis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Wilbert</dc:creator>
  <cp:lastModifiedBy>Wilbert</cp:lastModifiedBy>
  <dcterms:created xsi:type="dcterms:W3CDTF">2014-03-12T05:41:15Z</dcterms:created>
  <dcterms:modified xsi:type="dcterms:W3CDTF">2014-03-12T06:59:15Z</dcterms:modified>
</cp:coreProperties>
</file>