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A1C5E4DE-3302-4DA8-9544-A0351DB047B3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Z21" i="2" l="1"/>
  <c r="Z20" i="2"/>
  <c r="I1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  <c r="G15" i="4" l="1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<sst xmlns="http://schemas.openxmlformats.org/spreadsheetml/2006/main" count="152" uniqueCount="53">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</sst>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2.7242072823834773</c:v>
                </c:pt>
                <c:pt idx="1">
                  <c:v>5.595078606091743</c:v>
                </c:pt>
                <c:pt idx="2">
                  <c:v>8.0147329266841414</c:v>
                </c:pt>
                <c:pt idx="3">
                  <c:v>8.0085501042798644</c:v>
                </c:pt>
                <c:pt idx="4">
                  <c:v>5.5821381048721559</c:v>
                </c:pt>
                <c:pt idx="5">
                  <c:v>2.7137114144061405</c:v>
                </c:pt>
                <c:pt idx="6">
                  <c:v>0.91984890843618128</c:v>
                </c:pt>
                <c:pt idx="7">
                  <c:v>0.21730954472023378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3.2319100103369133E-8</c:v>
                </c:pt>
                <c:pt idx="1">
                  <c:v>0.10918836672666168</c:v>
                </c:pt>
                <c:pt idx="2">
                  <c:v>17.770729275353961</c:v>
                </c:pt>
                <c:pt idx="3">
                  <c:v>16.897288898056196</c:v>
                </c:pt>
                <c:pt idx="4">
                  <c:v>0.22275791008481335</c:v>
                </c:pt>
                <c:pt idx="5">
                  <c:v>3.5517335758049597E-5</c:v>
                </c:pt>
                <c:pt idx="6">
                  <c:v>1.2350614580290135E-10</c:v>
                </c:pt>
                <c:pt idx="7">
                  <c:v>1.6514562852446025E-17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2.3547979756161175E-3</c:v>
                </c:pt>
                <c:pt idx="1">
                  <c:v>2.4873207274239192E-3</c:v>
                </c:pt>
                <c:pt idx="2">
                  <c:v>2.6248628235899922E-3</c:v>
                </c:pt>
                <c:pt idx="3">
                  <c:v>2.7674394191270556E-3</c:v>
                </c:pt>
                <c:pt idx="4">
                  <c:v>2.9150521003760733E-3</c:v>
                </c:pt>
                <c:pt idx="5">
                  <c:v>3.0676881421739244E-3</c:v>
                </c:pt>
                <c:pt idx="6">
                  <c:v>3.225319793218352E-3</c:v>
                </c:pt>
                <c:pt idx="7">
                  <c:v>3.3879035952165421E-3</c:v>
                </c:pt>
                <c:pt idx="8">
                  <c:v>3.5553797414736494E-3</c:v>
                </c:pt>
                <c:pt idx="9">
                  <c:v>3.7276714806081285E-3</c:v>
                </c:pt>
                <c:pt idx="10">
                  <c:v>3.9046845710696749E-3</c:v>
                </c:pt>
                <c:pt idx="11">
                  <c:v>4.086306792080675E-3</c:v>
                </c:pt>
                <c:pt idx="12">
                  <c:v>4.2724075165217999E-3</c:v>
                </c:pt>
                <c:pt idx="13">
                  <c:v>4.4628373511353091E-3</c:v>
                </c:pt>
                <c:pt idx="14">
                  <c:v>4.6574278492247509E-3</c:v>
                </c:pt>
                <c:pt idx="15">
                  <c:v>4.8559913007865021E-3</c:v>
                </c:pt>
                <c:pt idx="16">
                  <c:v>5.0583206047168476E-3</c:v>
                </c:pt>
                <c:pt idx="17">
                  <c:v>5.2641892273983144E-3</c:v>
                </c:pt>
                <c:pt idx="18">
                  <c:v>5.4733512515816023E-3</c:v>
                </c:pt>
                <c:pt idx="19">
                  <c:v>5.6855415190458364E-3</c:v>
                </c:pt>
                <c:pt idx="20">
                  <c:v>5.9004758700418984E-3</c:v>
                </c:pt>
                <c:pt idx="21">
                  <c:v>6.1178514820033397E-3</c:v>
                </c:pt>
                <c:pt idx="22">
                  <c:v>6.3373473094498131E-3</c:v>
                </c:pt>
                <c:pt idx="23">
                  <c:v>6.558624626411969E-3</c:v>
                </c:pt>
                <c:pt idx="24">
                  <c:v>6.7813276720784408E-3</c:v>
                </c:pt>
                <c:pt idx="25">
                  <c:v>7.0050843997084989E-3</c:v>
                </c:pt>
                <c:pt idx="26">
                  <c:v>7.2295073281733839E-3</c:v>
                </c:pt>
                <c:pt idx="27">
                  <c:v>7.4541944947894853E-3</c:v>
                </c:pt>
                <c:pt idx="28">
                  <c:v>7.6787305073931968E-3</c:v>
                </c:pt>
                <c:pt idx="29">
                  <c:v>7.9026876928859069E-3</c:v>
                </c:pt>
                <c:pt idx="30">
                  <c:v>8.1256273387538859E-3</c:v>
                </c:pt>
                <c:pt idx="31">
                  <c:v>8.3471010233480795E-3</c:v>
                </c:pt>
                <c:pt idx="32">
                  <c:v>8.566652029999124E-3</c:v>
                </c:pt>
                <c:pt idx="33">
                  <c:v>8.7838168393495897E-3</c:v>
                </c:pt>
                <c:pt idx="34">
                  <c:v>8.9981266936147962E-3</c:v>
                </c:pt>
                <c:pt idx="35">
                  <c:v>9.209109225842069E-3</c:v>
                </c:pt>
                <c:pt idx="36">
                  <c:v>9.4162901466318828E-3</c:v>
                </c:pt>
                <c:pt idx="37">
                  <c:v>9.6191949802192801E-3</c:v>
                </c:pt>
                <c:pt idx="38">
                  <c:v>9.817350841295933E-3</c:v>
                </c:pt>
                <c:pt idx="39">
                  <c:v>1.0010288243487752E-2</c:v>
                </c:pt>
                <c:pt idx="40">
                  <c:v>1.0197542929995166E-2</c:v>
                </c:pt>
                <c:pt idx="41">
                  <c:v>1.0378657716557884E-2</c:v>
                </c:pt>
                <c:pt idx="42">
                  <c:v>1.055318433662714E-2</c:v>
                </c:pt>
                <c:pt idx="43">
                  <c:v>1.0720685278420128E-2</c:v>
                </c:pt>
                <c:pt idx="44">
                  <c:v>1.0880735603396269E-2</c:v>
                </c:pt>
                <c:pt idx="45">
                  <c:v>1.1032924735635951E-2</c:v>
                </c:pt>
                <c:pt idx="46">
                  <c:v>1.117685821162095E-2</c:v>
                </c:pt>
                <c:pt idx="47">
                  <c:v>1.1312159380013261E-2</c:v>
                </c:pt>
                <c:pt idx="48">
                  <c:v>1.1438471041205727E-2</c:v>
                </c:pt>
                <c:pt idx="49">
                  <c:v>1.1555457016673378E-2</c:v>
                </c:pt>
                <c:pt idx="50">
                  <c:v>1.1662803638487771E-2</c:v>
                </c:pt>
                <c:pt idx="51">
                  <c:v>1.1760221149765937E-2</c:v>
                </c:pt>
                <c:pt idx="52">
                  <c:v>1.1847445007308255E-2</c:v>
                </c:pt>
                <c:pt idx="53">
                  <c:v>1.1924237078232461E-2</c:v>
                </c:pt>
                <c:pt idx="54">
                  <c:v>1.1990386723030143E-2</c:v>
                </c:pt>
                <c:pt idx="55">
                  <c:v>1.2045711758152691E-2</c:v>
                </c:pt>
                <c:pt idx="56">
                  <c:v>1.2090059291970774E-2</c:v>
                </c:pt>
                <c:pt idx="57">
                  <c:v>1.2123306428739095E-2</c:v>
                </c:pt>
                <c:pt idx="58">
                  <c:v>1.2145360836030045E-2</c:v>
                </c:pt>
                <c:pt idx="59">
                  <c:v>1.2156161171969585E-2</c:v>
                </c:pt>
                <c:pt idx="60">
                  <c:v>1.2155677369508497E-2</c:v>
                </c:pt>
                <c:pt idx="61">
                  <c:v>1.2143910775885306E-2</c:v>
                </c:pt>
                <c:pt idx="62">
                  <c:v>1.2120894146375473E-2</c:v>
                </c:pt>
                <c:pt idx="63">
                  <c:v>1.2086691492367494E-2</c:v>
                </c:pt>
                <c:pt idx="64">
                  <c:v>1.2041397784752057E-2</c:v>
                </c:pt>
                <c:pt idx="65">
                  <c:v>1.1985138514547888E-2</c:v>
                </c:pt>
                <c:pt idx="66">
                  <c:v>1.1918069113609153E-2</c:v>
                </c:pt>
                <c:pt idx="67">
                  <c:v>1.1840374239157087E-2</c:v>
                </c:pt>
                <c:pt idx="68">
                  <c:v>1.1752266926744952E-2</c:v>
                </c:pt>
                <c:pt idx="69">
                  <c:v>1.1653987617094037E-2</c:v>
                </c:pt>
                <c:pt idx="70">
                  <c:v>1.1545803063021793E-2</c:v>
                </c:pt>
                <c:pt idx="71">
                  <c:v>1.1428005123415805E-2</c:v>
                </c:pt>
                <c:pt idx="72">
                  <c:v>1.1300909451882779E-2</c:v>
                </c:pt>
                <c:pt idx="73">
                  <c:v>1.1164854088315416E-2</c:v>
                </c:pt>
                <c:pt idx="74">
                  <c:v>1.1020197962166977E-2</c:v>
                </c:pt>
                <c:pt idx="75">
                  <c:v>1.0867319316699965E-2</c:v>
                </c:pt>
                <c:pt idx="76">
                  <c:v>1.0706614063878232E-2</c:v>
                </c:pt>
                <c:pt idx="77">
                  <c:v>1.0538494079898538E-2</c:v>
                </c:pt>
                <c:pt idx="78">
                  <c:v>1.0363385451606413E-2</c:v>
                </c:pt>
                <c:pt idx="79">
                  <c:v>1.018172668421111E-2</c:v>
                </c:pt>
                <c:pt idx="80">
                  <c:v>9.9939668808050348E-3</c:v>
                </c:pt>
                <c:pt idx="81">
                  <c:v>9.8005639042050372E-3</c:v>
                </c:pt>
                <c:pt idx="82">
                  <c:v>9.6019825315672592E-3</c:v>
                </c:pt>
                <c:pt idx="83">
                  <c:v>9.3986926120858127E-3</c:v>
                </c:pt>
                <c:pt idx="84">
                  <c:v>9.1911672378711274E-3</c:v>
                </c:pt>
                <c:pt idx="85">
                  <c:v>8.9798809378190819E-3</c:v>
                </c:pt>
                <c:pt idx="86">
                  <c:v>8.7653079039312215E-3</c:v>
                </c:pt>
                <c:pt idx="87">
                  <c:v>8.5479202591334843E-3</c:v>
                </c:pt>
                <c:pt idx="88">
                  <c:v>8.3281863751706181E-3</c:v>
                </c:pt>
                <c:pt idx="89">
                  <c:v>8.1065692486312537E-3</c:v>
                </c:pt>
                <c:pt idx="90">
                  <c:v>7.8835249425897036E-3</c:v>
                </c:pt>
                <c:pt idx="91">
                  <c:v>7.6595011007409867E-3</c:v>
                </c:pt>
                <c:pt idx="92">
                  <c:v>7.4349355402612526E-3</c:v>
                </c:pt>
                <c:pt idx="93">
                  <c:v>7.2102549289529737E-3</c:v>
                </c:pt>
                <c:pt idx="94">
                  <c:v>6.985873551539336E-3</c:v>
                </c:pt>
                <c:pt idx="95">
                  <c:v>6.7621921692614167E-3</c:v>
                </c:pt>
                <c:pt idx="96">
                  <c:v>6.539596976211412E-3</c:v>
                </c:pt>
                <c:pt idx="97">
                  <c:v>6.3184586551114866E-3</c:v>
                </c:pt>
                <c:pt idx="98">
                  <c:v>6.0991315345268271E-3</c:v>
                </c:pt>
                <c:pt idx="99">
                  <c:v>5.8819528487891537E-3</c:v>
                </c:pt>
                <c:pt idx="100">
                  <c:v>5.6672421012085574E-3</c:v>
                </c:pt>
                <c:pt idx="101">
                  <c:v>5.4553005304727236E-3</c:v>
                </c:pt>
                <c:pt idx="102">
                  <c:v>5.2464106794779019E-3</c:v>
                </c:pt>
                <c:pt idx="103">
                  <c:v>5.0408360652102477E-3</c:v>
                </c:pt>
                <c:pt idx="104">
                  <c:v>4.8388209477032091E-3</c:v>
                </c:pt>
                <c:pt idx="105">
                  <c:v>4.6405901955402099E-3</c:v>
                </c:pt>
                <c:pt idx="106">
                  <c:v>4.4463492448552711E-3</c:v>
                </c:pt>
                <c:pt idx="107">
                  <c:v>4.2562841483098739E-3</c:v>
                </c:pt>
                <c:pt idx="108">
                  <c:v>4.070561710094716E-3</c:v>
                </c:pt>
                <c:pt idx="109">
                  <c:v>3.8893297026216006E-3</c:v>
                </c:pt>
                <c:pt idx="110">
                  <c:v>3.7127171602348934E-3</c:v>
                </c:pt>
                <c:pt idx="111">
                  <c:v>3.5408347449843013E-3</c:v>
                </c:pt>
                <c:pt idx="112">
                  <c:v>3.3737751792617568E-3</c:v>
                </c:pt>
                <c:pt idx="113">
                  <c:v>3.2116137399143116E-3</c:v>
                </c:pt>
                <c:pt idx="114">
                  <c:v>3.0544088083020483E-3</c:v>
                </c:pt>
                <c:pt idx="115">
                  <c:v>2.9022024706735912E-3</c:v>
                </c:pt>
                <c:pt idx="116">
                  <c:v>2.7550211631808363E-3</c:v>
                </c:pt>
                <c:pt idx="117">
                  <c:v>2.6128763558470104E-3</c:v>
                </c:pt>
                <c:pt idx="118">
                  <c:v>2.4757652698362545E-3</c:v>
                </c:pt>
                <c:pt idx="119">
                  <c:v>2.3436716224461258E-3</c:v>
                </c:pt>
                <c:pt idx="120">
                  <c:v>2.2165663943542954E-3</c:v>
                </c:pt>
                <c:pt idx="121">
                  <c:v>2.0944086137944093E-3</c:v>
                </c:pt>
                <c:pt idx="122">
                  <c:v>1.9771461525107097E-3</c:v>
                </c:pt>
                <c:pt idx="123">
                  <c:v>1.8647165285435544E-3</c:v>
                </c:pt>
                <c:pt idx="124">
                  <c:v>1.7570477111251673E-3</c:v>
                </c:pt>
                <c:pt idx="125">
                  <c:v>1.6540589232137794E-3</c:v>
                </c:pt>
                <c:pt idx="126">
                  <c:v>1.5556614374613654E-3</c:v>
                </c:pt>
                <c:pt idx="127">
                  <c:v>1.4617593616924344E-3</c:v>
                </c:pt>
                <c:pt idx="128">
                  <c:v>1.3722504102655307E-3</c:v>
                </c:pt>
                <c:pt idx="129">
                  <c:v>1.2870266579921286E-3</c:v>
                </c:pt>
                <c:pt idx="130">
                  <c:v>1.2059752735966724E-3</c:v>
                </c:pt>
                <c:pt idx="131">
                  <c:v>1.128979230013497E-3</c:v>
                </c:pt>
                <c:pt idx="132">
                  <c:v>1.0559179891288053E-3</c:v>
                </c:pt>
                <c:pt idx="133">
                  <c:v>9.8666815888605558E-4</c:v>
                </c:pt>
                <c:pt idx="134">
                  <c:v>9.2110412097873285E-4</c:v>
                </c:pt>
                <c:pt idx="135">
                  <c:v>8.5909862765339191E-4</c:v>
                </c:pt>
                <c:pt idx="136">
                  <c:v>8.0052336643595919E-4</c:v>
                </c:pt>
                <c:pt idx="137">
                  <c:v>7.4524949187396671E-4</c:v>
                </c:pt>
                <c:pt idx="138">
                  <c:v>6.931481236549593E-4</c:v>
                </c:pt>
                <c:pt idx="139">
                  <c:v>6.4409081071547863E-4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1.5069226040618702E-26</c:v>
                </c:pt>
                <c:pt idx="1">
                  <c:v>8.9597312544364373E-25</c:v>
                </c:pt>
                <c:pt idx="2">
                  <c:v>2.6636001057831625E-23</c:v>
                </c:pt>
                <c:pt idx="3">
                  <c:v>5.2790017334617021E-22</c:v>
                </c:pt>
                <c:pt idx="4">
                  <c:v>7.8468590052384624E-21</c:v>
                </c:pt>
                <c:pt idx="5">
                  <c:v>9.3310363370864333E-20</c:v>
                </c:pt>
                <c:pt idx="6">
                  <c:v>9.246612674988953E-19</c:v>
                </c:pt>
                <c:pt idx="7">
                  <c:v>7.8539595823069447E-18</c:v>
                </c:pt>
                <c:pt idx="8">
                  <c:v>5.8371749609931115E-17</c:v>
                </c:pt>
                <c:pt idx="9">
                  <c:v>3.8562416170878186E-16</c:v>
                </c:pt>
                <c:pt idx="10">
                  <c:v>2.2928110871885109E-15</c:v>
                </c:pt>
                <c:pt idx="11">
                  <c:v>1.2393090577764408E-14</c:v>
                </c:pt>
                <c:pt idx="12">
                  <c:v>6.1404813076970553E-14</c:v>
                </c:pt>
                <c:pt idx="13">
                  <c:v>2.8084267255643024E-13</c:v>
                </c:pt>
                <c:pt idx="14">
                  <c:v>1.1927216358978185E-12</c:v>
                </c:pt>
                <c:pt idx="15">
                  <c:v>4.7277213796254429E-12</c:v>
                </c:pt>
                <c:pt idx="16">
                  <c:v>1.7568550341072416E-11</c:v>
                </c:pt>
                <c:pt idx="17">
                  <c:v>6.1445635730709148E-11</c:v>
                </c:pt>
                <c:pt idx="18">
                  <c:v>2.0296566342159517E-10</c:v>
                </c:pt>
                <c:pt idx="19">
                  <c:v>6.3514518132381774E-10</c:v>
                </c:pt>
                <c:pt idx="20">
                  <c:v>1.8881958890498146E-9</c:v>
                </c:pt>
                <c:pt idx="21">
                  <c:v>5.3460348913097363E-9</c:v>
                </c:pt>
                <c:pt idx="22">
                  <c:v>1.4448180011448799E-8</c:v>
                </c:pt>
                <c:pt idx="23">
                  <c:v>3.7349891433322887E-8</c:v>
                </c:pt>
                <c:pt idx="24">
                  <c:v>9.2529909610410412E-8</c:v>
                </c:pt>
                <c:pt idx="25">
                  <c:v>2.2006256217058836E-7</c:v>
                </c:pt>
                <c:pt idx="26">
                  <c:v>5.0324196909559698E-7</c:v>
                </c:pt>
                <c:pt idx="27">
                  <c:v>1.1081973943787702E-6</c:v>
                </c:pt>
                <c:pt idx="28">
                  <c:v>2.3532232425532862E-6</c:v>
                </c:pt>
                <c:pt idx="29">
                  <c:v>4.8246872588703237E-6</c:v>
                </c:pt>
                <c:pt idx="30">
                  <c:v>9.5620706530563417E-6</c:v>
                </c:pt>
                <c:pt idx="31">
                  <c:v>1.8339787123511784E-5</c:v>
                </c:pt>
                <c:pt idx="32">
                  <c:v>3.4075979467882121E-5</c:v>
                </c:pt>
                <c:pt idx="33">
                  <c:v>6.1395769067240316E-5</c:v>
                </c:pt>
                <c:pt idx="34">
                  <c:v>1.0736520624279626E-4</c:v>
                </c:pt>
                <c:pt idx="35">
                  <c:v>1.823893830132725E-4</c:v>
                </c:pt>
                <c:pt idx="36">
                  <c:v>3.0123198892906337E-4</c:v>
                </c:pt>
                <c:pt idx="37">
                  <c:v>4.8406468645666384E-4</c:v>
                </c:pt>
                <c:pt idx="38">
                  <c:v>7.57397453019786E-4</c:v>
                </c:pt>
                <c:pt idx="39">
                  <c:v>1.1546843221495857E-3</c:v>
                </c:pt>
                <c:pt idx="40">
                  <c:v>1.7163557674237707E-3</c:v>
                </c:pt>
                <c:pt idx="41">
                  <c:v>2.4890148794486917E-3</c:v>
                </c:pt>
                <c:pt idx="42">
                  <c:v>3.5235646014508334E-3</c:v>
                </c:pt>
                <c:pt idx="43">
                  <c:v>4.8721182296473028E-3</c:v>
                </c:pt>
                <c:pt idx="44">
                  <c:v>6.5836870362961071E-3</c:v>
                </c:pt>
                <c:pt idx="45">
                  <c:v>8.6988271254172921E-3</c:v>
                </c:pt>
                <c:pt idx="46">
                  <c:v>1.1243639284467945E-2</c:v>
                </c:pt>
                <c:pt idx="47">
                  <c:v>1.4223716322782826E-2</c:v>
                </c:pt>
                <c:pt idx="48">
                  <c:v>1.7618781945066136E-2</c:v>
                </c:pt>
                <c:pt idx="49">
                  <c:v>2.1378825205645824E-2</c:v>
                </c:pt>
                <c:pt idx="50">
                  <c:v>2.5422477287399436E-2</c:v>
                </c:pt>
                <c:pt idx="51">
                  <c:v>2.9638193409007384E-2</c:v>
                </c:pt>
                <c:pt idx="52">
                  <c:v>3.3888505760518862E-2</c:v>
                </c:pt>
                <c:pt idx="53">
                  <c:v>3.8017240155061895E-2</c:v>
                </c:pt>
                <c:pt idx="54">
                  <c:v>4.1859194054330015E-2</c:v>
                </c:pt>
                <c:pt idx="55">
                  <c:v>4.525141965042119E-2</c:v>
                </c:pt>
                <c:pt idx="56">
                  <c:v>4.8045002190064537E-2</c:v>
                </c:pt>
                <c:pt idx="57">
                  <c:v>5.0116115066428234E-2</c:v>
                </c:pt>
                <c:pt idx="58">
                  <c:v>5.1375189878441939E-2</c:v>
                </c:pt>
                <c:pt idx="59">
                  <c:v>5.1773254303650207E-2</c:v>
                </c:pt>
                <c:pt idx="60">
                  <c:v>5.1304829621855279E-2</c:v>
                </c:pt>
                <c:pt idx="61">
                  <c:v>5.0007189903082352E-2</c:v>
                </c:pt>
                <c:pt idx="62">
                  <c:v>4.795620377341675E-2</c:v>
                </c:pt>
                <c:pt idx="63">
                  <c:v>4.5259346962576087E-2</c:v>
                </c:pt>
                <c:pt idx="64">
                  <c:v>4.2046741530857509E-2</c:v>
                </c:pt>
                <c:pt idx="65">
                  <c:v>3.8461217198116272E-2</c:v>
                </c:pt>
                <c:pt idx="66">
                  <c:v>3.4648395233454525E-2</c:v>
                </c:pt>
                <c:pt idx="67">
                  <c:v>3.0747680375615743E-2</c:v>
                </c:pt>
                <c:pt idx="68">
                  <c:v>2.6884841538511037E-2</c:v>
                </c:pt>
                <c:pt idx="69">
                  <c:v>2.3166606725317385E-2</c:v>
                </c:pt>
                <c:pt idx="70">
                  <c:v>1.9677432079749198E-2</c:v>
                </c:pt>
                <c:pt idx="71">
                  <c:v>1.6478364651089754E-2</c:v>
                </c:pt>
                <c:pt idx="72">
                  <c:v>1.3607728904332447E-2</c:v>
                </c:pt>
                <c:pt idx="73">
                  <c:v>1.1083242211317361E-2</c:v>
                </c:pt>
                <c:pt idx="74">
                  <c:v>8.9051069659271901E-3</c:v>
                </c:pt>
                <c:pt idx="75">
                  <c:v>7.0596295604169312E-3</c:v>
                </c:pt>
                <c:pt idx="76">
                  <c:v>5.5229658327923519E-3</c:v>
                </c:pt>
                <c:pt idx="77">
                  <c:v>4.2646723183825197E-3</c:v>
                </c:pt>
                <c:pt idx="78">
                  <c:v>3.2508362983714335E-3</c:v>
                </c:pt>
                <c:pt idx="79">
                  <c:v>2.4466511164234904E-3</c:v>
                </c:pt>
                <c:pt idx="80">
                  <c:v>1.8183860618847488E-3</c:v>
                </c:pt>
                <c:pt idx="81">
                  <c:v>1.3347659240854162E-3</c:v>
                </c:pt>
                <c:pt idx="82">
                  <c:v>9.678215637706454E-4</c:v>
                </c:pt>
                <c:pt idx="83">
                  <c:v>6.9330005996788503E-4</c:v>
                </c:pt>
                <c:pt idx="84">
                  <c:v>4.9073381795686026E-4</c:v>
                </c:pt>
                <c:pt idx="85">
                  <c:v>3.4326624375402749E-4</c:v>
                </c:pt>
                <c:pt idx="86">
                  <c:v>2.3732128015020872E-4</c:v>
                </c:pt>
                <c:pt idx="87">
                  <c:v>1.6218902594173563E-4</c:v>
                </c:pt>
                <c:pt idx="88">
                  <c:v>1.0958291005998429E-4</c:v>
                </c:pt>
                <c:pt idx="89">
                  <c:v>7.320771615885339E-5</c:v>
                </c:pt>
                <c:pt idx="90">
                  <c:v>4.8363573754467918E-5</c:v>
                </c:pt>
                <c:pt idx="91">
                  <c:v>3.1599559492322467E-5</c:v>
                </c:pt>
                <c:pt idx="92">
                  <c:v>2.0421951336497921E-5</c:v>
                </c:pt>
                <c:pt idx="93">
                  <c:v>1.3056246000384622E-5</c:v>
                </c:pt>
                <c:pt idx="94">
                  <c:v>8.2583732300304975E-6</c:v>
                </c:pt>
                <c:pt idx="95">
                  <c:v>5.1686239674266312E-6</c:v>
                </c:pt>
                <c:pt idx="96">
                  <c:v>3.2011626417305971E-6</c:v>
                </c:pt>
                <c:pt idx="97">
                  <c:v>1.9621854071992253E-6</c:v>
                </c:pt>
                <c:pt idx="98">
                  <c:v>1.1904687557963875E-6</c:v>
                </c:pt>
                <c:pt idx="99">
                  <c:v>7.1496839273081573E-7</c:v>
                </c:pt>
                <c:pt idx="100">
                  <c:v>4.2509977864938072E-7</c:v>
                </c:pt>
                <c:pt idx="101">
                  <c:v>2.5024968581877093E-7</c:v>
                </c:pt>
                <c:pt idx="102">
                  <c:v>1.4587383646746823E-7</c:v>
                </c:pt>
                <c:pt idx="103">
                  <c:v>8.4206228485105298E-8</c:v>
                </c:pt>
                <c:pt idx="104">
                  <c:v>4.8140978427885073E-8</c:v>
                </c:pt>
                <c:pt idx="105">
                  <c:v>2.7260238396851549E-8</c:v>
                </c:pt>
                <c:pt idx="106">
                  <c:v>1.5290715930956349E-8</c:v>
                </c:pt>
                <c:pt idx="107">
                  <c:v>8.4966568364005507E-9</c:v>
                </c:pt>
                <c:pt idx="108">
                  <c:v>4.6776568456480981E-9</c:v>
                </c:pt>
                <c:pt idx="109">
                  <c:v>2.551560654205397E-9</c:v>
                </c:pt>
                <c:pt idx="110">
                  <c:v>1.379168239325053E-9</c:v>
                </c:pt>
                <c:pt idx="111">
                  <c:v>7.3875137864489318E-10</c:v>
                </c:pt>
                <c:pt idx="112">
                  <c:v>3.9217898442858302E-10</c:v>
                </c:pt>
                <c:pt idx="113">
                  <c:v>2.0635258321007967E-10</c:v>
                </c:pt>
                <c:pt idx="114">
                  <c:v>1.0762399139352992E-10</c:v>
                </c:pt>
                <c:pt idx="115">
                  <c:v>5.5643608966443225E-11</c:v>
                </c:pt>
                <c:pt idx="116">
                  <c:v>2.8520775925903062E-11</c:v>
                </c:pt>
                <c:pt idx="117">
                  <c:v>1.4493708107888886E-11</c:v>
                </c:pt>
                <c:pt idx="118">
                  <c:v>7.3030040127159993E-12</c:v>
                </c:pt>
                <c:pt idx="119">
                  <c:v>3.6488718728600416E-12</c:v>
                </c:pt>
                <c:pt idx="120">
                  <c:v>1.807929135100402E-12</c:v>
                </c:pt>
                <c:pt idx="121">
                  <c:v>8.8838265174590505E-13</c:v>
                </c:pt>
                <c:pt idx="122">
                  <c:v>4.329565101365892E-13</c:v>
                </c:pt>
                <c:pt idx="123">
                  <c:v>2.0928745588716337E-13</c:v>
                </c:pt>
                <c:pt idx="124">
                  <c:v>1.0035188841041302E-13</c:v>
                </c:pt>
                <c:pt idx="125">
                  <c:v>4.7733092521615247E-14</c:v>
                </c:pt>
                <c:pt idx="126">
                  <c:v>2.2524391278340615E-14</c:v>
                </c:pt>
                <c:pt idx="127">
                  <c:v>1.0545164960680864E-14</c:v>
                </c:pt>
                <c:pt idx="128">
                  <c:v>4.8983232774948173E-15</c:v>
                </c:pt>
                <c:pt idx="129">
                  <c:v>2.2576767974455455E-15</c:v>
                </c:pt>
                <c:pt idx="130">
                  <c:v>1.0325770143921279E-15</c:v>
                </c:pt>
                <c:pt idx="131">
                  <c:v>4.6865709202835894E-16</c:v>
                </c:pt>
                <c:pt idx="132">
                  <c:v>2.1109857327078478E-16</c:v>
                </c:pt>
                <c:pt idx="133">
                  <c:v>9.4370812239852108E-17</c:v>
                </c:pt>
                <c:pt idx="134">
                  <c:v>4.1873275111115643E-17</c:v>
                </c:pt>
                <c:pt idx="135">
                  <c:v>1.8441965186503747E-17</c:v>
                </c:pt>
                <c:pt idx="136">
                  <c:v>8.0625482254442592E-18</c:v>
                </c:pt>
                <c:pt idx="137">
                  <c:v>3.4990954863710874E-18</c:v>
                </c:pt>
                <c:pt idx="138">
                  <c:v>1.5075813058257213E-18</c:v>
                </c:pt>
                <c:pt idx="139">
                  <c:v>6.448667415053055E-19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89.2</c:v>
                </c:pt>
                <c:pt idx="2">
                  <c:v>58</c:v>
                </c:pt>
                <c:pt idx="3">
                  <c:v>47.2</c:v>
                </c:pt>
                <c:pt idx="4">
                  <c:v>43.2</c:v>
                </c:pt>
                <c:pt idx="5">
                  <c:v>54.8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B2" zoomScale="85" zoomScaleNormal="85" workbookViewId="0">
      <selection activeCell="O25" sqref="O25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5</v>
      </c>
      <c r="J4" s="27">
        <f>SUM('Dist Calc'!B2:B21)*I13</f>
        <v>2.7242072823834773</v>
      </c>
      <c r="K4" s="28">
        <f>SUM('Dist Calc'!C2:C21)*I13</f>
        <v>3.2319100103369133E-8</v>
      </c>
      <c r="N4" s="33" t="s">
        <v>20</v>
      </c>
      <c r="O4" s="34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Calc'!B22:B41)*I13</f>
        <v>5.595078606091743</v>
      </c>
      <c r="K5" s="28">
        <f>SUM('Dist Calc'!C22:C41)*I13</f>
        <v>0.10918836672666168</v>
      </c>
      <c r="N5" s="4" t="s">
        <v>14</v>
      </c>
      <c r="O5" s="31">
        <f ca="1">TODAY()</f>
        <v>43574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8.0147329266841414</v>
      </c>
      <c r="K6" s="28">
        <f>SUM('Dist Calc'!C42:C61)*I13</f>
        <v>17.770729275353961</v>
      </c>
      <c r="N6" s="4" t="s">
        <v>13</v>
      </c>
      <c r="O6" s="5">
        <f ca="1">O5-C2</f>
        <v>35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4</v>
      </c>
      <c r="J7" s="27">
        <f>SUM('Dist Calc'!B62:B81)*I13</f>
        <v>8.0085501042798644</v>
      </c>
      <c r="K7" s="28">
        <f>SUM('Dist Calc'!C62:C81)*I13</f>
        <v>16.897288898056196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6</v>
      </c>
      <c r="J8" s="27">
        <f>SUM('Dist Calc'!B82:B101)*I13</f>
        <v>5.5821381048721559</v>
      </c>
      <c r="K8" s="28">
        <f>SUM('Dist Calc'!C82:C101)*I13</f>
        <v>0.22275791008481335</v>
      </c>
      <c r="N8" s="4" t="s">
        <v>17</v>
      </c>
      <c r="O8" s="6">
        <f>_xlfn.STDEV.P(D:D)</f>
        <v>32.814929404719656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2.7137114144061405</v>
      </c>
      <c r="K9" s="28">
        <f>SUM('Dist Calc'!C102:C121)*I13</f>
        <v>3.5517335758049597E-5</v>
      </c>
      <c r="N9" s="4" t="s">
        <v>18</v>
      </c>
      <c r="O9" s="6">
        <f>AVERAGE(D:D)</f>
        <v>59.457142857142856</v>
      </c>
    </row>
    <row r="10" spans="1:15" x14ac:dyDescent="0.25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3</v>
      </c>
      <c r="J10" s="27">
        <f>SUM('Dist Calc'!B122:B141)*I13</f>
        <v>0.91984890843618128</v>
      </c>
      <c r="K10" s="28">
        <f>SUM('Dist Calc'!C122:C141)*I13</f>
        <v>1.2350614580290135E-10</v>
      </c>
      <c r="N10" s="32" t="s">
        <v>15</v>
      </c>
      <c r="O10" s="5">
        <f>SUM(D:D)</f>
        <v>2081</v>
      </c>
    </row>
    <row r="11" spans="1:15" ht="15.75" thickBot="1" x14ac:dyDescent="0.3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0.21730954472023378</v>
      </c>
      <c r="K11" s="28">
        <f>SUM('Dist Calc'!C142:C161)*I13</f>
        <v>1.6514562852446025E-17</v>
      </c>
      <c r="N11" s="21" t="s">
        <v>47</v>
      </c>
      <c r="O11" s="26">
        <f ca="1">SUM(Calc!T2:T406)/Scrobbles!O6</f>
        <v>0.97142857142857142</v>
      </c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25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35</v>
      </c>
      <c r="J13" s="27">
        <f>SUM(J4:J10)</f>
        <v>33.558267347153702</v>
      </c>
      <c r="K13" s="28">
        <f>SUM(K4:K10)</f>
        <v>35.000000000000007</v>
      </c>
    </row>
    <row r="14" spans="1:15" ht="15.75" thickBot="1" x14ac:dyDescent="0.3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9.1504562119647456E-2</v>
      </c>
      <c r="K14" s="26">
        <f>_xlfn.CHISQ.TEST(I4:I10,K4:K10)</f>
        <v>0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21701.857142857141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SLOPE(F2:F35,A2:A35)</f>
        <v>57.559969442322391</v>
      </c>
    </row>
    <row r="21" spans="1:26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INTERCEPT(F2:F35,A2:A35)</f>
        <v>-137.06417112299482</v>
      </c>
    </row>
    <row r="22" spans="1:26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25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6" x14ac:dyDescent="0.25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6" x14ac:dyDescent="0.25">
      <c r="A37">
        <v>36</v>
      </c>
      <c r="B37" s="2" t="s">
        <v>3</v>
      </c>
      <c r="C37" s="1">
        <v>43574</v>
      </c>
    </row>
    <row r="38" spans="1:6" x14ac:dyDescent="0.25">
      <c r="A38">
        <v>37</v>
      </c>
      <c r="B38" t="s">
        <v>4</v>
      </c>
      <c r="C38" s="1">
        <v>43575</v>
      </c>
    </row>
    <row r="39" spans="1:6" x14ac:dyDescent="0.25">
      <c r="A39">
        <v>38</v>
      </c>
      <c r="B39" t="s">
        <v>6</v>
      </c>
      <c r="C39" s="1">
        <v>43576</v>
      </c>
    </row>
    <row r="40" spans="1:6" x14ac:dyDescent="0.25">
      <c r="A40">
        <v>39</v>
      </c>
      <c r="B40" t="s">
        <v>7</v>
      </c>
      <c r="C40" s="1">
        <v>43577</v>
      </c>
    </row>
    <row r="41" spans="1:6" x14ac:dyDescent="0.25">
      <c r="A41">
        <v>40</v>
      </c>
      <c r="B41" t="s">
        <v>8</v>
      </c>
      <c r="C41" s="1">
        <v>43578</v>
      </c>
    </row>
    <row r="42" spans="1:6" x14ac:dyDescent="0.25">
      <c r="A42">
        <v>41</v>
      </c>
      <c r="B42" t="s">
        <v>9</v>
      </c>
      <c r="C42" s="1">
        <v>43579</v>
      </c>
    </row>
    <row r="43" spans="1:6" x14ac:dyDescent="0.25">
      <c r="A43">
        <v>42</v>
      </c>
      <c r="B43" t="s">
        <v>10</v>
      </c>
    </row>
    <row r="44" spans="1:6" x14ac:dyDescent="0.25">
      <c r="A44">
        <v>43</v>
      </c>
      <c r="B44" s="2" t="s">
        <v>3</v>
      </c>
    </row>
    <row r="45" spans="1:6" x14ac:dyDescent="0.25">
      <c r="A45">
        <v>44</v>
      </c>
      <c r="B45" t="s">
        <v>4</v>
      </c>
    </row>
    <row r="46" spans="1:6" x14ac:dyDescent="0.25">
      <c r="A46">
        <v>45</v>
      </c>
      <c r="B46" t="s">
        <v>6</v>
      </c>
    </row>
    <row r="47" spans="1:6" x14ac:dyDescent="0.25">
      <c r="A47">
        <v>46</v>
      </c>
      <c r="B47" t="s">
        <v>7</v>
      </c>
    </row>
    <row r="48" spans="1:6" x14ac:dyDescent="0.25">
      <c r="A48">
        <v>47</v>
      </c>
      <c r="B48" t="s">
        <v>8</v>
      </c>
    </row>
    <row r="49" spans="1:2" x14ac:dyDescent="0.25">
      <c r="A49">
        <v>48</v>
      </c>
      <c r="B49" t="s">
        <v>9</v>
      </c>
    </row>
    <row r="50" spans="1:2" x14ac:dyDescent="0.25">
      <c r="A50">
        <v>49</v>
      </c>
      <c r="B50" t="s">
        <v>10</v>
      </c>
    </row>
    <row r="51" spans="1:2" x14ac:dyDescent="0.25">
      <c r="A51">
        <v>50</v>
      </c>
      <c r="B51" s="2" t="s">
        <v>3</v>
      </c>
    </row>
    <row r="52" spans="1:2" x14ac:dyDescent="0.25">
      <c r="A52">
        <v>51</v>
      </c>
      <c r="B52" t="s">
        <v>4</v>
      </c>
    </row>
    <row r="53" spans="1:2" x14ac:dyDescent="0.25">
      <c r="A53">
        <v>52</v>
      </c>
      <c r="B53" t="s">
        <v>6</v>
      </c>
    </row>
    <row r="54" spans="1:2" x14ac:dyDescent="0.25">
      <c r="A54">
        <v>53</v>
      </c>
      <c r="B54" t="s">
        <v>7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9</v>
      </c>
    </row>
    <row r="57" spans="1:2" x14ac:dyDescent="0.25">
      <c r="A57">
        <v>56</v>
      </c>
      <c r="B57" t="s">
        <v>10</v>
      </c>
    </row>
    <row r="58" spans="1:2" x14ac:dyDescent="0.25">
      <c r="A58">
        <v>57</v>
      </c>
      <c r="B58" s="2" t="s">
        <v>3</v>
      </c>
    </row>
    <row r="59" spans="1:2" x14ac:dyDescent="0.25">
      <c r="A59">
        <v>58</v>
      </c>
      <c r="B59" t="s">
        <v>4</v>
      </c>
    </row>
    <row r="60" spans="1:2" x14ac:dyDescent="0.25">
      <c r="A60">
        <v>59</v>
      </c>
      <c r="B60" t="s">
        <v>6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8</v>
      </c>
    </row>
    <row r="63" spans="1:2" x14ac:dyDescent="0.25">
      <c r="A63">
        <v>62</v>
      </c>
      <c r="B63" t="s">
        <v>9</v>
      </c>
    </row>
    <row r="64" spans="1:2" x14ac:dyDescent="0.25">
      <c r="A64">
        <v>63</v>
      </c>
      <c r="B64" t="s">
        <v>10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I15" sqref="I15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35</v>
      </c>
      <c r="E2">
        <f ca="1">ROUNDDOWN(D2/7,0)</f>
        <v>5</v>
      </c>
      <c r="F2">
        <f ca="1">MOD(D2,7)</f>
        <v>0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12.742857142857147</v>
      </c>
      <c r="H5" s="13">
        <f ca="1">F5/$F$13</f>
        <v>1.2143200384430564</v>
      </c>
    </row>
    <row r="6" spans="3:8" x14ac:dyDescent="0.25">
      <c r="C6" s="10" t="s">
        <v>8</v>
      </c>
      <c r="D6" s="11">
        <f>SUM(Calc!D2:D1000)</f>
        <v>446</v>
      </c>
      <c r="E6" s="11">
        <f ca="1">$E$2+IF($F$2&gt;4,1,0)</f>
        <v>5</v>
      </c>
      <c r="F6" s="12">
        <f t="shared" ca="1" si="0"/>
        <v>89.2</v>
      </c>
      <c r="G6" s="12">
        <f t="shared" ca="1" si="1"/>
        <v>29.742857142857147</v>
      </c>
      <c r="H6" s="13">
        <f t="shared" ref="H6:H11" ca="1" si="2">F6/$F$13</f>
        <v>1.5002402691013936</v>
      </c>
    </row>
    <row r="7" spans="3:8" x14ac:dyDescent="0.25">
      <c r="C7" s="10" t="s">
        <v>9</v>
      </c>
      <c r="D7" s="11">
        <f>SUM(Calc!E2:E1000)</f>
        <v>290</v>
      </c>
      <c r="E7" s="11">
        <f ca="1">$E$2+IF($F$2&gt;5,1,0)</f>
        <v>5</v>
      </c>
      <c r="F7" s="12">
        <f t="shared" ca="1" si="0"/>
        <v>58</v>
      </c>
      <c r="G7" s="12">
        <f t="shared" ca="1" si="1"/>
        <v>-1.4571428571428555</v>
      </c>
      <c r="H7" s="13">
        <f t="shared" ca="1" si="2"/>
        <v>0.97549255165785687</v>
      </c>
    </row>
    <row r="8" spans="3:8" x14ac:dyDescent="0.25">
      <c r="C8" s="10" t="s">
        <v>10</v>
      </c>
      <c r="D8" s="11">
        <f>SUM(Calc!F2:F1000)</f>
        <v>236</v>
      </c>
      <c r="E8" s="11">
        <f ca="1">$E$2+IF($F$2&gt;6,1,0)</f>
        <v>5</v>
      </c>
      <c r="F8" s="12">
        <f t="shared" ca="1" si="0"/>
        <v>47.2</v>
      </c>
      <c r="G8" s="12">
        <f t="shared" ca="1" si="1"/>
        <v>-12.257142857142853</v>
      </c>
      <c r="H8" s="13">
        <f t="shared" ca="1" si="2"/>
        <v>0.79384911100432487</v>
      </c>
    </row>
    <row r="9" spans="3:8" x14ac:dyDescent="0.25">
      <c r="C9" s="10" t="s">
        <v>3</v>
      </c>
      <c r="D9" s="11">
        <f>SUM(Calc!G2:G1000)</f>
        <v>216</v>
      </c>
      <c r="E9" s="11">
        <f ca="1">$E$2+IF($F$2&gt;0,1,0)</f>
        <v>5</v>
      </c>
      <c r="F9" s="12">
        <f t="shared" ca="1" si="0"/>
        <v>43.2</v>
      </c>
      <c r="G9" s="12">
        <f t="shared" ca="1" si="1"/>
        <v>-16.257142857142853</v>
      </c>
      <c r="H9" s="13">
        <f t="shared" ca="1" si="2"/>
        <v>0.72657376261412787</v>
      </c>
    </row>
    <row r="10" spans="3:8" x14ac:dyDescent="0.25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-4.6571428571428584</v>
      </c>
      <c r="H10" s="13">
        <f t="shared" ca="1" si="2"/>
        <v>0.9216722729456992</v>
      </c>
    </row>
    <row r="11" spans="3:8" x14ac:dyDescent="0.25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-7.8571428571428541</v>
      </c>
      <c r="H11" s="13">
        <f t="shared" ca="1" si="2"/>
        <v>0.86785199423354165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2081</v>
      </c>
      <c r="E13" s="11">
        <f ca="1">SUM(E5:E11)</f>
        <v>35</v>
      </c>
      <c r="F13" s="12">
        <f ca="1">D13/E13</f>
        <v>59.457142857142856</v>
      </c>
      <c r="G13" s="12"/>
      <c r="H13" s="12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74.332677462711587</v>
      </c>
      <c r="E15" s="16"/>
      <c r="F15" s="16">
        <f ca="1">_xlfn.STDEV.P(F5:F11)</f>
        <v>14.866535492542312</v>
      </c>
      <c r="G15" s="16">
        <f ca="1">_xlfn.STDEV.P(G5:G11)</f>
        <v>14.866535492542317</v>
      </c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361</v>
      </c>
      <c r="E23" s="18">
        <f t="shared" ref="E23:E29" ca="1" si="4">$D$13/$E$13*E5</f>
        <v>297.28571428571428</v>
      </c>
      <c r="G23" s="10" t="s">
        <v>7</v>
      </c>
      <c r="H23" s="12">
        <f t="shared" ref="H23:H29" ca="1" si="5">F5</f>
        <v>72.2</v>
      </c>
      <c r="I23" s="18">
        <f ca="1">E23/7</f>
        <v>42.469387755102041</v>
      </c>
    </row>
    <row r="24" spans="3:9" x14ac:dyDescent="0.25">
      <c r="C24" s="10" t="s">
        <v>8</v>
      </c>
      <c r="D24" s="11">
        <f t="shared" si="3"/>
        <v>446</v>
      </c>
      <c r="E24" s="18">
        <f t="shared" ca="1" si="4"/>
        <v>297.28571428571428</v>
      </c>
      <c r="G24" s="10" t="s">
        <v>8</v>
      </c>
      <c r="H24" s="12">
        <f t="shared" ca="1" si="5"/>
        <v>89.2</v>
      </c>
      <c r="I24" s="18">
        <f t="shared" ref="I24:I29" ca="1" si="6">E24/7</f>
        <v>42.469387755102041</v>
      </c>
    </row>
    <row r="25" spans="3:9" x14ac:dyDescent="0.25">
      <c r="C25" s="10" t="s">
        <v>9</v>
      </c>
      <c r="D25" s="11">
        <f t="shared" si="3"/>
        <v>290</v>
      </c>
      <c r="E25" s="18">
        <f t="shared" ca="1" si="4"/>
        <v>297.28571428571428</v>
      </c>
      <c r="G25" s="10" t="s">
        <v>9</v>
      </c>
      <c r="H25" s="12">
        <f t="shared" ca="1" si="5"/>
        <v>58</v>
      </c>
      <c r="I25" s="18">
        <f t="shared" ca="1" si="6"/>
        <v>42.469387755102041</v>
      </c>
    </row>
    <row r="26" spans="3:9" x14ac:dyDescent="0.25">
      <c r="C26" s="10" t="s">
        <v>10</v>
      </c>
      <c r="D26" s="11">
        <f t="shared" si="3"/>
        <v>236</v>
      </c>
      <c r="E26" s="18">
        <f t="shared" ca="1" si="4"/>
        <v>297.28571428571428</v>
      </c>
      <c r="G26" s="10" t="s">
        <v>10</v>
      </c>
      <c r="H26" s="12">
        <f t="shared" ca="1" si="5"/>
        <v>47.2</v>
      </c>
      <c r="I26" s="18">
        <f t="shared" ca="1" si="6"/>
        <v>42.469387755102041</v>
      </c>
    </row>
    <row r="27" spans="3:9" x14ac:dyDescent="0.25">
      <c r="C27" s="10" t="s">
        <v>3</v>
      </c>
      <c r="D27" s="11">
        <f t="shared" si="3"/>
        <v>216</v>
      </c>
      <c r="E27" s="18">
        <f t="shared" ca="1" si="4"/>
        <v>297.28571428571428</v>
      </c>
      <c r="G27" s="10" t="s">
        <v>3</v>
      </c>
      <c r="H27" s="12">
        <f t="shared" ca="1" si="5"/>
        <v>43.2</v>
      </c>
      <c r="I27" s="18">
        <f t="shared" ca="1" si="6"/>
        <v>42.469387755102041</v>
      </c>
    </row>
    <row r="28" spans="3:9" x14ac:dyDescent="0.25">
      <c r="C28" s="10" t="s">
        <v>4</v>
      </c>
      <c r="D28" s="11">
        <f t="shared" si="3"/>
        <v>274</v>
      </c>
      <c r="E28" s="18">
        <f t="shared" ca="1" si="4"/>
        <v>297.28571428571428</v>
      </c>
      <c r="G28" s="10" t="s">
        <v>4</v>
      </c>
      <c r="H28" s="12">
        <f t="shared" ca="1" si="5"/>
        <v>54.8</v>
      </c>
      <c r="I28" s="18">
        <f t="shared" ca="1" si="6"/>
        <v>42.469387755102041</v>
      </c>
    </row>
    <row r="29" spans="3:9" x14ac:dyDescent="0.25">
      <c r="C29" s="10" t="s">
        <v>6</v>
      </c>
      <c r="D29" s="11">
        <f t="shared" si="3"/>
        <v>258</v>
      </c>
      <c r="E29" s="18">
        <f t="shared" ca="1" si="4"/>
        <v>297.28571428571428</v>
      </c>
      <c r="G29" s="10" t="s">
        <v>6</v>
      </c>
      <c r="H29" s="12">
        <f t="shared" ca="1" si="5"/>
        <v>51.6</v>
      </c>
      <c r="I29" s="18">
        <f t="shared" ca="1" si="6"/>
        <v>42.469387755102041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1.2233888069867503E-25</v>
      </c>
      <c r="E31" s="17"/>
      <c r="G31" s="15" t="s">
        <v>23</v>
      </c>
      <c r="H31" s="19">
        <f ca="1">_xlfn.CHISQ.TEST(H23:H29,I23:I29)</f>
        <v>5.332935306064023E-16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2.3547979756161175E-3</v>
      </c>
      <c r="C2">
        <f>_xlfn.POISSON.DIST(A2,Scrobbles!$O$9,FALSE)</f>
        <v>1.5069226040618702E-26</v>
      </c>
    </row>
    <row r="3" spans="1:3" x14ac:dyDescent="0.25">
      <c r="A3">
        <v>1</v>
      </c>
      <c r="B3">
        <f>_xlfn.NORM.DIST(A3,Scrobbles!$O$9,Scrobbles!$O$8,FALSE)</f>
        <v>2.4873207274239192E-3</v>
      </c>
      <c r="C3">
        <f>_xlfn.POISSON.DIST(A3,Scrobbles!$O$9,FALSE)</f>
        <v>8.9597312544364373E-25</v>
      </c>
    </row>
    <row r="4" spans="1:3" x14ac:dyDescent="0.25">
      <c r="A4">
        <v>2</v>
      </c>
      <c r="B4">
        <f>_xlfn.NORM.DIST(A4,Scrobbles!$O$9,Scrobbles!$O$8,FALSE)</f>
        <v>2.6248628235899922E-3</v>
      </c>
      <c r="C4">
        <f>_xlfn.POISSON.DIST(A4,Scrobbles!$O$9,FALSE)</f>
        <v>2.6636001057831625E-23</v>
      </c>
    </row>
    <row r="5" spans="1:3" x14ac:dyDescent="0.25">
      <c r="A5">
        <v>3</v>
      </c>
      <c r="B5">
        <f>_xlfn.NORM.DIST(A5,Scrobbles!$O$9,Scrobbles!$O$8,FALSE)</f>
        <v>2.7674394191270556E-3</v>
      </c>
      <c r="C5">
        <f>_xlfn.POISSON.DIST(A5,Scrobbles!$O$9,FALSE)</f>
        <v>5.2790017334617021E-22</v>
      </c>
    </row>
    <row r="6" spans="1:3" x14ac:dyDescent="0.25">
      <c r="A6">
        <v>4</v>
      </c>
      <c r="B6">
        <f>_xlfn.NORM.DIST(A6,Scrobbles!$O$9,Scrobbles!$O$8,FALSE)</f>
        <v>2.9150521003760733E-3</v>
      </c>
      <c r="C6">
        <f>_xlfn.POISSON.DIST(A6,Scrobbles!$O$9,FALSE)</f>
        <v>7.8468590052384624E-21</v>
      </c>
    </row>
    <row r="7" spans="1:3" x14ac:dyDescent="0.25">
      <c r="A7">
        <v>5</v>
      </c>
      <c r="B7">
        <f>_xlfn.NORM.DIST(A7,Scrobbles!$O$9,Scrobbles!$O$8,FALSE)</f>
        <v>3.0676881421739244E-3</v>
      </c>
      <c r="C7">
        <f>_xlfn.POISSON.DIST(A7,Scrobbles!$O$9,FALSE)</f>
        <v>9.3310363370864333E-20</v>
      </c>
    </row>
    <row r="8" spans="1:3" x14ac:dyDescent="0.25">
      <c r="A8">
        <v>6</v>
      </c>
      <c r="B8">
        <f>_xlfn.NORM.DIST(A8,Scrobbles!$O$9,Scrobbles!$O$8,FALSE)</f>
        <v>3.225319793218352E-3</v>
      </c>
      <c r="C8">
        <f>_xlfn.POISSON.DIST(A8,Scrobbles!$O$9,FALSE)</f>
        <v>9.246612674988953E-19</v>
      </c>
    </row>
    <row r="9" spans="1:3" x14ac:dyDescent="0.25">
      <c r="A9">
        <v>7</v>
      </c>
      <c r="B9">
        <f>_xlfn.NORM.DIST(A9,Scrobbles!$O$9,Scrobbles!$O$8,FALSE)</f>
        <v>3.3879035952165421E-3</v>
      </c>
      <c r="C9">
        <f>_xlfn.POISSON.DIST(A9,Scrobbles!$O$9,FALSE)</f>
        <v>7.8539595823069447E-18</v>
      </c>
    </row>
    <row r="10" spans="1:3" x14ac:dyDescent="0.25">
      <c r="A10">
        <v>8</v>
      </c>
      <c r="B10">
        <f>_xlfn.NORM.DIST(A10,Scrobbles!$O$9,Scrobbles!$O$8,FALSE)</f>
        <v>3.5553797414736494E-3</v>
      </c>
      <c r="C10">
        <f>_xlfn.POISSON.DIST(A10,Scrobbles!$O$9,FALSE)</f>
        <v>5.8371749609931115E-17</v>
      </c>
    </row>
    <row r="11" spans="1:3" x14ac:dyDescent="0.25">
      <c r="A11">
        <v>9</v>
      </c>
      <c r="B11">
        <f>_xlfn.NORM.DIST(A11,Scrobbles!$O$9,Scrobbles!$O$8,FALSE)</f>
        <v>3.7276714806081285E-3</v>
      </c>
      <c r="C11">
        <f>_xlfn.POISSON.DIST(A11,Scrobbles!$O$9,FALSE)</f>
        <v>3.8562416170878186E-16</v>
      </c>
    </row>
    <row r="12" spans="1:3" x14ac:dyDescent="0.25">
      <c r="A12">
        <v>10</v>
      </c>
      <c r="B12">
        <f>_xlfn.NORM.DIST(A12,Scrobbles!$O$9,Scrobbles!$O$8,FALSE)</f>
        <v>3.9046845710696749E-3</v>
      </c>
      <c r="C12">
        <f>_xlfn.POISSON.DIST(A12,Scrobbles!$O$9,FALSE)</f>
        <v>2.2928110871885109E-15</v>
      </c>
    </row>
    <row r="13" spans="1:3" x14ac:dyDescent="0.25">
      <c r="A13">
        <v>11</v>
      </c>
      <c r="B13">
        <f>_xlfn.NORM.DIST(A13,Scrobbles!$O$9,Scrobbles!$O$8,FALSE)</f>
        <v>4.086306792080675E-3</v>
      </c>
      <c r="C13">
        <f>_xlfn.POISSON.DIST(A13,Scrobbles!$O$9,FALSE)</f>
        <v>1.2393090577764408E-14</v>
      </c>
    </row>
    <row r="14" spans="1:3" x14ac:dyDescent="0.25">
      <c r="A14">
        <v>12</v>
      </c>
      <c r="B14">
        <f>_xlfn.NORM.DIST(A14,Scrobbles!$O$9,Scrobbles!$O$8,FALSE)</f>
        <v>4.2724075165217999E-3</v>
      </c>
      <c r="C14">
        <f>_xlfn.POISSON.DIST(A14,Scrobbles!$O$9,FALSE)</f>
        <v>6.1404813076970553E-14</v>
      </c>
    </row>
    <row r="15" spans="1:3" x14ac:dyDescent="0.25">
      <c r="A15">
        <v>13</v>
      </c>
      <c r="B15">
        <f>_xlfn.NORM.DIST(A15,Scrobbles!$O$9,Scrobbles!$O$8,FALSE)</f>
        <v>4.4628373511353091E-3</v>
      </c>
      <c r="C15">
        <f>_xlfn.POISSON.DIST(A15,Scrobbles!$O$9,FALSE)</f>
        <v>2.8084267255643024E-13</v>
      </c>
    </row>
    <row r="16" spans="1:3" x14ac:dyDescent="0.25">
      <c r="A16">
        <v>14</v>
      </c>
      <c r="B16">
        <f>_xlfn.NORM.DIST(A16,Scrobbles!$O$9,Scrobbles!$O$8,FALSE)</f>
        <v>4.6574278492247509E-3</v>
      </c>
      <c r="C16">
        <f>_xlfn.POISSON.DIST(A16,Scrobbles!$O$9,FALSE)</f>
        <v>1.1927216358978185E-12</v>
      </c>
    </row>
    <row r="17" spans="1:3" x14ac:dyDescent="0.25">
      <c r="A17">
        <v>15</v>
      </c>
      <c r="B17">
        <f>_xlfn.NORM.DIST(A17,Scrobbles!$O$9,Scrobbles!$O$8,FALSE)</f>
        <v>4.8559913007865021E-3</v>
      </c>
      <c r="C17">
        <f>_xlfn.POISSON.DIST(A17,Scrobbles!$O$9,FALSE)</f>
        <v>4.7277213796254429E-12</v>
      </c>
    </row>
    <row r="18" spans="1:3" x14ac:dyDescent="0.25">
      <c r="A18">
        <v>16</v>
      </c>
      <c r="B18">
        <f>_xlfn.NORM.DIST(A18,Scrobbles!$O$9,Scrobbles!$O$8,FALSE)</f>
        <v>5.0583206047168476E-3</v>
      </c>
      <c r="C18">
        <f>_xlfn.POISSON.DIST(A18,Scrobbles!$O$9,FALSE)</f>
        <v>1.7568550341072416E-11</v>
      </c>
    </row>
    <row r="19" spans="1:3" x14ac:dyDescent="0.25">
      <c r="A19">
        <v>17</v>
      </c>
      <c r="B19">
        <f>_xlfn.NORM.DIST(A19,Scrobbles!$O$9,Scrobbles!$O$8,FALSE)</f>
        <v>5.2641892273983144E-3</v>
      </c>
      <c r="C19">
        <f>_xlfn.POISSON.DIST(A19,Scrobbles!$O$9,FALSE)</f>
        <v>6.1445635730709148E-11</v>
      </c>
    </row>
    <row r="20" spans="1:3" x14ac:dyDescent="0.25">
      <c r="A20">
        <v>18</v>
      </c>
      <c r="B20">
        <f>_xlfn.NORM.DIST(A20,Scrobbles!$O$9,Scrobbles!$O$8,FALSE)</f>
        <v>5.4733512515816023E-3</v>
      </c>
      <c r="C20">
        <f>_xlfn.POISSON.DIST(A20,Scrobbles!$O$9,FALSE)</f>
        <v>2.0296566342159517E-10</v>
      </c>
    </row>
    <row r="21" spans="1:3" x14ac:dyDescent="0.25">
      <c r="A21">
        <v>19</v>
      </c>
      <c r="B21">
        <f>_xlfn.NORM.DIST(A21,Scrobbles!$O$9,Scrobbles!$O$8,FALSE)</f>
        <v>5.6855415190458364E-3</v>
      </c>
      <c r="C21">
        <f>_xlfn.POISSON.DIST(A21,Scrobbles!$O$9,FALSE)</f>
        <v>6.3514518132381774E-10</v>
      </c>
    </row>
    <row r="22" spans="1:3" x14ac:dyDescent="0.25">
      <c r="A22">
        <v>20</v>
      </c>
      <c r="B22">
        <f>_xlfn.NORM.DIST(A22,Scrobbles!$O$9,Scrobbles!$O$8,FALSE)</f>
        <v>5.9004758700418984E-3</v>
      </c>
      <c r="C22">
        <f>_xlfn.POISSON.DIST(A22,Scrobbles!$O$9,FALSE)</f>
        <v>1.8881958890498146E-9</v>
      </c>
    </row>
    <row r="23" spans="1:3" x14ac:dyDescent="0.25">
      <c r="A23">
        <v>21</v>
      </c>
      <c r="B23">
        <f>_xlfn.NORM.DIST(A23,Scrobbles!$O$9,Scrobbles!$O$8,FALSE)</f>
        <v>6.1178514820033397E-3</v>
      </c>
      <c r="C23">
        <f>_xlfn.POISSON.DIST(A23,Scrobbles!$O$9,FALSE)</f>
        <v>5.3460348913097363E-9</v>
      </c>
    </row>
    <row r="24" spans="1:3" x14ac:dyDescent="0.25">
      <c r="A24">
        <v>22</v>
      </c>
      <c r="B24">
        <f>_xlfn.NORM.DIST(A24,Scrobbles!$O$9,Scrobbles!$O$8,FALSE)</f>
        <v>6.3373473094498131E-3</v>
      </c>
      <c r="C24">
        <f>_xlfn.POISSON.DIST(A24,Scrobbles!$O$9,FALSE)</f>
        <v>1.4448180011448799E-8</v>
      </c>
    </row>
    <row r="25" spans="1:3" x14ac:dyDescent="0.25">
      <c r="A25">
        <v>23</v>
      </c>
      <c r="B25">
        <f>_xlfn.NORM.DIST(A25,Scrobbles!$O$9,Scrobbles!$O$8,FALSE)</f>
        <v>6.558624626411969E-3</v>
      </c>
      <c r="C25">
        <f>_xlfn.POISSON.DIST(A25,Scrobbles!$O$9,FALSE)</f>
        <v>3.7349891433322887E-8</v>
      </c>
    </row>
    <row r="26" spans="1:3" x14ac:dyDescent="0.25">
      <c r="A26">
        <v>24</v>
      </c>
      <c r="B26">
        <f>_xlfn.NORM.DIST(A26,Scrobbles!$O$9,Scrobbles!$O$8,FALSE)</f>
        <v>6.7813276720784408E-3</v>
      </c>
      <c r="C26">
        <f>_xlfn.POISSON.DIST(A26,Scrobbles!$O$9,FALSE)</f>
        <v>9.2529909610410412E-8</v>
      </c>
    </row>
    <row r="27" spans="1:3" x14ac:dyDescent="0.25">
      <c r="A27">
        <v>25</v>
      </c>
      <c r="B27">
        <f>_xlfn.NORM.DIST(A27,Scrobbles!$O$9,Scrobbles!$O$8,FALSE)</f>
        <v>7.0050843997084989E-3</v>
      </c>
      <c r="C27">
        <f>_xlfn.POISSON.DIST(A27,Scrobbles!$O$9,FALSE)</f>
        <v>2.2006256217058836E-7</v>
      </c>
    </row>
    <row r="28" spans="1:3" x14ac:dyDescent="0.25">
      <c r="A28">
        <v>26</v>
      </c>
      <c r="B28">
        <f>_xlfn.NORM.DIST(A28,Scrobbles!$O$9,Scrobbles!$O$8,FALSE)</f>
        <v>7.2295073281733839E-3</v>
      </c>
      <c r="C28">
        <f>_xlfn.POISSON.DIST(A28,Scrobbles!$O$9,FALSE)</f>
        <v>5.0324196909559698E-7</v>
      </c>
    </row>
    <row r="29" spans="1:3" x14ac:dyDescent="0.25">
      <c r="A29">
        <v>27</v>
      </c>
      <c r="B29">
        <f>_xlfn.NORM.DIST(A29,Scrobbles!$O$9,Scrobbles!$O$8,FALSE)</f>
        <v>7.4541944947894853E-3</v>
      </c>
      <c r="C29">
        <f>_xlfn.POISSON.DIST(A29,Scrobbles!$O$9,FALSE)</f>
        <v>1.1081973943787702E-6</v>
      </c>
    </row>
    <row r="30" spans="1:3" x14ac:dyDescent="0.25">
      <c r="A30">
        <v>28</v>
      </c>
      <c r="B30">
        <f>_xlfn.NORM.DIST(A30,Scrobbles!$O$9,Scrobbles!$O$8,FALSE)</f>
        <v>7.6787305073931968E-3</v>
      </c>
      <c r="C30">
        <f>_xlfn.POISSON.DIST(A30,Scrobbles!$O$9,FALSE)</f>
        <v>2.3532232425532862E-6</v>
      </c>
    </row>
    <row r="31" spans="1:3" x14ac:dyDescent="0.25">
      <c r="A31">
        <v>29</v>
      </c>
      <c r="B31">
        <f>_xlfn.NORM.DIST(A31,Scrobbles!$O$9,Scrobbles!$O$8,FALSE)</f>
        <v>7.9026876928859069E-3</v>
      </c>
      <c r="C31">
        <f>_xlfn.POISSON.DIST(A31,Scrobbles!$O$9,FALSE)</f>
        <v>4.8246872588703237E-6</v>
      </c>
    </row>
    <row r="32" spans="1:3" x14ac:dyDescent="0.25">
      <c r="A32">
        <v>30</v>
      </c>
      <c r="B32">
        <f>_xlfn.NORM.DIST(A32,Scrobbles!$O$9,Scrobbles!$O$8,FALSE)</f>
        <v>8.1256273387538859E-3</v>
      </c>
      <c r="C32">
        <f>_xlfn.POISSON.DIST(A32,Scrobbles!$O$9,FALSE)</f>
        <v>9.5620706530563417E-6</v>
      </c>
    </row>
    <row r="33" spans="1:3" x14ac:dyDescent="0.25">
      <c r="A33">
        <v>31</v>
      </c>
      <c r="B33">
        <f>_xlfn.NORM.DIST(A33,Scrobbles!$O$9,Scrobbles!$O$8,FALSE)</f>
        <v>8.3471010233480795E-3</v>
      </c>
      <c r="C33">
        <f>_xlfn.POISSON.DIST(A33,Scrobbles!$O$9,FALSE)</f>
        <v>1.8339787123511784E-5</v>
      </c>
    </row>
    <row r="34" spans="1:3" x14ac:dyDescent="0.25">
      <c r="A34">
        <v>32</v>
      </c>
      <c r="B34">
        <f>_xlfn.NORM.DIST(A34,Scrobbles!$O$9,Scrobbles!$O$8,FALSE)</f>
        <v>8.566652029999124E-3</v>
      </c>
      <c r="C34">
        <f>_xlfn.POISSON.DIST(A34,Scrobbles!$O$9,FALSE)</f>
        <v>3.4075979467882121E-5</v>
      </c>
    </row>
    <row r="35" spans="1:3" x14ac:dyDescent="0.25">
      <c r="A35">
        <v>33</v>
      </c>
      <c r="B35">
        <f>_xlfn.NORM.DIST(A35,Scrobbles!$O$9,Scrobbles!$O$8,FALSE)</f>
        <v>8.7838168393495897E-3</v>
      </c>
      <c r="C35">
        <f>_xlfn.POISSON.DIST(A35,Scrobbles!$O$9,FALSE)</f>
        <v>6.1395769067240316E-5</v>
      </c>
    </row>
    <row r="36" spans="1:3" x14ac:dyDescent="0.25">
      <c r="A36">
        <v>34</v>
      </c>
      <c r="B36">
        <f>_xlfn.NORM.DIST(A36,Scrobbles!$O$9,Scrobbles!$O$8,FALSE)</f>
        <v>8.9981266936147962E-3</v>
      </c>
      <c r="C36">
        <f>_xlfn.POISSON.DIST(A36,Scrobbles!$O$9,FALSE)</f>
        <v>1.0736520624279626E-4</v>
      </c>
    </row>
    <row r="37" spans="1:3" x14ac:dyDescent="0.25">
      <c r="A37">
        <v>35</v>
      </c>
      <c r="B37">
        <f>_xlfn.NORM.DIST(A37,Scrobbles!$O$9,Scrobbles!$O$8,FALSE)</f>
        <v>9.209109225842069E-3</v>
      </c>
      <c r="C37">
        <f>_xlfn.POISSON.DIST(A37,Scrobbles!$O$9,FALSE)</f>
        <v>1.823893830132725E-4</v>
      </c>
    </row>
    <row r="38" spans="1:3" x14ac:dyDescent="0.25">
      <c r="A38">
        <v>36</v>
      </c>
      <c r="B38">
        <f>_xlfn.NORM.DIST(A38,Scrobbles!$O$9,Scrobbles!$O$8,FALSE)</f>
        <v>9.4162901466318828E-3</v>
      </c>
      <c r="C38">
        <f>_xlfn.POISSON.DIST(A38,Scrobbles!$O$9,FALSE)</f>
        <v>3.0123198892906337E-4</v>
      </c>
    </row>
    <row r="39" spans="1:3" x14ac:dyDescent="0.25">
      <c r="A39">
        <v>37</v>
      </c>
      <c r="B39">
        <f>_xlfn.NORM.DIST(A39,Scrobbles!$O$9,Scrobbles!$O$8,FALSE)</f>
        <v>9.6191949802192801E-3</v>
      </c>
      <c r="C39">
        <f>_xlfn.POISSON.DIST(A39,Scrobbles!$O$9,FALSE)</f>
        <v>4.8406468645666384E-4</v>
      </c>
    </row>
    <row r="40" spans="1:3" x14ac:dyDescent="0.25">
      <c r="A40">
        <v>38</v>
      </c>
      <c r="B40">
        <f>_xlfn.NORM.DIST(A40,Scrobbles!$O$9,Scrobbles!$O$8,FALSE)</f>
        <v>9.817350841295933E-3</v>
      </c>
      <c r="C40">
        <f>_xlfn.POISSON.DIST(A40,Scrobbles!$O$9,FALSE)</f>
        <v>7.57397453019786E-4</v>
      </c>
    </row>
    <row r="41" spans="1:3" x14ac:dyDescent="0.25">
      <c r="A41">
        <v>39</v>
      </c>
      <c r="B41">
        <f>_xlfn.NORM.DIST(A41,Scrobbles!$O$9,Scrobbles!$O$8,FALSE)</f>
        <v>1.0010288243487752E-2</v>
      </c>
      <c r="C41">
        <f>_xlfn.POISSON.DIST(A41,Scrobbles!$O$9,FALSE)</f>
        <v>1.1546843221495857E-3</v>
      </c>
    </row>
    <row r="42" spans="1:3" x14ac:dyDescent="0.25">
      <c r="A42">
        <v>40</v>
      </c>
      <c r="B42">
        <f>_xlfn.NORM.DIST(A42,Scrobbles!$O$9,Scrobbles!$O$8,FALSE)</f>
        <v>1.0197542929995166E-2</v>
      </c>
      <c r="C42">
        <f>_xlfn.POISSON.DIST(A42,Scrobbles!$O$9,FALSE)</f>
        <v>1.7163557674237707E-3</v>
      </c>
    </row>
    <row r="43" spans="1:3" x14ac:dyDescent="0.25">
      <c r="A43">
        <v>41</v>
      </c>
      <c r="B43">
        <f>_xlfn.NORM.DIST(A43,Scrobbles!$O$9,Scrobbles!$O$8,FALSE)</f>
        <v>1.0378657716557884E-2</v>
      </c>
      <c r="C43">
        <f>_xlfn.POISSON.DIST(A43,Scrobbles!$O$9,FALSE)</f>
        <v>2.4890148794486917E-3</v>
      </c>
    </row>
    <row r="44" spans="1:3" x14ac:dyDescent="0.25">
      <c r="A44">
        <v>42</v>
      </c>
      <c r="B44">
        <f>_xlfn.NORM.DIST(A44,Scrobbles!$O$9,Scrobbles!$O$8,FALSE)</f>
        <v>1.055318433662714E-2</v>
      </c>
      <c r="C44">
        <f>_xlfn.POISSON.DIST(A44,Scrobbles!$O$9,FALSE)</f>
        <v>3.5235646014508334E-3</v>
      </c>
    </row>
    <row r="45" spans="1:3" x14ac:dyDescent="0.25">
      <c r="A45">
        <v>43</v>
      </c>
      <c r="B45">
        <f>_xlfn.NORM.DIST(A45,Scrobbles!$O$9,Scrobbles!$O$8,FALSE)</f>
        <v>1.0720685278420128E-2</v>
      </c>
      <c r="C45">
        <f>_xlfn.POISSON.DIST(A45,Scrobbles!$O$9,FALSE)</f>
        <v>4.8721182296473028E-3</v>
      </c>
    </row>
    <row r="46" spans="1:3" x14ac:dyDescent="0.25">
      <c r="A46">
        <v>44</v>
      </c>
      <c r="B46">
        <f>_xlfn.NORM.DIST(A46,Scrobbles!$O$9,Scrobbles!$O$8,FALSE)</f>
        <v>1.0880735603396269E-2</v>
      </c>
      <c r="C46">
        <f>_xlfn.POISSON.DIST(A46,Scrobbles!$O$9,FALSE)</f>
        <v>6.5836870362961071E-3</v>
      </c>
    </row>
    <row r="47" spans="1:3" x14ac:dyDescent="0.25">
      <c r="A47">
        <v>45</v>
      </c>
      <c r="B47">
        <f>_xlfn.NORM.DIST(A47,Scrobbles!$O$9,Scrobbles!$O$8,FALSE)</f>
        <v>1.1032924735635951E-2</v>
      </c>
      <c r="C47">
        <f>_xlfn.POISSON.DIST(A47,Scrobbles!$O$9,FALSE)</f>
        <v>8.6988271254172921E-3</v>
      </c>
    </row>
    <row r="48" spans="1:3" x14ac:dyDescent="0.25">
      <c r="A48">
        <v>46</v>
      </c>
      <c r="B48">
        <f>_xlfn.NORM.DIST(A48,Scrobbles!$O$9,Scrobbles!$O$8,FALSE)</f>
        <v>1.117685821162095E-2</v>
      </c>
      <c r="C48">
        <f>_xlfn.POISSON.DIST(A48,Scrobbles!$O$9,FALSE)</f>
        <v>1.1243639284467945E-2</v>
      </c>
    </row>
    <row r="49" spans="1:3" x14ac:dyDescent="0.25">
      <c r="A49">
        <v>47</v>
      </c>
      <c r="B49">
        <f>_xlfn.NORM.DIST(A49,Scrobbles!$O$9,Scrobbles!$O$8,FALSE)</f>
        <v>1.1312159380013261E-2</v>
      </c>
      <c r="C49">
        <f>_xlfn.POISSON.DIST(A49,Scrobbles!$O$9,FALSE)</f>
        <v>1.4223716322782826E-2</v>
      </c>
    </row>
    <row r="50" spans="1:3" x14ac:dyDescent="0.25">
      <c r="A50">
        <v>48</v>
      </c>
      <c r="B50">
        <f>_xlfn.NORM.DIST(A50,Scrobbles!$O$9,Scrobbles!$O$8,FALSE)</f>
        <v>1.1438471041205727E-2</v>
      </c>
      <c r="C50">
        <f>_xlfn.POISSON.DIST(A50,Scrobbles!$O$9,FALSE)</f>
        <v>1.7618781945066136E-2</v>
      </c>
    </row>
    <row r="51" spans="1:3" x14ac:dyDescent="0.25">
      <c r="A51">
        <v>49</v>
      </c>
      <c r="B51">
        <f>_xlfn.NORM.DIST(A51,Scrobbles!$O$9,Scrobbles!$O$8,FALSE)</f>
        <v>1.1555457016673378E-2</v>
      </c>
      <c r="C51">
        <f>_xlfn.POISSON.DIST(A51,Scrobbles!$O$9,FALSE)</f>
        <v>2.1378825205645824E-2</v>
      </c>
    </row>
    <row r="52" spans="1:3" x14ac:dyDescent="0.25">
      <c r="A52">
        <v>50</v>
      </c>
      <c r="B52">
        <f>_xlfn.NORM.DIST(A52,Scrobbles!$O$9,Scrobbles!$O$8,FALSE)</f>
        <v>1.1662803638487771E-2</v>
      </c>
      <c r="C52">
        <f>_xlfn.POISSON.DIST(A52,Scrobbles!$O$9,FALSE)</f>
        <v>2.5422477287399436E-2</v>
      </c>
    </row>
    <row r="53" spans="1:3" x14ac:dyDescent="0.25">
      <c r="A53">
        <v>51</v>
      </c>
      <c r="B53">
        <f>_xlfn.NORM.DIST(A53,Scrobbles!$O$9,Scrobbles!$O$8,FALSE)</f>
        <v>1.1760221149765937E-2</v>
      </c>
      <c r="C53">
        <f>_xlfn.POISSON.DIST(A53,Scrobbles!$O$9,FALSE)</f>
        <v>2.9638193409007384E-2</v>
      </c>
    </row>
    <row r="54" spans="1:3" x14ac:dyDescent="0.25">
      <c r="A54">
        <v>52</v>
      </c>
      <c r="B54">
        <f>_xlfn.NORM.DIST(A54,Scrobbles!$O$9,Scrobbles!$O$8,FALSE)</f>
        <v>1.1847445007308255E-2</v>
      </c>
      <c r="C54">
        <f>_xlfn.POISSON.DIST(A54,Scrobbles!$O$9,FALSE)</f>
        <v>3.3888505760518862E-2</v>
      </c>
    </row>
    <row r="55" spans="1:3" x14ac:dyDescent="0.25">
      <c r="A55">
        <v>53</v>
      </c>
      <c r="B55">
        <f>_xlfn.NORM.DIST(A55,Scrobbles!$O$9,Scrobbles!$O$8,FALSE)</f>
        <v>1.1924237078232461E-2</v>
      </c>
      <c r="C55">
        <f>_xlfn.POISSON.DIST(A55,Scrobbles!$O$9,FALSE)</f>
        <v>3.8017240155061895E-2</v>
      </c>
    </row>
    <row r="56" spans="1:3" x14ac:dyDescent="0.25">
      <c r="A56">
        <v>54</v>
      </c>
      <c r="B56">
        <f>_xlfn.NORM.DIST(A56,Scrobbles!$O$9,Scrobbles!$O$8,FALSE)</f>
        <v>1.1990386723030143E-2</v>
      </c>
      <c r="C56">
        <f>_xlfn.POISSON.DIST(A56,Scrobbles!$O$9,FALSE)</f>
        <v>4.1859194054330015E-2</v>
      </c>
    </row>
    <row r="57" spans="1:3" x14ac:dyDescent="0.25">
      <c r="A57">
        <v>55</v>
      </c>
      <c r="B57">
        <f>_xlfn.NORM.DIST(A57,Scrobbles!$O$9,Scrobbles!$O$8,FALSE)</f>
        <v>1.2045711758152691E-2</v>
      </c>
      <c r="C57">
        <f>_xlfn.POISSON.DIST(A57,Scrobbles!$O$9,FALSE)</f>
        <v>4.525141965042119E-2</v>
      </c>
    </row>
    <row r="58" spans="1:3" x14ac:dyDescent="0.25">
      <c r="A58">
        <v>56</v>
      </c>
      <c r="B58">
        <f>_xlfn.NORM.DIST(A58,Scrobbles!$O$9,Scrobbles!$O$8,FALSE)</f>
        <v>1.2090059291970774E-2</v>
      </c>
      <c r="C58">
        <f>_xlfn.POISSON.DIST(A58,Scrobbles!$O$9,FALSE)</f>
        <v>4.8045002190064537E-2</v>
      </c>
    </row>
    <row r="59" spans="1:3" x14ac:dyDescent="0.25">
      <c r="A59">
        <v>57</v>
      </c>
      <c r="B59">
        <f>_xlfn.NORM.DIST(A59,Scrobbles!$O$9,Scrobbles!$O$8,FALSE)</f>
        <v>1.2123306428739095E-2</v>
      </c>
      <c r="C59">
        <f>_xlfn.POISSON.DIST(A59,Scrobbles!$O$9,FALSE)</f>
        <v>5.0116115066428234E-2</v>
      </c>
    </row>
    <row r="60" spans="1:3" x14ac:dyDescent="0.25">
      <c r="A60">
        <v>58</v>
      </c>
      <c r="B60">
        <f>_xlfn.NORM.DIST(A60,Scrobbles!$O$9,Scrobbles!$O$8,FALSE)</f>
        <v>1.2145360836030045E-2</v>
      </c>
      <c r="C60">
        <f>_xlfn.POISSON.DIST(A60,Scrobbles!$O$9,FALSE)</f>
        <v>5.1375189878441939E-2</v>
      </c>
    </row>
    <row r="61" spans="1:3" x14ac:dyDescent="0.25">
      <c r="A61">
        <v>59</v>
      </c>
      <c r="B61">
        <f>_xlfn.NORM.DIST(A61,Scrobbles!$O$9,Scrobbles!$O$8,FALSE)</f>
        <v>1.2156161171969585E-2</v>
      </c>
      <c r="C61">
        <f>_xlfn.POISSON.DIST(A61,Scrobbles!$O$9,FALSE)</f>
        <v>5.1773254303650207E-2</v>
      </c>
    </row>
    <row r="62" spans="1:3" x14ac:dyDescent="0.25">
      <c r="A62">
        <v>60</v>
      </c>
      <c r="B62">
        <f>_xlfn.NORM.DIST(A62,Scrobbles!$O$9,Scrobbles!$O$8,FALSE)</f>
        <v>1.2155677369508497E-2</v>
      </c>
      <c r="C62">
        <f>_xlfn.POISSON.DIST(A62,Scrobbles!$O$9,FALSE)</f>
        <v>5.1304829621855279E-2</v>
      </c>
    </row>
    <row r="63" spans="1:3" x14ac:dyDescent="0.25">
      <c r="A63">
        <v>61</v>
      </c>
      <c r="B63">
        <f>_xlfn.NORM.DIST(A63,Scrobbles!$O$9,Scrobbles!$O$8,FALSE)</f>
        <v>1.2143910775885306E-2</v>
      </c>
      <c r="C63">
        <f>_xlfn.POISSON.DIST(A63,Scrobbles!$O$9,FALSE)</f>
        <v>5.0007189903082352E-2</v>
      </c>
    </row>
    <row r="64" spans="1:3" x14ac:dyDescent="0.25">
      <c r="A64">
        <v>62</v>
      </c>
      <c r="B64">
        <f>_xlfn.NORM.DIST(A64,Scrobbles!$O$9,Scrobbles!$O$8,FALSE)</f>
        <v>1.2120894146375473E-2</v>
      </c>
      <c r="C64">
        <f>_xlfn.POISSON.DIST(A64,Scrobbles!$O$9,FALSE)</f>
        <v>4.795620377341675E-2</v>
      </c>
    </row>
    <row r="65" spans="1:3" x14ac:dyDescent="0.25">
      <c r="A65">
        <v>63</v>
      </c>
      <c r="B65">
        <f>_xlfn.NORM.DIST(A65,Scrobbles!$O$9,Scrobbles!$O$8,FALSE)</f>
        <v>1.2086691492367494E-2</v>
      </c>
      <c r="C65">
        <f>_xlfn.POISSON.DIST(A65,Scrobbles!$O$9,FALSE)</f>
        <v>4.5259346962576087E-2</v>
      </c>
    </row>
    <row r="66" spans="1:3" x14ac:dyDescent="0.25">
      <c r="A66">
        <v>64</v>
      </c>
      <c r="B66">
        <f>_xlfn.NORM.DIST(A66,Scrobbles!$O$9,Scrobbles!$O$8,FALSE)</f>
        <v>1.2041397784752057E-2</v>
      </c>
      <c r="C66">
        <f>_xlfn.POISSON.DIST(A66,Scrobbles!$O$9,FALSE)</f>
        <v>4.2046741530857509E-2</v>
      </c>
    </row>
    <row r="67" spans="1:3" x14ac:dyDescent="0.25">
      <c r="A67">
        <v>65</v>
      </c>
      <c r="B67">
        <f>_xlfn.NORM.DIST(A67,Scrobbles!$O$9,Scrobbles!$O$8,FALSE)</f>
        <v>1.1985138514547888E-2</v>
      </c>
      <c r="C67">
        <f>_xlfn.POISSON.DIST(A67,Scrobbles!$O$9,FALSE)</f>
        <v>3.8461217198116272E-2</v>
      </c>
    </row>
    <row r="68" spans="1:3" x14ac:dyDescent="0.25">
      <c r="A68">
        <v>66</v>
      </c>
      <c r="B68">
        <f>_xlfn.NORM.DIST(A68,Scrobbles!$O$9,Scrobbles!$O$8,FALSE)</f>
        <v>1.1918069113609153E-2</v>
      </c>
      <c r="C68">
        <f>_xlfn.POISSON.DIST(A68,Scrobbles!$O$9,FALSE)</f>
        <v>3.4648395233454525E-2</v>
      </c>
    </row>
    <row r="69" spans="1:3" x14ac:dyDescent="0.25">
      <c r="A69">
        <v>67</v>
      </c>
      <c r="B69">
        <f>_xlfn.NORM.DIST(A69,Scrobbles!$O$9,Scrobbles!$O$8,FALSE)</f>
        <v>1.1840374239157087E-2</v>
      </c>
      <c r="C69">
        <f>_xlfn.POISSON.DIST(A69,Scrobbles!$O$9,FALSE)</f>
        <v>3.0747680375615743E-2</v>
      </c>
    </row>
    <row r="70" spans="1:3" x14ac:dyDescent="0.25">
      <c r="A70">
        <v>68</v>
      </c>
      <c r="B70">
        <f>_xlfn.NORM.DIST(A70,Scrobbles!$O$9,Scrobbles!$O$8,FALSE)</f>
        <v>1.1752266926744952E-2</v>
      </c>
      <c r="C70">
        <f>_xlfn.POISSON.DIST(A70,Scrobbles!$O$9,FALSE)</f>
        <v>2.6884841538511037E-2</v>
      </c>
    </row>
    <row r="71" spans="1:3" x14ac:dyDescent="0.25">
      <c r="A71">
        <v>69</v>
      </c>
      <c r="B71">
        <f>_xlfn.NORM.DIST(A71,Scrobbles!$O$9,Scrobbles!$O$8,FALSE)</f>
        <v>1.1653987617094037E-2</v>
      </c>
      <c r="C71">
        <f>_xlfn.POISSON.DIST(A71,Scrobbles!$O$9,FALSE)</f>
        <v>2.3166606725317385E-2</v>
      </c>
    </row>
    <row r="72" spans="1:3" x14ac:dyDescent="0.25">
      <c r="A72">
        <v>70</v>
      </c>
      <c r="B72">
        <f>_xlfn.NORM.DIST(A72,Scrobbles!$O$9,Scrobbles!$O$8,FALSE)</f>
        <v>1.1545803063021793E-2</v>
      </c>
      <c r="C72">
        <f>_xlfn.POISSON.DIST(A72,Scrobbles!$O$9,FALSE)</f>
        <v>1.9677432079749198E-2</v>
      </c>
    </row>
    <row r="73" spans="1:3" x14ac:dyDescent="0.25">
      <c r="A73">
        <v>71</v>
      </c>
      <c r="B73">
        <f>_xlfn.NORM.DIST(A73,Scrobbles!$O$9,Scrobbles!$O$8,FALSE)</f>
        <v>1.1428005123415805E-2</v>
      </c>
      <c r="C73">
        <f>_xlfn.POISSON.DIST(A73,Scrobbles!$O$9,FALSE)</f>
        <v>1.6478364651089754E-2</v>
      </c>
    </row>
    <row r="74" spans="1:3" x14ac:dyDescent="0.25">
      <c r="A74">
        <v>72</v>
      </c>
      <c r="B74">
        <f>_xlfn.NORM.DIST(A74,Scrobbles!$O$9,Scrobbles!$O$8,FALSE)</f>
        <v>1.1300909451882779E-2</v>
      </c>
      <c r="C74">
        <f>_xlfn.POISSON.DIST(A74,Scrobbles!$O$9,FALSE)</f>
        <v>1.3607728904332447E-2</v>
      </c>
    </row>
    <row r="75" spans="1:3" x14ac:dyDescent="0.25">
      <c r="A75">
        <v>73</v>
      </c>
      <c r="B75">
        <f>_xlfn.NORM.DIST(A75,Scrobbles!$O$9,Scrobbles!$O$8,FALSE)</f>
        <v>1.1164854088315416E-2</v>
      </c>
      <c r="C75">
        <f>_xlfn.POISSON.DIST(A75,Scrobbles!$O$9,FALSE)</f>
        <v>1.1083242211317361E-2</v>
      </c>
    </row>
    <row r="76" spans="1:3" x14ac:dyDescent="0.25">
      <c r="A76">
        <v>74</v>
      </c>
      <c r="B76">
        <f>_xlfn.NORM.DIST(A76,Scrobbles!$O$9,Scrobbles!$O$8,FALSE)</f>
        <v>1.1020197962166977E-2</v>
      </c>
      <c r="C76">
        <f>_xlfn.POISSON.DIST(A76,Scrobbles!$O$9,FALSE)</f>
        <v>8.9051069659271901E-3</v>
      </c>
    </row>
    <row r="77" spans="1:3" x14ac:dyDescent="0.25">
      <c r="A77">
        <v>75</v>
      </c>
      <c r="B77">
        <f>_xlfn.NORM.DIST(A77,Scrobbles!$O$9,Scrobbles!$O$8,FALSE)</f>
        <v>1.0867319316699965E-2</v>
      </c>
      <c r="C77">
        <f>_xlfn.POISSON.DIST(A77,Scrobbles!$O$9,FALSE)</f>
        <v>7.0596295604169312E-3</v>
      </c>
    </row>
    <row r="78" spans="1:3" x14ac:dyDescent="0.25">
      <c r="A78">
        <v>76</v>
      </c>
      <c r="B78">
        <f>_xlfn.NORM.DIST(A78,Scrobbles!$O$9,Scrobbles!$O$8,FALSE)</f>
        <v>1.0706614063878232E-2</v>
      </c>
      <c r="C78">
        <f>_xlfn.POISSON.DIST(A78,Scrobbles!$O$9,FALSE)</f>
        <v>5.5229658327923519E-3</v>
      </c>
    </row>
    <row r="79" spans="1:3" x14ac:dyDescent="0.25">
      <c r="A79">
        <v>77</v>
      </c>
      <c r="B79">
        <f>_xlfn.NORM.DIST(A79,Scrobbles!$O$9,Scrobbles!$O$8,FALSE)</f>
        <v>1.0538494079898538E-2</v>
      </c>
      <c r="C79">
        <f>_xlfn.POISSON.DIST(A79,Scrobbles!$O$9,FALSE)</f>
        <v>4.2646723183825197E-3</v>
      </c>
    </row>
    <row r="80" spans="1:3" x14ac:dyDescent="0.25">
      <c r="A80">
        <v>78</v>
      </c>
      <c r="B80">
        <f>_xlfn.NORM.DIST(A80,Scrobbles!$O$9,Scrobbles!$O$8,FALSE)</f>
        <v>1.0363385451606413E-2</v>
      </c>
      <c r="C80">
        <f>_xlfn.POISSON.DIST(A80,Scrobbles!$O$9,FALSE)</f>
        <v>3.2508362983714335E-3</v>
      </c>
    </row>
    <row r="81" spans="1:3" x14ac:dyDescent="0.25">
      <c r="A81">
        <v>79</v>
      </c>
      <c r="B81">
        <f>_xlfn.NORM.DIST(A81,Scrobbles!$O$9,Scrobbles!$O$8,FALSE)</f>
        <v>1.018172668421111E-2</v>
      </c>
      <c r="C81">
        <f>_xlfn.POISSON.DIST(A81,Scrobbles!$O$9,FALSE)</f>
        <v>2.4466511164234904E-3</v>
      </c>
    </row>
    <row r="82" spans="1:3" x14ac:dyDescent="0.25">
      <c r="A82">
        <v>80</v>
      </c>
      <c r="B82">
        <f>_xlfn.NORM.DIST(A82,Scrobbles!$O$9,Scrobbles!$O$8,FALSE)</f>
        <v>9.9939668808050348E-3</v>
      </c>
      <c r="C82">
        <f>_xlfn.POISSON.DIST(A82,Scrobbles!$O$9,FALSE)</f>
        <v>1.8183860618847488E-3</v>
      </c>
    </row>
    <row r="83" spans="1:3" x14ac:dyDescent="0.25">
      <c r="A83">
        <v>81</v>
      </c>
      <c r="B83">
        <f>_xlfn.NORM.DIST(A83,Scrobbles!$O$9,Scrobbles!$O$8,FALSE)</f>
        <v>9.8005639042050372E-3</v>
      </c>
      <c r="C83">
        <f>_xlfn.POISSON.DIST(A83,Scrobbles!$O$9,FALSE)</f>
        <v>1.3347659240854162E-3</v>
      </c>
    </row>
    <row r="84" spans="1:3" x14ac:dyDescent="0.25">
      <c r="A84">
        <v>82</v>
      </c>
      <c r="B84">
        <f>_xlfn.NORM.DIST(A84,Scrobbles!$O$9,Scrobbles!$O$8,FALSE)</f>
        <v>9.6019825315672592E-3</v>
      </c>
      <c r="C84">
        <f>_xlfn.POISSON.DIST(A84,Scrobbles!$O$9,FALSE)</f>
        <v>9.678215637706454E-4</v>
      </c>
    </row>
    <row r="85" spans="1:3" x14ac:dyDescent="0.25">
      <c r="A85">
        <v>83</v>
      </c>
      <c r="B85">
        <f>_xlfn.NORM.DIST(A85,Scrobbles!$O$9,Scrobbles!$O$8,FALSE)</f>
        <v>9.3986926120858127E-3</v>
      </c>
      <c r="C85">
        <f>_xlfn.POISSON.DIST(A85,Scrobbles!$O$9,FALSE)</f>
        <v>6.9330005996788503E-4</v>
      </c>
    </row>
    <row r="86" spans="1:3" x14ac:dyDescent="0.25">
      <c r="A86">
        <v>84</v>
      </c>
      <c r="B86">
        <f>_xlfn.NORM.DIST(A86,Scrobbles!$O$9,Scrobbles!$O$8,FALSE)</f>
        <v>9.1911672378711274E-3</v>
      </c>
      <c r="C86">
        <f>_xlfn.POISSON.DIST(A86,Scrobbles!$O$9,FALSE)</f>
        <v>4.9073381795686026E-4</v>
      </c>
    </row>
    <row r="87" spans="1:3" x14ac:dyDescent="0.25">
      <c r="A87">
        <v>85</v>
      </c>
      <c r="B87">
        <f>_xlfn.NORM.DIST(A87,Scrobbles!$O$9,Scrobbles!$O$8,FALSE)</f>
        <v>8.9798809378190819E-3</v>
      </c>
      <c r="C87">
        <f>_xlfn.POISSON.DIST(A87,Scrobbles!$O$9,FALSE)</f>
        <v>3.4326624375402749E-4</v>
      </c>
    </row>
    <row r="88" spans="1:3" x14ac:dyDescent="0.25">
      <c r="A88">
        <v>86</v>
      </c>
      <c r="B88">
        <f>_xlfn.NORM.DIST(A88,Scrobbles!$O$9,Scrobbles!$O$8,FALSE)</f>
        <v>8.7653079039312215E-3</v>
      </c>
      <c r="C88">
        <f>_xlfn.POISSON.DIST(A88,Scrobbles!$O$9,FALSE)</f>
        <v>2.3732128015020872E-4</v>
      </c>
    </row>
    <row r="89" spans="1:3" x14ac:dyDescent="0.25">
      <c r="A89">
        <v>87</v>
      </c>
      <c r="B89">
        <f>_xlfn.NORM.DIST(A89,Scrobbles!$O$9,Scrobbles!$O$8,FALSE)</f>
        <v>8.5479202591334843E-3</v>
      </c>
      <c r="C89">
        <f>_xlfn.POISSON.DIST(A89,Scrobbles!$O$9,FALSE)</f>
        <v>1.6218902594173563E-4</v>
      </c>
    </row>
    <row r="90" spans="1:3" x14ac:dyDescent="0.25">
      <c r="A90">
        <v>88</v>
      </c>
      <c r="B90">
        <f>_xlfn.NORM.DIST(A90,Scrobbles!$O$9,Scrobbles!$O$8,FALSE)</f>
        <v>8.3281863751706181E-3</v>
      </c>
      <c r="C90">
        <f>_xlfn.POISSON.DIST(A90,Scrobbles!$O$9,FALSE)</f>
        <v>1.0958291005998429E-4</v>
      </c>
    </row>
    <row r="91" spans="1:3" x14ac:dyDescent="0.25">
      <c r="A91">
        <v>89</v>
      </c>
      <c r="B91">
        <f>_xlfn.NORM.DIST(A91,Scrobbles!$O$9,Scrobbles!$O$8,FALSE)</f>
        <v>8.1065692486312537E-3</v>
      </c>
      <c r="C91">
        <f>_xlfn.POISSON.DIST(A91,Scrobbles!$O$9,FALSE)</f>
        <v>7.320771615885339E-5</v>
      </c>
    </row>
    <row r="92" spans="1:3" x14ac:dyDescent="0.25">
      <c r="A92">
        <v>90</v>
      </c>
      <c r="B92">
        <f>_xlfn.NORM.DIST(A92,Scrobbles!$O$9,Scrobbles!$O$8,FALSE)</f>
        <v>7.8835249425897036E-3</v>
      </c>
      <c r="C92">
        <f>_xlfn.POISSON.DIST(A92,Scrobbles!$O$9,FALSE)</f>
        <v>4.8363573754467918E-5</v>
      </c>
    </row>
    <row r="93" spans="1:3" x14ac:dyDescent="0.25">
      <c r="A93">
        <v>91</v>
      </c>
      <c r="B93">
        <f>_xlfn.NORM.DIST(A93,Scrobbles!$O$9,Scrobbles!$O$8,FALSE)</f>
        <v>7.6595011007409867E-3</v>
      </c>
      <c r="C93">
        <f>_xlfn.POISSON.DIST(A93,Scrobbles!$O$9,FALSE)</f>
        <v>3.1599559492322467E-5</v>
      </c>
    </row>
    <row r="94" spans="1:3" x14ac:dyDescent="0.25">
      <c r="A94">
        <v>92</v>
      </c>
      <c r="B94">
        <f>_xlfn.NORM.DIST(A94,Scrobbles!$O$9,Scrobbles!$O$8,FALSE)</f>
        <v>7.4349355402612526E-3</v>
      </c>
      <c r="C94">
        <f>_xlfn.POISSON.DIST(A94,Scrobbles!$O$9,FALSE)</f>
        <v>2.0421951336497921E-5</v>
      </c>
    </row>
    <row r="95" spans="1:3" x14ac:dyDescent="0.25">
      <c r="A95">
        <v>93</v>
      </c>
      <c r="B95">
        <f>_xlfn.NORM.DIST(A95,Scrobbles!$O$9,Scrobbles!$O$8,FALSE)</f>
        <v>7.2102549289529737E-3</v>
      </c>
      <c r="C95">
        <f>_xlfn.POISSON.DIST(A95,Scrobbles!$O$9,FALSE)</f>
        <v>1.3056246000384622E-5</v>
      </c>
    </row>
    <row r="96" spans="1:3" x14ac:dyDescent="0.25">
      <c r="A96">
        <v>94</v>
      </c>
      <c r="B96">
        <f>_xlfn.NORM.DIST(A96,Scrobbles!$O$9,Scrobbles!$O$8,FALSE)</f>
        <v>6.985873551539336E-3</v>
      </c>
      <c r="C96">
        <f>_xlfn.POISSON.DIST(A96,Scrobbles!$O$9,FALSE)</f>
        <v>8.2583732300304975E-6</v>
      </c>
    </row>
    <row r="97" spans="1:3" x14ac:dyDescent="0.25">
      <c r="A97">
        <v>95</v>
      </c>
      <c r="B97">
        <f>_xlfn.NORM.DIST(A97,Scrobbles!$O$9,Scrobbles!$O$8,FALSE)</f>
        <v>6.7621921692614167E-3</v>
      </c>
      <c r="C97">
        <f>_xlfn.POISSON.DIST(A97,Scrobbles!$O$9,FALSE)</f>
        <v>5.1686239674266312E-6</v>
      </c>
    </row>
    <row r="98" spans="1:3" x14ac:dyDescent="0.25">
      <c r="A98">
        <v>96</v>
      </c>
      <c r="B98">
        <f>_xlfn.NORM.DIST(A98,Scrobbles!$O$9,Scrobbles!$O$8,FALSE)</f>
        <v>6.539596976211412E-3</v>
      </c>
      <c r="C98">
        <f>_xlfn.POISSON.DIST(A98,Scrobbles!$O$9,FALSE)</f>
        <v>3.2011626417305971E-6</v>
      </c>
    </row>
    <row r="99" spans="1:3" x14ac:dyDescent="0.25">
      <c r="A99">
        <v>97</v>
      </c>
      <c r="B99">
        <f>_xlfn.NORM.DIST(A99,Scrobbles!$O$9,Scrobbles!$O$8,FALSE)</f>
        <v>6.3184586551114866E-3</v>
      </c>
      <c r="C99">
        <f>_xlfn.POISSON.DIST(A99,Scrobbles!$O$9,FALSE)</f>
        <v>1.9621854071992253E-6</v>
      </c>
    </row>
    <row r="100" spans="1:3" x14ac:dyDescent="0.25">
      <c r="A100">
        <v>98</v>
      </c>
      <c r="B100">
        <f>_xlfn.NORM.DIST(A100,Scrobbles!$O$9,Scrobbles!$O$8,FALSE)</f>
        <v>6.0991315345268271E-3</v>
      </c>
      <c r="C100">
        <f>_xlfn.POISSON.DIST(A100,Scrobbles!$O$9,FALSE)</f>
        <v>1.1904687557963875E-6</v>
      </c>
    </row>
    <row r="101" spans="1:3" x14ac:dyDescent="0.25">
      <c r="A101">
        <v>99</v>
      </c>
      <c r="B101">
        <f>_xlfn.NORM.DIST(A101,Scrobbles!$O$9,Scrobbles!$O$8,FALSE)</f>
        <v>5.8819528487891537E-3</v>
      </c>
      <c r="C101">
        <f>_xlfn.POISSON.DIST(A101,Scrobbles!$O$9,FALSE)</f>
        <v>7.1496839273081573E-7</v>
      </c>
    </row>
    <row r="102" spans="1:3" x14ac:dyDescent="0.25">
      <c r="A102">
        <v>100</v>
      </c>
      <c r="B102">
        <f>_xlfn.NORM.DIST(A102,Scrobbles!$O$9,Scrobbles!$O$8,FALSE)</f>
        <v>5.6672421012085574E-3</v>
      </c>
      <c r="C102">
        <f>_xlfn.POISSON.DIST(A102,Scrobbles!$O$9,FALSE)</f>
        <v>4.2509977864938072E-7</v>
      </c>
    </row>
    <row r="103" spans="1:3" x14ac:dyDescent="0.25">
      <c r="A103">
        <v>101</v>
      </c>
      <c r="B103">
        <f>_xlfn.NORM.DIST(A103,Scrobbles!$O$9,Scrobbles!$O$8,FALSE)</f>
        <v>5.4553005304727236E-3</v>
      </c>
      <c r="C103">
        <f>_xlfn.POISSON.DIST(A103,Scrobbles!$O$9,FALSE)</f>
        <v>2.5024968581877093E-7</v>
      </c>
    </row>
    <row r="104" spans="1:3" x14ac:dyDescent="0.25">
      <c r="A104">
        <v>102</v>
      </c>
      <c r="B104">
        <f>_xlfn.NORM.DIST(A104,Scrobbles!$O$9,Scrobbles!$O$8,FALSE)</f>
        <v>5.2464106794779019E-3</v>
      </c>
      <c r="C104">
        <f>_xlfn.POISSON.DIST(A104,Scrobbles!$O$9,FALSE)</f>
        <v>1.4587383646746823E-7</v>
      </c>
    </row>
    <row r="105" spans="1:3" x14ac:dyDescent="0.25">
      <c r="A105">
        <v>103</v>
      </c>
      <c r="B105">
        <f>_xlfn.NORM.DIST(A105,Scrobbles!$O$9,Scrobbles!$O$8,FALSE)</f>
        <v>5.0408360652102477E-3</v>
      </c>
      <c r="C105">
        <f>_xlfn.POISSON.DIST(A105,Scrobbles!$O$9,FALSE)</f>
        <v>8.4206228485105298E-8</v>
      </c>
    </row>
    <row r="106" spans="1:3" x14ac:dyDescent="0.25">
      <c r="A106">
        <v>104</v>
      </c>
      <c r="B106">
        <f>_xlfn.NORM.DIST(A106,Scrobbles!$O$9,Scrobbles!$O$8,FALSE)</f>
        <v>4.8388209477032091E-3</v>
      </c>
      <c r="C106">
        <f>_xlfn.POISSON.DIST(A106,Scrobbles!$O$9,FALSE)</f>
        <v>4.8140978427885073E-8</v>
      </c>
    </row>
    <row r="107" spans="1:3" x14ac:dyDescent="0.25">
      <c r="A107">
        <v>105</v>
      </c>
      <c r="B107">
        <f>_xlfn.NORM.DIST(A107,Scrobbles!$O$9,Scrobbles!$O$8,FALSE)</f>
        <v>4.6405901955402099E-3</v>
      </c>
      <c r="C107">
        <f>_xlfn.POISSON.DIST(A107,Scrobbles!$O$9,FALSE)</f>
        <v>2.7260238396851549E-8</v>
      </c>
    </row>
    <row r="108" spans="1:3" x14ac:dyDescent="0.25">
      <c r="A108">
        <v>106</v>
      </c>
      <c r="B108">
        <f>_xlfn.NORM.DIST(A108,Scrobbles!$O$9,Scrobbles!$O$8,FALSE)</f>
        <v>4.4463492448552711E-3</v>
      </c>
      <c r="C108">
        <f>_xlfn.POISSON.DIST(A108,Scrobbles!$O$9,FALSE)</f>
        <v>1.5290715930956349E-8</v>
      </c>
    </row>
    <row r="109" spans="1:3" x14ac:dyDescent="0.25">
      <c r="A109">
        <v>107</v>
      </c>
      <c r="B109">
        <f>_xlfn.NORM.DIST(A109,Scrobbles!$O$9,Scrobbles!$O$8,FALSE)</f>
        <v>4.2562841483098739E-3</v>
      </c>
      <c r="C109">
        <f>_xlfn.POISSON.DIST(A109,Scrobbles!$O$9,FALSE)</f>
        <v>8.4966568364005507E-9</v>
      </c>
    </row>
    <row r="110" spans="1:3" x14ac:dyDescent="0.25">
      <c r="A110">
        <v>108</v>
      </c>
      <c r="B110">
        <f>_xlfn.NORM.DIST(A110,Scrobbles!$O$9,Scrobbles!$O$8,FALSE)</f>
        <v>4.070561710094716E-3</v>
      </c>
      <c r="C110">
        <f>_xlfn.POISSON.DIST(A110,Scrobbles!$O$9,FALSE)</f>
        <v>4.6776568456480981E-9</v>
      </c>
    </row>
    <row r="111" spans="1:3" x14ac:dyDescent="0.25">
      <c r="A111">
        <v>109</v>
      </c>
      <c r="B111">
        <f>_xlfn.NORM.DIST(A111,Scrobbles!$O$9,Scrobbles!$O$8,FALSE)</f>
        <v>3.8893297026216006E-3</v>
      </c>
      <c r="C111">
        <f>_xlfn.POISSON.DIST(A111,Scrobbles!$O$9,FALSE)</f>
        <v>2.551560654205397E-9</v>
      </c>
    </row>
    <row r="112" spans="1:3" x14ac:dyDescent="0.25">
      <c r="A112">
        <v>110</v>
      </c>
      <c r="B112">
        <f>_xlfn.NORM.DIST(A112,Scrobbles!$O$9,Scrobbles!$O$8,FALSE)</f>
        <v>3.7127171602348934E-3</v>
      </c>
      <c r="C112">
        <f>_xlfn.POISSON.DIST(A112,Scrobbles!$O$9,FALSE)</f>
        <v>1.379168239325053E-9</v>
      </c>
    </row>
    <row r="113" spans="1:3" x14ac:dyDescent="0.25">
      <c r="A113">
        <v>111</v>
      </c>
      <c r="B113">
        <f>_xlfn.NORM.DIST(A113,Scrobbles!$O$9,Scrobbles!$O$8,FALSE)</f>
        <v>3.5408347449843013E-3</v>
      </c>
      <c r="C113">
        <f>_xlfn.POISSON.DIST(A113,Scrobbles!$O$9,FALSE)</f>
        <v>7.3875137864489318E-10</v>
      </c>
    </row>
    <row r="114" spans="1:3" x14ac:dyDescent="0.25">
      <c r="A114">
        <v>112</v>
      </c>
      <c r="B114">
        <f>_xlfn.NORM.DIST(A114,Scrobbles!$O$9,Scrobbles!$O$8,FALSE)</f>
        <v>3.3737751792617568E-3</v>
      </c>
      <c r="C114">
        <f>_xlfn.POISSON.DIST(A114,Scrobbles!$O$9,FALSE)</f>
        <v>3.9217898442858302E-10</v>
      </c>
    </row>
    <row r="115" spans="1:3" x14ac:dyDescent="0.25">
      <c r="A115">
        <v>113</v>
      </c>
      <c r="B115">
        <f>_xlfn.NORM.DIST(A115,Scrobbles!$O$9,Scrobbles!$O$8,FALSE)</f>
        <v>3.2116137399143116E-3</v>
      </c>
      <c r="C115">
        <f>_xlfn.POISSON.DIST(A115,Scrobbles!$O$9,FALSE)</f>
        <v>2.0635258321007967E-10</v>
      </c>
    </row>
    <row r="116" spans="1:3" x14ac:dyDescent="0.25">
      <c r="A116">
        <v>114</v>
      </c>
      <c r="B116">
        <f>_xlfn.NORM.DIST(A116,Scrobbles!$O$9,Scrobbles!$O$8,FALSE)</f>
        <v>3.0544088083020483E-3</v>
      </c>
      <c r="C116">
        <f>_xlfn.POISSON.DIST(A116,Scrobbles!$O$9,FALSE)</f>
        <v>1.0762399139352992E-10</v>
      </c>
    </row>
    <row r="117" spans="1:3" x14ac:dyDescent="0.25">
      <c r="A117">
        <v>115</v>
      </c>
      <c r="B117">
        <f>_xlfn.NORM.DIST(A117,Scrobbles!$O$9,Scrobbles!$O$8,FALSE)</f>
        <v>2.9022024706735912E-3</v>
      </c>
      <c r="C117">
        <f>_xlfn.POISSON.DIST(A117,Scrobbles!$O$9,FALSE)</f>
        <v>5.5643608966443225E-11</v>
      </c>
    </row>
    <row r="118" spans="1:3" x14ac:dyDescent="0.25">
      <c r="A118">
        <v>116</v>
      </c>
      <c r="B118">
        <f>_xlfn.NORM.DIST(A118,Scrobbles!$O$9,Scrobbles!$O$8,FALSE)</f>
        <v>2.7550211631808363E-3</v>
      </c>
      <c r="C118">
        <f>_xlfn.POISSON.DIST(A118,Scrobbles!$O$9,FALSE)</f>
        <v>2.8520775925903062E-11</v>
      </c>
    </row>
    <row r="119" spans="1:3" x14ac:dyDescent="0.25">
      <c r="A119">
        <v>117</v>
      </c>
      <c r="B119">
        <f>_xlfn.NORM.DIST(A119,Scrobbles!$O$9,Scrobbles!$O$8,FALSE)</f>
        <v>2.6128763558470104E-3</v>
      </c>
      <c r="C119">
        <f>_xlfn.POISSON.DIST(A119,Scrobbles!$O$9,FALSE)</f>
        <v>1.4493708107888886E-11</v>
      </c>
    </row>
    <row r="120" spans="1:3" x14ac:dyDescent="0.25">
      <c r="A120">
        <v>118</v>
      </c>
      <c r="B120">
        <f>_xlfn.NORM.DIST(A120,Scrobbles!$O$9,Scrobbles!$O$8,FALSE)</f>
        <v>2.4757652698362545E-3</v>
      </c>
      <c r="C120">
        <f>_xlfn.POISSON.DIST(A120,Scrobbles!$O$9,FALSE)</f>
        <v>7.3030040127159993E-12</v>
      </c>
    </row>
    <row r="121" spans="1:3" x14ac:dyDescent="0.25">
      <c r="A121">
        <v>119</v>
      </c>
      <c r="B121">
        <f>_xlfn.NORM.DIST(A121,Scrobbles!$O$9,Scrobbles!$O$8,FALSE)</f>
        <v>2.3436716224461258E-3</v>
      </c>
      <c r="C121">
        <f>_xlfn.POISSON.DIST(A121,Scrobbles!$O$9,FALSE)</f>
        <v>3.6488718728600416E-12</v>
      </c>
    </row>
    <row r="122" spans="1:3" x14ac:dyDescent="0.25">
      <c r="A122">
        <v>120</v>
      </c>
      <c r="B122">
        <f>_xlfn.NORM.DIST(A122,Scrobbles!$O$9,Scrobbles!$O$8,FALSE)</f>
        <v>2.2165663943542954E-3</v>
      </c>
      <c r="C122">
        <f>_xlfn.POISSON.DIST(A122,Scrobbles!$O$9,FALSE)</f>
        <v>1.807929135100402E-12</v>
      </c>
    </row>
    <row r="123" spans="1:3" x14ac:dyDescent="0.25">
      <c r="A123">
        <v>121</v>
      </c>
      <c r="B123">
        <f>_xlfn.NORM.DIST(A123,Scrobbles!$O$9,Scrobbles!$O$8,FALSE)</f>
        <v>2.0944086137944093E-3</v>
      </c>
      <c r="C123">
        <f>_xlfn.POISSON.DIST(A123,Scrobbles!$O$9,FALSE)</f>
        <v>8.8838265174590505E-13</v>
      </c>
    </row>
    <row r="124" spans="1:3" x14ac:dyDescent="0.25">
      <c r="A124">
        <v>122</v>
      </c>
      <c r="B124">
        <f>_xlfn.NORM.DIST(A124,Scrobbles!$O$9,Scrobbles!$O$8,FALSE)</f>
        <v>1.9771461525107097E-3</v>
      </c>
      <c r="C124">
        <f>_xlfn.POISSON.DIST(A124,Scrobbles!$O$9,FALSE)</f>
        <v>4.329565101365892E-13</v>
      </c>
    </row>
    <row r="125" spans="1:3" x14ac:dyDescent="0.25">
      <c r="A125">
        <v>123</v>
      </c>
      <c r="B125">
        <f>_xlfn.NORM.DIST(A125,Scrobbles!$O$9,Scrobbles!$O$8,FALSE)</f>
        <v>1.8647165285435544E-3</v>
      </c>
      <c r="C125">
        <f>_xlfn.POISSON.DIST(A125,Scrobbles!$O$9,FALSE)</f>
        <v>2.0928745588716337E-13</v>
      </c>
    </row>
    <row r="126" spans="1:3" x14ac:dyDescent="0.25">
      <c r="A126">
        <v>124</v>
      </c>
      <c r="B126">
        <f>_xlfn.NORM.DIST(A126,Scrobbles!$O$9,Scrobbles!$O$8,FALSE)</f>
        <v>1.7570477111251673E-3</v>
      </c>
      <c r="C126">
        <f>_xlfn.POISSON.DIST(A126,Scrobbles!$O$9,FALSE)</f>
        <v>1.0035188841041302E-13</v>
      </c>
    </row>
    <row r="127" spans="1:3" x14ac:dyDescent="0.25">
      <c r="A127">
        <v>125</v>
      </c>
      <c r="B127">
        <f>_xlfn.NORM.DIST(A127,Scrobbles!$O$9,Scrobbles!$O$8,FALSE)</f>
        <v>1.6540589232137794E-3</v>
      </c>
      <c r="C127">
        <f>_xlfn.POISSON.DIST(A127,Scrobbles!$O$9,FALSE)</f>
        <v>4.7733092521615247E-14</v>
      </c>
    </row>
    <row r="128" spans="1:3" x14ac:dyDescent="0.25">
      <c r="A128">
        <v>126</v>
      </c>
      <c r="B128">
        <f>_xlfn.NORM.DIST(A128,Scrobbles!$O$9,Scrobbles!$O$8,FALSE)</f>
        <v>1.5556614374613654E-3</v>
      </c>
      <c r="C128">
        <f>_xlfn.POISSON.DIST(A128,Scrobbles!$O$9,FALSE)</f>
        <v>2.2524391278340615E-14</v>
      </c>
    </row>
    <row r="129" spans="1:3" x14ac:dyDescent="0.25">
      <c r="A129">
        <v>127</v>
      </c>
      <c r="B129">
        <f>_xlfn.NORM.DIST(A129,Scrobbles!$O$9,Scrobbles!$O$8,FALSE)</f>
        <v>1.4617593616924344E-3</v>
      </c>
      <c r="C129">
        <f>_xlfn.POISSON.DIST(A129,Scrobbles!$O$9,FALSE)</f>
        <v>1.0545164960680864E-14</v>
      </c>
    </row>
    <row r="130" spans="1:3" x14ac:dyDescent="0.25">
      <c r="A130">
        <v>128</v>
      </c>
      <c r="B130">
        <f>_xlfn.NORM.DIST(A130,Scrobbles!$O$9,Scrobbles!$O$8,FALSE)</f>
        <v>1.3722504102655307E-3</v>
      </c>
      <c r="C130">
        <f>_xlfn.POISSON.DIST(A130,Scrobbles!$O$9,FALSE)</f>
        <v>4.8983232774948173E-15</v>
      </c>
    </row>
    <row r="131" spans="1:3" x14ac:dyDescent="0.25">
      <c r="A131">
        <v>129</v>
      </c>
      <c r="B131">
        <f>_xlfn.NORM.DIST(A131,Scrobbles!$O$9,Scrobbles!$O$8,FALSE)</f>
        <v>1.2870266579921286E-3</v>
      </c>
      <c r="C131">
        <f>_xlfn.POISSON.DIST(A131,Scrobbles!$O$9,FALSE)</f>
        <v>2.2576767974455455E-15</v>
      </c>
    </row>
    <row r="132" spans="1:3" x14ac:dyDescent="0.25">
      <c r="A132">
        <v>130</v>
      </c>
      <c r="B132">
        <f>_xlfn.NORM.DIST(A132,Scrobbles!$O$9,Scrobbles!$O$8,FALSE)</f>
        <v>1.2059752735966724E-3</v>
      </c>
      <c r="C132">
        <f>_xlfn.POISSON.DIST(A132,Scrobbles!$O$9,FALSE)</f>
        <v>1.0325770143921279E-15</v>
      </c>
    </row>
    <row r="133" spans="1:3" x14ac:dyDescent="0.25">
      <c r="A133">
        <v>131</v>
      </c>
      <c r="B133">
        <f>_xlfn.NORM.DIST(A133,Scrobbles!$O$9,Scrobbles!$O$8,FALSE)</f>
        <v>1.128979230013497E-3</v>
      </c>
      <c r="C133">
        <f>_xlfn.POISSON.DIST(A133,Scrobbles!$O$9,FALSE)</f>
        <v>4.6865709202835894E-16</v>
      </c>
    </row>
    <row r="134" spans="1:3" x14ac:dyDescent="0.25">
      <c r="A134">
        <v>132</v>
      </c>
      <c r="B134">
        <f>_xlfn.NORM.DIST(A134,Scrobbles!$O$9,Scrobbles!$O$8,FALSE)</f>
        <v>1.0559179891288053E-3</v>
      </c>
      <c r="C134">
        <f>_xlfn.POISSON.DIST(A134,Scrobbles!$O$9,FALSE)</f>
        <v>2.1109857327078478E-16</v>
      </c>
    </row>
    <row r="135" spans="1:3" x14ac:dyDescent="0.25">
      <c r="A135">
        <v>133</v>
      </c>
      <c r="B135">
        <f>_xlfn.NORM.DIST(A135,Scrobbles!$O$9,Scrobbles!$O$8,FALSE)</f>
        <v>9.8666815888605558E-4</v>
      </c>
      <c r="C135">
        <f>_xlfn.POISSON.DIST(A135,Scrobbles!$O$9,FALSE)</f>
        <v>9.4370812239852108E-17</v>
      </c>
    </row>
    <row r="136" spans="1:3" x14ac:dyDescent="0.25">
      <c r="A136">
        <v>134</v>
      </c>
      <c r="B136">
        <f>_xlfn.NORM.DIST(A136,Scrobbles!$O$9,Scrobbles!$O$8,FALSE)</f>
        <v>9.2110412097873285E-4</v>
      </c>
      <c r="C136">
        <f>_xlfn.POISSON.DIST(A136,Scrobbles!$O$9,FALSE)</f>
        <v>4.1873275111115643E-17</v>
      </c>
    </row>
    <row r="137" spans="1:3" x14ac:dyDescent="0.25">
      <c r="A137">
        <v>135</v>
      </c>
      <c r="B137">
        <f>_xlfn.NORM.DIST(A137,Scrobbles!$O$9,Scrobbles!$O$8,FALSE)</f>
        <v>8.5909862765339191E-4</v>
      </c>
      <c r="C137">
        <f>_xlfn.POISSON.DIST(A137,Scrobbles!$O$9,FALSE)</f>
        <v>1.8441965186503747E-17</v>
      </c>
    </row>
    <row r="138" spans="1:3" x14ac:dyDescent="0.25">
      <c r="A138">
        <v>136</v>
      </c>
      <c r="B138">
        <f>_xlfn.NORM.DIST(A138,Scrobbles!$O$9,Scrobbles!$O$8,FALSE)</f>
        <v>8.0052336643595919E-4</v>
      </c>
      <c r="C138">
        <f>_xlfn.POISSON.DIST(A138,Scrobbles!$O$9,FALSE)</f>
        <v>8.0625482254442592E-18</v>
      </c>
    </row>
    <row r="139" spans="1:3" x14ac:dyDescent="0.25">
      <c r="A139">
        <v>137</v>
      </c>
      <c r="B139">
        <f>_xlfn.NORM.DIST(A139,Scrobbles!$O$9,Scrobbles!$O$8,FALSE)</f>
        <v>7.4524949187396671E-4</v>
      </c>
      <c r="C139">
        <f>_xlfn.POISSON.DIST(A139,Scrobbles!$O$9,FALSE)</f>
        <v>3.4990954863710874E-18</v>
      </c>
    </row>
    <row r="140" spans="1:3" x14ac:dyDescent="0.25">
      <c r="A140">
        <v>138</v>
      </c>
      <c r="B140">
        <f>_xlfn.NORM.DIST(A140,Scrobbles!$O$9,Scrobbles!$O$8,FALSE)</f>
        <v>6.931481236549593E-4</v>
      </c>
      <c r="C140">
        <f>_xlfn.POISSON.DIST(A140,Scrobbles!$O$9,FALSE)</f>
        <v>1.5075813058257213E-18</v>
      </c>
    </row>
    <row r="141" spans="1:3" x14ac:dyDescent="0.25">
      <c r="A141">
        <v>139</v>
      </c>
      <c r="B141">
        <f>_xlfn.NORM.DIST(A141,Scrobbles!$O$9,Scrobbles!$O$8,FALSE)</f>
        <v>6.4409081071547863E-4</v>
      </c>
      <c r="C141">
        <f>_xlfn.POISSON.DIST(A141,Scrobbles!$O$9,FALSE)</f>
        <v>6.448667415053055E-19</v>
      </c>
    </row>
    <row r="142" spans="1:3" x14ac:dyDescent="0.25">
      <c r="A142">
        <v>140</v>
      </c>
      <c r="B142">
        <f>_xlfn.NORM.DIST(A142,Scrobbles!$O$9,Scrobbles!$O$8,FALSE)</f>
        <v>5.9794996119463784E-4</v>
      </c>
      <c r="C142">
        <f>_xlfn.POISSON.DIST(A142,Scrobbles!$O$9,FALSE)</f>
        <v>2.7387095695357914E-19</v>
      </c>
    </row>
    <row r="143" spans="1:3" x14ac:dyDescent="0.25">
      <c r="A143">
        <v>141</v>
      </c>
      <c r="B143">
        <f>_xlfn.NORM.DIST(A143,Scrobbles!$O$9,Scrobbles!$O$8,FALSE)</f>
        <v>5.5459923831042372E-4</v>
      </c>
      <c r="C143">
        <f>_xlfn.POISSON.DIST(A143,Scrobbles!$O$9,FALSE)</f>
        <v>1.1548641568802511E-19</v>
      </c>
    </row>
    <row r="144" spans="1:3" x14ac:dyDescent="0.25">
      <c r="A144">
        <v>142</v>
      </c>
      <c r="B144">
        <f>_xlfn.NORM.DIST(A144,Scrobbles!$O$9,Scrobbles!$O$8,FALSE)</f>
        <v>5.1391392244475628E-4</v>
      </c>
      <c r="C144">
        <f>_xlfn.POISSON.DIST(A144,Scrobbles!$O$9,FALSE)</f>
        <v>4.8355579687480225E-20</v>
      </c>
    </row>
    <row r="145" spans="1:3" x14ac:dyDescent="0.25">
      <c r="A145">
        <v>143</v>
      </c>
      <c r="B145">
        <f>_xlfn.NORM.DIST(A145,Scrobbles!$O$9,Scrobbles!$O$8,FALSE)</f>
        <v>4.7577123991449517E-4</v>
      </c>
      <c r="C145">
        <f>_xlfn.POISSON.DIST(A145,Scrobbles!$O$9,FALSE)</f>
        <v>2.0105486779150119E-20</v>
      </c>
    </row>
    <row r="146" spans="1:3" x14ac:dyDescent="0.25">
      <c r="A146">
        <v>144</v>
      </c>
      <c r="B146">
        <f>_xlfn.NORM.DIST(A146,Scrobbles!$O$9,Scrobbles!$O$8,FALSE)</f>
        <v>4.400506590796203E-4</v>
      </c>
      <c r="C146">
        <f>_xlfn.POISSON.DIST(A146,Scrobbles!$O$9,FALSE)</f>
        <v>8.3014916641690077E-21</v>
      </c>
    </row>
    <row r="147" spans="1:3" x14ac:dyDescent="0.25">
      <c r="A147">
        <v>145</v>
      </c>
      <c r="B147">
        <f>_xlfn.NORM.DIST(A147,Scrobbles!$O$9,Scrobbles!$O$8,FALSE)</f>
        <v>4.066341545966127E-4</v>
      </c>
      <c r="C147">
        <f>_xlfn.POISSON.DIST(A147,Scrobbles!$O$9,FALSE)</f>
        <v>3.4040205227852933E-21</v>
      </c>
    </row>
    <row r="148" spans="1:3" x14ac:dyDescent="0.25">
      <c r="A148">
        <v>146</v>
      </c>
      <c r="B148">
        <f>_xlfn.NORM.DIST(A148,Scrobbles!$O$9,Scrobbles!$O$8,FALSE)</f>
        <v>3.7540644076457404E-4</v>
      </c>
      <c r="C148">
        <f>_xlfn.POISSON.DIST(A148,Scrobbles!$O$9,FALSE)</f>
        <v>1.3862557158348981E-21</v>
      </c>
    </row>
    <row r="149" spans="1:3" x14ac:dyDescent="0.25">
      <c r="A149">
        <v>147</v>
      </c>
      <c r="B149">
        <f>_xlfn.NORM.DIST(A149,Scrobbles!$O$9,Scrobbles!$O$8,FALSE)</f>
        <v>3.4625517503402694E-4</v>
      </c>
      <c r="C149">
        <f>_xlfn.POISSON.DIST(A149,Scrobbles!$O$9,FALSE)</f>
        <v>5.606993478430358E-22</v>
      </c>
    </row>
    <row r="150" spans="1:3" x14ac:dyDescent="0.25">
      <c r="A150">
        <v>148</v>
      </c>
      <c r="B150">
        <f>_xlfn.NORM.DIST(A150,Scrobbles!$O$9,Scrobbles!$O$8,FALSE)</f>
        <v>3.1907113285392278E-4</v>
      </c>
      <c r="C150">
        <f>_xlfn.POISSON.DIST(A150,Scrobbles!$O$9,FALSE)</f>
        <v>2.2525392719330774E-22</v>
      </c>
    </row>
    <row r="151" spans="1:3" x14ac:dyDescent="0.25">
      <c r="A151">
        <v>149</v>
      </c>
      <c r="B151">
        <f>_xlfn.NORM.DIST(A151,Scrobbles!$O$9,Scrobbles!$O$8,FALSE)</f>
        <v>2.937483551215624E-4</v>
      </c>
      <c r="C151">
        <f>_xlfn.POISSON.DIST(A151,Scrobbles!$O$9,FALSE)</f>
        <v>8.9885603545402451E-23</v>
      </c>
    </row>
    <row r="152" spans="1:3" x14ac:dyDescent="0.25">
      <c r="A152">
        <v>150</v>
      </c>
      <c r="B152">
        <f>_xlfn.NORM.DIST(A152,Scrobbles!$O$9,Scrobbles!$O$8,FALSE)</f>
        <v>2.7018426957345967E-4</v>
      </c>
      <c r="C152">
        <f>_xlfn.POISSON.DIST(A152,Scrobbles!$O$9,FALSE)</f>
        <v>3.5628941138663112E-23</v>
      </c>
    </row>
    <row r="153" spans="1:3" x14ac:dyDescent="0.25">
      <c r="A153">
        <v>151</v>
      </c>
      <c r="B153">
        <f>_xlfn.NORM.DIST(A153,Scrobbles!$O$9,Scrobbles!$O$8,FALSE)</f>
        <v>2.4827978751326425E-4</v>
      </c>
      <c r="C153">
        <f>_xlfn.POISSON.DIST(A153,Scrobbles!$O$9,FALSE)</f>
        <v>1.4029106245895788E-23</v>
      </c>
    </row>
    <row r="154" spans="1:3" x14ac:dyDescent="0.25">
      <c r="A154">
        <v>152</v>
      </c>
      <c r="B154">
        <f>_xlfn.NORM.DIST(A154,Scrobbles!$O$9,Scrobbles!$O$8,FALSE)</f>
        <v>2.2793937731645437E-4</v>
      </c>
      <c r="C154">
        <f>_xlfn.POISSON.DIST(A154,Scrobbles!$O$9,FALSE)</f>
        <v>5.4877011461858824E-24</v>
      </c>
    </row>
    <row r="155" spans="1:3" x14ac:dyDescent="0.25">
      <c r="A155">
        <v>153</v>
      </c>
      <c r="B155">
        <f>_xlfn.NORM.DIST(A155,Scrobbles!$O$9,Scrobbles!$O$8,FALSE)</f>
        <v>2.0907111618137934E-4</v>
      </c>
      <c r="C155">
        <f>_xlfn.POISSON.DIST(A155,Scrobbles!$O$9,FALSE)</f>
        <v>2.1325688301050986E-24</v>
      </c>
    </row>
    <row r="156" spans="1:3" x14ac:dyDescent="0.25">
      <c r="A156">
        <v>154</v>
      </c>
      <c r="B156">
        <f>_xlfn.NORM.DIST(A156,Scrobbles!$O$9,Scrobbles!$O$8,FALSE)</f>
        <v>1.915867216132626E-4</v>
      </c>
      <c r="C156">
        <f>_xlfn.POISSON.DIST(A156,Scrobbles!$O$9,FALSE)</f>
        <v>8.2335356872892612E-25</v>
      </c>
    </row>
    <row r="157" spans="1:3" x14ac:dyDescent="0.25">
      <c r="A157">
        <v>155</v>
      </c>
      <c r="B157">
        <f>_xlfn.NORM.DIST(A157,Scrobbles!$O$9,Scrobbles!$O$8,FALSE)</f>
        <v>1.754015641328353E-4</v>
      </c>
      <c r="C157">
        <f>_xlfn.POISSON.DIST(A157,Scrobbles!$O$9,FALSE)</f>
        <v>3.1583387585712102E-25</v>
      </c>
    </row>
    <row r="158" spans="1:3" x14ac:dyDescent="0.25">
      <c r="A158">
        <v>156</v>
      </c>
      <c r="B158">
        <f>_xlfn.NORM.DIST(A158,Scrobbles!$O$9,Scrobbles!$O$8,FALSE)</f>
        <v>1.6043466269531799E-4</v>
      </c>
      <c r="C158">
        <f>_xlfn.POISSON.DIST(A158,Scrobbles!$O$9,FALSE)</f>
        <v>1.2037551202539609E-25</v>
      </c>
    </row>
    <row r="159" spans="1:3" x14ac:dyDescent="0.25">
      <c r="A159">
        <v>157</v>
      </c>
      <c r="B159">
        <f>_xlfn.NORM.DIST(A159,Scrobbles!$O$9,Scrobbles!$O$8,FALSE)</f>
        <v>1.466086642894406E-4</v>
      </c>
      <c r="C159">
        <f>_xlfn.POISSON.DIST(A159,Scrobbles!$O$9,FALSE)</f>
        <v>4.5587159331182074E-26</v>
      </c>
    </row>
    <row r="160" spans="1:3" x14ac:dyDescent="0.25">
      <c r="A160">
        <v>158</v>
      </c>
      <c r="B160">
        <f>_xlfn.NORM.DIST(A160,Scrobbles!$O$9,Scrobbles!$O$8,FALSE)</f>
        <v>1.3384980916106545E-4</v>
      </c>
      <c r="C160">
        <f>_xlfn.POISSON.DIST(A160,Scrobbles!$O$9,FALSE)</f>
        <v>1.715495091648997E-26</v>
      </c>
    </row>
    <row r="161" spans="1:3" x14ac:dyDescent="0.25">
      <c r="A161">
        <v>159</v>
      </c>
      <c r="B161">
        <f>_xlfn.NORM.DIST(A161,Scrobbles!$O$9,Scrobbles!$O$8,FALSE)</f>
        <v>1.2208788307271044E-4</v>
      </c>
      <c r="C161">
        <f>_xlfn.POISSON.DIST(A161,Scrobbles!$O$9,FALSE)</f>
        <v>6.4149960210629703E-27</v>
      </c>
    </row>
    <row r="162" spans="1:3" x14ac:dyDescent="0.25">
      <c r="A162">
        <v>160</v>
      </c>
      <c r="B162">
        <f>_xlfn.NORM.DIST(A162,Scrobbles!$O$9,Scrobbles!$O$8,FALSE)</f>
        <v>1.1125615796982889E-4</v>
      </c>
      <c r="C162">
        <f>_xlfn.POISSON.DIST(A162,Scrobbles!$O$9,FALSE)</f>
        <v>2.3838583428271889E-27</v>
      </c>
    </row>
    <row r="163" spans="1:3" x14ac:dyDescent="0.25">
      <c r="A163">
        <v>161</v>
      </c>
      <c r="B163">
        <f>_xlfn.NORM.DIST(A163,Scrobbles!$O$9,Scrobbles!$O$8,FALSE)</f>
        <v>1.0129132237800538E-4</v>
      </c>
      <c r="C163">
        <f>_xlfn.POISSON.DIST(A163,Scrobbles!$O$9,FALSE)</f>
        <v>8.803565592587991E-28</v>
      </c>
    </row>
    <row r="164" spans="1:3" x14ac:dyDescent="0.25">
      <c r="A164">
        <v>162</v>
      </c>
      <c r="B164">
        <f>_xlfn.NORM.DIST(A164,Scrobbles!$O$9,Scrobbles!$O$8,FALSE)</f>
        <v>9.2133402803215689E-5</v>
      </c>
      <c r="C164">
        <f>_xlfn.POISSON.DIST(A164,Scrobbles!$O$9,FALSE)</f>
        <v>3.2310793647576276E-28</v>
      </c>
    </row>
    <row r="165" spans="1:3" x14ac:dyDescent="0.25">
      <c r="A165">
        <v>163</v>
      </c>
      <c r="B165">
        <f>_xlfn.NORM.DIST(A165,Scrobbles!$O$9,Scrobbles!$O$8,FALSE)</f>
        <v>8.3725677350825279E-5</v>
      </c>
      <c r="C165">
        <f>_xlfn.POISSON.DIST(A165,Scrobbles!$O$9,FALSE)</f>
        <v>1.1785935421666119E-28</v>
      </c>
    </row>
    <row r="166" spans="1:3" x14ac:dyDescent="0.25">
      <c r="A166">
        <v>164</v>
      </c>
      <c r="B166">
        <f>_xlfn.NORM.DIST(A166,Scrobbles!$O$9,Scrobbles!$O$8,FALSE)</f>
        <v>7.6014582718927223E-5</v>
      </c>
      <c r="C166">
        <f>_xlfn.POISSON.DIST(A166,Scrobbles!$O$9,FALSE)</f>
        <v>4.2729149150674401E-29</v>
      </c>
    </row>
    <row r="167" spans="1:3" x14ac:dyDescent="0.25">
      <c r="A167">
        <v>165</v>
      </c>
      <c r="B167">
        <f>_xlfn.NORM.DIST(A167,Scrobbles!$O$9,Scrobbles!$O$8,FALSE)</f>
        <v>6.8949615658738447E-5</v>
      </c>
      <c r="C167">
        <f>_xlfn.POISSON.DIST(A167,Scrobbles!$O$9,FALSE)</f>
        <v>1.5397291667975295E-29</v>
      </c>
    </row>
    <row r="168" spans="1:3" x14ac:dyDescent="0.25">
      <c r="A168">
        <v>166</v>
      </c>
      <c r="B168">
        <f>_xlfn.NORM.DIST(A168,Scrobbles!$O$9,Scrobbles!$O$8,FALSE)</f>
        <v>6.2483229929836934E-5</v>
      </c>
      <c r="C168">
        <f>_xlfn.POISSON.DIST(A168,Scrobbles!$O$9,FALSE)</f>
        <v>5.5149335561197749E-30</v>
      </c>
    </row>
    <row r="169" spans="1:3" x14ac:dyDescent="0.25">
      <c r="A169">
        <v>167</v>
      </c>
      <c r="B169">
        <f>_xlfn.NORM.DIST(A169,Scrobbles!$O$9,Scrobbles!$O$8,FALSE)</f>
        <v>5.6570729711737611E-5</v>
      </c>
      <c r="C169">
        <f>_xlfn.POISSON.DIST(A169,Scrobbles!$O$9,FALSE)</f>
        <v>1.9634861814003372E-30</v>
      </c>
    </row>
    <row r="170" spans="1:3" x14ac:dyDescent="0.25">
      <c r="A170">
        <v>168</v>
      </c>
      <c r="B170">
        <f>_xlfn.NORM.DIST(A170,Scrobbles!$O$9,Scrobbles!$O$8,FALSE)</f>
        <v>5.1170160366320185E-5</v>
      </c>
      <c r="C170">
        <f>_xlfn.POISSON.DIST(A170,Scrobbles!$O$9,FALSE)</f>
        <v>6.9490046658064277E-31</v>
      </c>
    </row>
    <row r="171" spans="1:3" x14ac:dyDescent="0.25">
      <c r="A171">
        <v>169</v>
      </c>
      <c r="B171">
        <f>_xlfn.NORM.DIST(A171,Scrobbles!$O$9,Scrobbles!$O$8,FALSE)</f>
        <v>4.6242197378534532E-5</v>
      </c>
      <c r="C171">
        <f>_xlfn.POISSON.DIST(A171,Scrobbles!$O$9,FALSE)</f>
        <v>2.4447808469219202E-31</v>
      </c>
    </row>
    <row r="172" spans="1:3" x14ac:dyDescent="0.25">
      <c r="A172">
        <v>170</v>
      </c>
      <c r="B172">
        <f>_xlfn.NORM.DIST(A172,Scrobbles!$O$9,Scrobbles!$O$8,FALSE)</f>
        <v>4.1750034236166783E-5</v>
      </c>
      <c r="C172">
        <f>_xlfn.POISSON.DIST(A172,Scrobbles!$O$9,FALSE)</f>
        <v>8.5505696511670841E-32</v>
      </c>
    </row>
    <row r="173" spans="1:3" x14ac:dyDescent="0.25">
      <c r="A173">
        <v>171</v>
      </c>
      <c r="B173">
        <f>_xlfn.NORM.DIST(A173,Scrobbles!$O$9,Scrobbles!$O$8,FALSE)</f>
        <v>3.7659269943730936E-5</v>
      </c>
      <c r="C173">
        <f>_xlfn.POISSON.DIST(A173,Scrobbles!$O$9,FALSE)</f>
        <v>2.973055212043307E-32</v>
      </c>
    </row>
    <row r="174" spans="1:3" x14ac:dyDescent="0.25">
      <c r="A174">
        <v>172</v>
      </c>
      <c r="B174">
        <f>_xlfn.NORM.DIST(A174,Scrobbles!$O$9,Scrobbles!$O$8,FALSE)</f>
        <v>3.3937796801200294E-5</v>
      </c>
      <c r="C174">
        <f>_xlfn.POISSON.DIST(A174,Scrobbles!$O$9,FALSE)</f>
        <v>1.0277288864222621E-32</v>
      </c>
    </row>
    <row r="175" spans="1:3" x14ac:dyDescent="0.25">
      <c r="A175">
        <v>173</v>
      </c>
      <c r="B175">
        <f>_xlfn.NORM.DIST(A175,Scrobbles!$O$9,Scrobbles!$O$8,FALSE)</f>
        <v>3.0555689015682171E-5</v>
      </c>
      <c r="C175">
        <f>_xlfn.POISSON.DIST(A175,Scrobbles!$O$9,FALSE)</f>
        <v>3.5321285097352131E-33</v>
      </c>
    </row>
    <row r="176" spans="1:3" x14ac:dyDescent="0.25">
      <c r="A176">
        <v>174</v>
      </c>
      <c r="B176">
        <f>_xlfn.NORM.DIST(A176,Scrobbles!$O$9,Scrobbles!$O$8,FALSE)</f>
        <v>2.7485092653602427E-5</v>
      </c>
      <c r="C176">
        <f>_xlfn.POISSON.DIST(A176,Scrobbles!$O$9,FALSE)</f>
        <v>1.2069555712248517E-33</v>
      </c>
    </row>
    <row r="177" spans="1:3" x14ac:dyDescent="0.25">
      <c r="A177">
        <v>175</v>
      </c>
      <c r="B177">
        <f>_xlfn.NORM.DIST(A177,Scrobbles!$O$9,Scrobbles!$O$8,FALSE)</f>
        <v>2.4700117382777398E-5</v>
      </c>
      <c r="C177">
        <f>_xlfn.POISSON.DIST(A177,Scrobbles!$O$9,FALSE)</f>
        <v>4.100693132602243E-34</v>
      </c>
    </row>
    <row r="178" spans="1:3" x14ac:dyDescent="0.25">
      <c r="A178">
        <v>176</v>
      </c>
      <c r="B178">
        <f>_xlfn.NORM.DIST(A178,Scrobbles!$O$9,Scrobbles!$O$8,FALSE)</f>
        <v>2.2176730398144553E-5</v>
      </c>
      <c r="C178">
        <f>_xlfn.POISSON.DIST(A178,Scrobbles!$O$9,FALSE)</f>
        <v>1.3853153261274833E-34</v>
      </c>
    </row>
    <row r="179" spans="1:3" x14ac:dyDescent="0.25">
      <c r="A179">
        <v>177</v>
      </c>
      <c r="B179">
        <f>_xlfn.NORM.DIST(A179,Scrobbles!$O$9,Scrobbles!$O$8,FALSE)</f>
        <v>1.9892652872077589E-5</v>
      </c>
      <c r="C179">
        <f>_xlfn.POISSON.DIST(A179,Scrobbles!$O$9,FALSE)</f>
        <v>4.6534966806639502E-35</v>
      </c>
    </row>
    <row r="180" spans="1:3" x14ac:dyDescent="0.25">
      <c r="A180">
        <v>178</v>
      </c>
      <c r="B180">
        <f>_xlfn.NORM.DIST(A180,Scrobbles!$O$9,Scrobbles!$O$8,FALSE)</f>
        <v>1.7827259220278161E-5</v>
      </c>
      <c r="C180">
        <f>_xlfn.POISSON.DIST(A180,Scrobbles!$O$9,FALSE)</f>
        <v>1.5544023422892015E-35</v>
      </c>
    </row>
    <row r="181" spans="1:3" x14ac:dyDescent="0.25">
      <c r="A181">
        <v>179</v>
      </c>
      <c r="B181">
        <f>_xlfn.NORM.DIST(A181,Scrobbles!$O$9,Scrobbles!$O$8,FALSE)</f>
        <v>1.5961479427307592E-5</v>
      </c>
      <c r="C181">
        <f>_xlfn.POISSON.DIST(A181,Scrobbles!$O$9,FALSE)</f>
        <v>5.1631464873165057E-36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0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25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0</v>
      </c>
    </row>
    <row r="38" spans="3:20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T38">
        <f>IF(Scrobbles!D38&gt;0,1,0)</f>
        <v>0</v>
      </c>
    </row>
    <row r="39" spans="3:20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0</v>
      </c>
    </row>
    <row r="40" spans="3:20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0</v>
      </c>
    </row>
    <row r="41" spans="3:20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0</v>
      </c>
    </row>
    <row r="42" spans="3:20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2019-04-19T13:13:45Z</dcterms:modified>
</cp:coreProperties>
</file>