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"/>
    </mc:Choice>
  </mc:AlternateContent>
  <xr:revisionPtr revIDLastSave="0" documentId="13_ncr:1_{C19A5143-1745-4FC7-9BA9-BD07E227CF9D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21" i="2" l="1"/>
  <c r="Z20" i="2"/>
  <c r="F35" i="2"/>
  <c r="E35" i="2"/>
  <c r="O5" i="2" l="1"/>
  <c r="F34" i="2"/>
  <c r="E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I11" i="2" s="1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O8" i="2" l="1"/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F33" i="2" l="1"/>
  <c r="E33" i="2"/>
  <c r="F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5" i="2" l="1"/>
  <c r="I9" i="2"/>
  <c r="I7" i="2"/>
  <c r="I6" i="2"/>
  <c r="I4" i="2"/>
  <c r="I8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I13" i="2" l="1"/>
  <c r="O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O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N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J11" i="2" l="1"/>
  <c r="K11" i="2"/>
  <c r="J5" i="2"/>
  <c r="K7" i="2"/>
  <c r="J9" i="2"/>
  <c r="J10" i="2"/>
  <c r="J6" i="2"/>
  <c r="K10" i="2"/>
  <c r="K6" i="2"/>
  <c r="F2" i="4"/>
  <c r="E5" i="4" s="1"/>
  <c r="J8" i="2"/>
  <c r="J7" i="2"/>
  <c r="K8" i="2"/>
  <c r="J4" i="2"/>
  <c r="K9" i="2"/>
  <c r="K5" i="2"/>
  <c r="K4" i="2"/>
  <c r="D6" i="4"/>
  <c r="D8" i="4"/>
  <c r="D26" i="4" s="1"/>
  <c r="D10" i="4"/>
  <c r="D28" i="4" s="1"/>
  <c r="D5" i="4"/>
  <c r="D23" i="4" s="1"/>
  <c r="D7" i="4"/>
  <c r="D9" i="4"/>
  <c r="D11" i="4"/>
  <c r="J14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J13" i="2"/>
  <c r="K13" i="2"/>
  <c r="K14" i="2"/>
  <c r="D24" i="4"/>
  <c r="D27" i="4"/>
  <c r="D29" i="4"/>
  <c r="D25" i="4"/>
  <c r="D15" i="4"/>
  <c r="F5" i="4"/>
  <c r="D13" i="4"/>
  <c r="E13" i="4" l="1"/>
  <c r="F13" i="4" s="1"/>
  <c r="H25" i="4"/>
  <c r="H29" i="4"/>
  <c r="H23" i="4"/>
  <c r="H27" i="4"/>
  <c r="F15" i="4"/>
  <c r="E29" i="4" l="1"/>
  <c r="I29" i="4" s="1"/>
  <c r="E28" i="4"/>
  <c r="I28" i="4" s="1"/>
  <c r="E25" i="4"/>
  <c r="I25" i="4" s="1"/>
  <c r="E24" i="4"/>
  <c r="I24" i="4" s="1"/>
  <c r="H5" i="4"/>
  <c r="H7" i="4"/>
  <c r="E27" i="4"/>
  <c r="I27" i="4" s="1"/>
  <c r="E23" i="4"/>
  <c r="I23" i="4" s="1"/>
  <c r="E26" i="4"/>
  <c r="I26" i="4" s="1"/>
  <c r="G11" i="4"/>
  <c r="G7" i="4"/>
  <c r="H11" i="4"/>
  <c r="G10" i="4"/>
  <c r="G9" i="4"/>
  <c r="G5" i="4"/>
  <c r="G6" i="4"/>
  <c r="G8" i="4"/>
  <c r="H9" i="4"/>
  <c r="H10" i="4"/>
  <c r="H8" i="4"/>
  <c r="H6" i="4"/>
  <c r="H31" i="4" l="1"/>
  <c r="D31" i="4"/>
  <c r="G15" i="4"/>
</calcChain>
</file>

<file path=xl/sharedStrings.xml><?xml version="1.0" encoding="utf-8"?>
<sst xmlns="http://schemas.openxmlformats.org/spreadsheetml/2006/main" count="152" uniqueCount="53">
  <si>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</si>
  <si>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</si>
  <si>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</si>
  <si>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</si>
  <si>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</si>
  <si>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</si>
  <si>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</si>
  <si>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</si>
  <si>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</si>
  <si>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</si>
  <si>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</si>
  <si>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</si>
  <si>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</si>
  <si>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</si>
  <si>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</si>
  <si>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</si>
  <si>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</si>
  <si>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</si>
  <si>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</si>
  <si>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</si>
  <si>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</si>
  <si>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</si>
  <si>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</si>
  <si>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</si>
  <si>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</si>
  <si>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</si>
  <si>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</si>
  <si>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</si>
  <si>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</si>
  <si>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</si>
  <si>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</si>
  <si>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</si>
  <si>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</si>
  <si>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</si>
  <si>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</si>
  <si>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</si>
  <si>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</si>
  <si>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</si>
  <si>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</si>
  <si>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</si>
  <si>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</si>
  <si>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</si>
  <si>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</si>
  <si>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</si>
  <si>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</si>
  <si>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</si>
  <si>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</si>
  <si>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</si>
  <si>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</si>
  <si>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</si>
  <si>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m=</t>
  </si>
  <si>
    <t>c=</t>
  </si>
  <si>
    <t>140-159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</si>
</sst>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Scrobbles!$I$4:$I$11</c:f>
              <c:numCache>
                <c:formatCode>0.0</c:formatCode>
                <c:ptCount val="8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Scrobbles!$J$4:$J$11</c:f>
              <c:numCache>
                <c:formatCode>0.0</c:formatCode>
                <c:ptCount val="8"/>
                <c:pt idx="0">
                  <c:v>2.7490056095273738</c:v>
                </c:pt>
                <c:pt idx="1">
                  <c:v>5.5172815974949891</c:v>
                </c:pt>
                <c:pt idx="2">
                  <c:v>7.7690645789321602</c:v>
                </c:pt>
                <c:pt idx="3">
                  <c:v>7.6765379250875956</c:v>
                </c:pt>
                <c:pt idx="4">
                  <c:v>5.3224681260491309</c:v>
                </c:pt>
                <c:pt idx="5">
                  <c:v>2.5890990370444786</c:v>
                </c:pt>
                <c:pt idx="6">
                  <c:v>0.88338884499456682</c:v>
                </c:pt>
                <c:pt idx="7">
                  <c:v>0.21132570227330144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ser>
          <c:idx val="2"/>
          <c:order val="2"/>
          <c:tx>
            <c:strRef>
              <c:f>Scrobbles!$K$3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Scrobbles!$K$4:$K$11</c:f>
              <c:numCache>
                <c:formatCode>0.0</c:formatCode>
                <c:ptCount val="8"/>
                <c:pt idx="0">
                  <c:v>4.8495096452302653E-8</c:v>
                </c:pt>
                <c:pt idx="1">
                  <c:v>0.13384184871480589</c:v>
                </c:pt>
                <c:pt idx="2">
                  <c:v>18.352030470749956</c:v>
                </c:pt>
                <c:pt idx="3">
                  <c:v>15.345213321825549</c:v>
                </c:pt>
                <c:pt idx="4">
                  <c:v>0.16889235516074758</c:v>
                </c:pt>
                <c:pt idx="5">
                  <c:v>2.1954991961689981E-5</c:v>
                </c:pt>
                <c:pt idx="6">
                  <c:v>6.1886680026047247E-11</c:v>
                </c:pt>
                <c:pt idx="7">
                  <c:v>6.6947359730063813E-18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Scrobbles!$E$2:$E$42</c:f>
              <c:numCache>
                <c:formatCode>0.0</c:formatCode>
                <c:ptCount val="41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  <c:pt idx="33">
                  <c:v>58.823529411764703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Scrobbles!$F$2:$F$42</c:f>
              <c:numCache>
                <c:formatCode>General</c:formatCode>
                <c:ptCount val="41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2.484157823388533E-3</c:v>
                </c:pt>
                <c:pt idx="1">
                  <c:v>2.6200114479744754E-3</c:v>
                </c:pt>
                <c:pt idx="2">
                  <c:v>2.7607731069645793E-3</c:v>
                </c:pt>
                <c:pt idx="3">
                  <c:v>2.9064426942499518E-3</c:v>
                </c:pt>
                <c:pt idx="4">
                  <c:v>3.0570063090369281E-3</c:v>
                </c:pt>
                <c:pt idx="5">
                  <c:v>3.212435580263922E-3</c:v>
                </c:pt>
                <c:pt idx="6">
                  <c:v>3.3726870234161502E-3</c:v>
                </c:pt>
                <c:pt idx="7">
                  <c:v>3.537701435025715E-3</c:v>
                </c:pt>
                <c:pt idx="8">
                  <c:v>3.7074033301690893E-3</c:v>
                </c:pt>
                <c:pt idx="9">
                  <c:v>3.8817004282601097E-3</c:v>
                </c:pt>
                <c:pt idx="10">
                  <c:v>4.0604831923823931E-3</c:v>
                </c:pt>
                <c:pt idx="11">
                  <c:v>4.2436244273090264E-3</c:v>
                </c:pt>
                <c:pt idx="12">
                  <c:v>4.4309789412182929E-3</c:v>
                </c:pt>
                <c:pt idx="13">
                  <c:v>4.6223832759312135E-3</c:v>
                </c:pt>
                <c:pt idx="14">
                  <c:v>4.8176555102692042E-3</c:v>
                </c:pt>
                <c:pt idx="15">
                  <c:v>5.0165951408582326E-3</c:v>
                </c:pt>
                <c:pt idx="16">
                  <c:v>5.2189830443895536E-3</c:v>
                </c:pt>
                <c:pt idx="17">
                  <c:v>5.4245815249874237E-3</c:v>
                </c:pt>
                <c:pt idx="18">
                  <c:v>5.6331344499320323E-3</c:v>
                </c:pt>
                <c:pt idx="19">
                  <c:v>5.84436747654298E-3</c:v>
                </c:pt>
                <c:pt idx="20">
                  <c:v>6.0579883725470473E-3</c:v>
                </c:pt>
                <c:pt idx="21">
                  <c:v>6.273687431736074E-3</c:v>
                </c:pt>
                <c:pt idx="22">
                  <c:v>6.491137986169627E-3</c:v>
                </c:pt>
                <c:pt idx="23">
                  <c:v>6.7099970155959417E-3</c:v>
                </c:pt>
                <c:pt idx="24">
                  <c:v>6.9299058541572138E-3</c:v>
                </c:pt>
                <c:pt idx="25">
                  <c:v>7.1504909938158393E-3</c:v>
                </c:pt>
                <c:pt idx="26">
                  <c:v>7.3713649832910719E-3</c:v>
                </c:pt>
                <c:pt idx="27">
                  <c:v>7.5921274206355686E-3</c:v>
                </c:pt>
                <c:pt idx="28">
                  <c:v>7.8123660369136321E-3</c:v>
                </c:pt>
                <c:pt idx="29">
                  <c:v>8.0316578677728252E-3</c:v>
                </c:pt>
                <c:pt idx="30">
                  <c:v>8.2495705090334971E-3</c:v>
                </c:pt>
                <c:pt idx="31">
                  <c:v>8.4656634517625111E-3</c:v>
                </c:pt>
                <c:pt idx="32">
                  <c:v>8.6794894916534891E-3</c:v>
                </c:pt>
                <c:pt idx="33">
                  <c:v>8.890596206912316E-3</c:v>
                </c:pt>
                <c:pt idx="34">
                  <c:v>9.0985274982488921E-3</c:v>
                </c:pt>
                <c:pt idx="35">
                  <c:v>9.3028251840101307E-3</c:v>
                </c:pt>
                <c:pt idx="36">
                  <c:v>9.5030306429603039E-3</c:v>
                </c:pt>
                <c:pt idx="37">
                  <c:v>9.69868649672837E-3</c:v>
                </c:pt>
                <c:pt idx="38">
                  <c:v>9.8893383235030725E-3</c:v>
                </c:pt>
                <c:pt idx="39">
                  <c:v>1.007453639416989E-2</c:v>
                </c:pt>
                <c:pt idx="40">
                  <c:v>1.0253837421753882E-2</c:v>
                </c:pt>
                <c:pt idx="41">
                  <c:v>1.0426806314762938E-2</c:v>
                </c:pt>
                <c:pt idx="42">
                  <c:v>1.0593017924820387E-2</c:v>
                </c:pt>
                <c:pt idx="43">
                  <c:v>1.0752058778837283E-2</c:v>
                </c:pt>
                <c:pt idx="44">
                  <c:v>1.090352878590535E-2</c:v>
                </c:pt>
                <c:pt idx="45">
                  <c:v>1.1047042909093176E-2</c:v>
                </c:pt>
                <c:pt idx="46">
                  <c:v>1.1182232792402271E-2</c:v>
                </c:pt>
                <c:pt idx="47">
                  <c:v>1.1308748333286069E-2</c:v>
                </c:pt>
                <c:pt idx="48">
                  <c:v>1.1426259191354234E-2</c:v>
                </c:pt>
                <c:pt idx="49">
                  <c:v>1.1534456224175397E-2</c:v>
                </c:pt>
                <c:pt idx="50">
                  <c:v>1.1633052841452716E-2</c:v>
                </c:pt>
                <c:pt idx="51">
                  <c:v>1.1721786269275751E-2</c:v>
                </c:pt>
                <c:pt idx="52">
                  <c:v>1.1800418716646706E-2</c:v>
                </c:pt>
                <c:pt idx="53">
                  <c:v>1.1868738437035474E-2</c:v>
                </c:pt>
                <c:pt idx="54">
                  <c:v>1.192656067833203E-2</c:v>
                </c:pt>
                <c:pt idx="55">
                  <c:v>1.1973728515232202E-2</c:v>
                </c:pt>
                <c:pt idx="56">
                  <c:v>1.2010113558808395E-2</c:v>
                </c:pt>
                <c:pt idx="57">
                  <c:v>1.2035616538774847E-2</c:v>
                </c:pt>
                <c:pt idx="58">
                  <c:v>1.2050167754751696E-2</c:v>
                </c:pt>
                <c:pt idx="59">
                  <c:v>1.2053727393656805E-2</c:v>
                </c:pt>
                <c:pt idx="60">
                  <c:v>1.2046285711202562E-2</c:v>
                </c:pt>
                <c:pt idx="61">
                  <c:v>1.2027863076339639E-2</c:v>
                </c:pt>
                <c:pt idx="62">
                  <c:v>1.1998509878364037E-2</c:v>
                </c:pt>
                <c:pt idx="63">
                  <c:v>1.1958306297280296E-2</c:v>
                </c:pt>
                <c:pt idx="64">
                  <c:v>1.190736193888558E-2</c:v>
                </c:pt>
                <c:pt idx="65">
                  <c:v>1.1845815336899006E-2</c:v>
                </c:pt>
                <c:pt idx="66">
                  <c:v>1.1773833325301426E-2</c:v>
                </c:pt>
                <c:pt idx="67">
                  <c:v>1.1691610284865605E-2</c:v>
                </c:pt>
                <c:pt idx="68">
                  <c:v>1.1599367268639226E-2</c:v>
                </c:pt>
                <c:pt idx="69">
                  <c:v>1.1497351011886878E-2</c:v>
                </c:pt>
                <c:pt idx="70">
                  <c:v>1.1385832832696336E-2</c:v>
                </c:pt>
                <c:pt idx="71">
                  <c:v>1.1265107430103631E-2</c:v>
                </c:pt>
                <c:pt idx="72">
                  <c:v>1.1135491587185726E-2</c:v>
                </c:pt>
                <c:pt idx="73">
                  <c:v>1.0997322787104495E-2</c:v>
                </c:pt>
                <c:pt idx="74">
                  <c:v>1.0850957750557586E-2</c:v>
                </c:pt>
                <c:pt idx="75">
                  <c:v>1.0696770903497221E-2</c:v>
                </c:pt>
                <c:pt idx="76">
                  <c:v>1.0535152784314472E-2</c:v>
                </c:pt>
                <c:pt idx="77">
                  <c:v>1.0366508399952352E-2</c:v>
                </c:pt>
                <c:pt idx="78">
                  <c:v>1.0191255540604608E-2</c:v>
                </c:pt>
                <c:pt idx="79">
                  <c:v>1.0009823062778044E-2</c:v>
                </c:pt>
                <c:pt idx="80">
                  <c:v>9.8226491505445102E-3</c:v>
                </c:pt>
                <c:pt idx="81">
                  <c:v>9.6301795647851934E-3</c:v>
                </c:pt>
                <c:pt idx="82">
                  <c:v>9.432865890135712E-3</c:v>
                </c:pt>
                <c:pt idx="83">
                  <c:v>9.2311637891780429E-3</c:v>
                </c:pt>
                <c:pt idx="84">
                  <c:v>9.0255312731967671E-3</c:v>
                </c:pt>
                <c:pt idx="85">
                  <c:v>8.8164269985258371E-3</c:v>
                </c:pt>
                <c:pt idx="86">
                  <c:v>8.6043085971615196E-3</c:v>
                </c:pt>
                <c:pt idx="87">
                  <c:v>8.3896310499116198E-3</c:v>
                </c:pt>
                <c:pt idx="88">
                  <c:v>8.1728451098947632E-3</c:v>
                </c:pt>
                <c:pt idx="89">
                  <c:v>7.9543957837016153E-3</c:v>
                </c:pt>
                <c:pt idx="90">
                  <c:v>7.7347208769871743E-3</c:v>
                </c:pt>
                <c:pt idx="91">
                  <c:v>7.5142496106855505E-3</c:v>
                </c:pt>
                <c:pt idx="92">
                  <c:v>7.2934013134310603E-3</c:v>
                </c:pt>
                <c:pt idx="93">
                  <c:v>7.0725841951380297E-3</c:v>
                </c:pt>
                <c:pt idx="94">
                  <c:v>6.8521942060420686E-3</c:v>
                </c:pt>
                <c:pt idx="95">
                  <c:v>6.6326139848435313E-3</c:v>
                </c:pt>
                <c:pt idx="96">
                  <c:v>6.4142118989249921E-3</c:v>
                </c:pt>
                <c:pt idx="97">
                  <c:v>6.1973411789447656E-3</c:v>
                </c:pt>
                <c:pt idx="98">
                  <c:v>5.9823391494428875E-3</c:v>
                </c:pt>
                <c:pt idx="99">
                  <c:v>5.7695265564399849E-3</c:v>
                </c:pt>
                <c:pt idx="100">
                  <c:v>5.5592069923679922E-3</c:v>
                </c:pt>
                <c:pt idx="101">
                  <c:v>5.351666418049553E-3</c:v>
                </c:pt>
                <c:pt idx="102">
                  <c:v>5.1471727808442566E-3</c:v>
                </c:pt>
                <c:pt idx="103">
                  <c:v>4.9459757275089394E-3</c:v>
                </c:pt>
                <c:pt idx="104">
                  <c:v>4.7483064097794446E-3</c:v>
                </c:pt>
                <c:pt idx="105">
                  <c:v>4.5543773801758848E-3</c:v>
                </c:pt>
                <c:pt idx="106">
                  <c:v>4.3643825750651682E-3</c:v>
                </c:pt>
                <c:pt idx="107">
                  <c:v>4.1784973815859085E-3</c:v>
                </c:pt>
                <c:pt idx="108">
                  <c:v>3.9968787846534513E-3</c:v>
                </c:pt>
                <c:pt idx="109">
                  <c:v>3.8196655899182751E-3</c:v>
                </c:pt>
                <c:pt idx="110">
                  <c:v>3.6469787182503459E-3</c:v>
                </c:pt>
                <c:pt idx="111">
                  <c:v>3.478921567065738E-3</c:v>
                </c:pt>
                <c:pt idx="112">
                  <c:v>3.315580433600137E-3</c:v>
                </c:pt>
                <c:pt idx="113">
                  <c:v>3.1570249950663419E-3</c:v>
                </c:pt>
                <c:pt idx="114">
                  <c:v>3.0033088405092057E-3</c:v>
                </c:pt>
                <c:pt idx="115">
                  <c:v>2.854470049090225E-3</c:v>
                </c:pt>
                <c:pt idx="116">
                  <c:v>2.7105318094942741E-3</c:v>
                </c:pt>
                <c:pt idx="117">
                  <c:v>2.5715030751507968E-3</c:v>
                </c:pt>
                <c:pt idx="118">
                  <c:v>2.437379249999443E-3</c:v>
                </c:pt>
                <c:pt idx="119">
                  <c:v>2.3081428996034122E-3</c:v>
                </c:pt>
                <c:pt idx="120">
                  <c:v>2.1837644825202476E-3</c:v>
                </c:pt>
                <c:pt idx="121">
                  <c:v>2.0642030969770767E-3</c:v>
                </c:pt>
                <c:pt idx="122">
                  <c:v>1.9494072380625161E-3</c:v>
                </c:pt>
                <c:pt idx="123">
                  <c:v>1.8393155608379531E-3</c:v>
                </c:pt>
                <c:pt idx="124">
                  <c:v>1.7338576449837473E-3</c:v>
                </c:pt>
                <c:pt idx="125">
                  <c:v>1.6329547568281768E-3</c:v>
                </c:pt>
                <c:pt idx="126">
                  <c:v>1.5365206048557943E-3</c:v>
                </c:pt>
                <c:pt idx="127">
                  <c:v>1.444462085054273E-3</c:v>
                </c:pt>
                <c:pt idx="128">
                  <c:v>1.3566800127320061E-3</c:v>
                </c:pt>
                <c:pt idx="129">
                  <c:v>1.2730698377198502E-3</c:v>
                </c:pt>
                <c:pt idx="130">
                  <c:v>1.1935223401568448E-3</c:v>
                </c:pt>
                <c:pt idx="131">
                  <c:v>1.1179243043486799E-3</c:v>
                </c:pt>
                <c:pt idx="132">
                  <c:v>1.0461591684770564E-3</c:v>
                </c:pt>
                <c:pt idx="133">
                  <c:v>9.7810764822509337E-4</c:v>
                </c:pt>
                <c:pt idx="134">
                  <c:v>9.1364833266690062E-4</c:v>
                </c:pt>
                <c:pt idx="135">
                  <c:v>8.5265825104599037E-4</c:v>
                </c:pt>
                <c:pt idx="136">
                  <c:v>7.9501340933583369E-4</c:v>
                </c:pt>
                <c:pt idx="137">
                  <c:v>7.4058929573475444E-4</c:v>
                </c:pt>
                <c:pt idx="138">
                  <c:v>6.8926135449524863E-4</c:v>
                </c:pt>
                <c:pt idx="139">
                  <c:v>6.4090542772332853E-4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2.8396562499021538E-26</c:v>
                </c:pt>
                <c:pt idx="1">
                  <c:v>1.6703860293542077E-24</c:v>
                </c:pt>
                <c:pt idx="2">
                  <c:v>4.9129000863358795E-23</c:v>
                </c:pt>
                <c:pt idx="3">
                  <c:v>9.6331374241880416E-22</c:v>
                </c:pt>
                <c:pt idx="4">
                  <c:v>1.416637856498246E-20</c:v>
                </c:pt>
                <c:pt idx="5">
                  <c:v>1.6666327723508791E-19</c:v>
                </c:pt>
                <c:pt idx="6">
                  <c:v>1.6339536983832082E-18</c:v>
                </c:pt>
                <c:pt idx="7">
                  <c:v>1.3730703347758051E-17</c:v>
                </c:pt>
                <c:pt idx="8">
                  <c:v>1.009610540276324E-16</c:v>
                </c:pt>
                <c:pt idx="9">
                  <c:v>6.5987617011524684E-16</c:v>
                </c:pt>
                <c:pt idx="10">
                  <c:v>3.8816245300896897E-15</c:v>
                </c:pt>
                <c:pt idx="11">
                  <c:v>2.0757350428287128E-14</c:v>
                </c:pt>
                <c:pt idx="12">
                  <c:v>1.0175171778572074E-13</c:v>
                </c:pt>
                <c:pt idx="13">
                  <c:v>4.6041501260507296E-13</c:v>
                </c:pt>
                <c:pt idx="14">
                  <c:v>1.9345168596851782E-12</c:v>
                </c:pt>
                <c:pt idx="15">
                  <c:v>7.5863406262163737E-12</c:v>
                </c:pt>
                <c:pt idx="16">
                  <c:v>2.7890958184619123E-11</c:v>
                </c:pt>
                <c:pt idx="17">
                  <c:v>9.6508505829131823E-11</c:v>
                </c:pt>
                <c:pt idx="18">
                  <c:v>3.1538727395141136E-10</c:v>
                </c:pt>
                <c:pt idx="19">
                  <c:v>9.7643118870405762E-10</c:v>
                </c:pt>
                <c:pt idx="20">
                  <c:v>2.8718564373648651E-9</c:v>
                </c:pt>
                <c:pt idx="21">
                  <c:v>8.0444157909380074E-9</c:v>
                </c:pt>
                <c:pt idx="22">
                  <c:v>2.1509133130850375E-8</c:v>
                </c:pt>
                <c:pt idx="23">
                  <c:v>5.5010570667136434E-8</c:v>
                </c:pt>
                <c:pt idx="24">
                  <c:v>1.348298300665105E-7</c:v>
                </c:pt>
                <c:pt idx="25">
                  <c:v>3.172466589800246E-7</c:v>
                </c:pt>
                <c:pt idx="26">
                  <c:v>7.1775262212675553E-7</c:v>
                </c:pt>
                <c:pt idx="27">
                  <c:v>1.5637312028905347E-6</c:v>
                </c:pt>
                <c:pt idx="28">
                  <c:v>3.2851495859044714E-6</c:v>
                </c:pt>
                <c:pt idx="29">
                  <c:v>6.6635894237413278E-6</c:v>
                </c:pt>
                <c:pt idx="30">
                  <c:v>1.3065861615179133E-5</c:v>
                </c:pt>
                <c:pt idx="31">
                  <c:v>2.4792906290662423E-5</c:v>
                </c:pt>
                <c:pt idx="32">
                  <c:v>4.5575195387247048E-5</c:v>
                </c:pt>
                <c:pt idx="33">
                  <c:v>8.1239207463898599E-5</c:v>
                </c:pt>
                <c:pt idx="34">
                  <c:v>1.4055226204826688E-4</c:v>
                </c:pt>
                <c:pt idx="35">
                  <c:v>2.3622228915675072E-4</c:v>
                </c:pt>
                <c:pt idx="36">
                  <c:v>3.8598413260907343E-4</c:v>
                </c:pt>
                <c:pt idx="37">
                  <c:v>6.1364726964876408E-4</c:v>
                </c:pt>
                <c:pt idx="38">
                  <c:v>9.4991837406929172E-4</c:v>
                </c:pt>
                <c:pt idx="39">
                  <c:v>1.4327577286113032E-3</c:v>
                </c:pt>
                <c:pt idx="40">
                  <c:v>2.1069966597224983E-3</c:v>
                </c:pt>
                <c:pt idx="41">
                  <c:v>3.0229507313091855E-3</c:v>
                </c:pt>
                <c:pt idx="42">
                  <c:v>4.233824553654314E-3</c:v>
                </c:pt>
                <c:pt idx="43">
                  <c:v>5.7918256547938671E-3</c:v>
                </c:pt>
                <c:pt idx="44">
                  <c:v>7.7430824261949987E-3</c:v>
                </c:pt>
                <c:pt idx="45">
                  <c:v>1.0121676374111127E-2</c:v>
                </c:pt>
                <c:pt idx="46">
                  <c:v>1.2943320171497586E-2</c:v>
                </c:pt>
                <c:pt idx="47">
                  <c:v>1.6199399463701622E-2</c:v>
                </c:pt>
                <c:pt idx="48">
                  <c:v>1.9852205225124573E-2</c:v>
                </c:pt>
                <c:pt idx="49">
                  <c:v>2.3832179141806197E-2</c:v>
                </c:pt>
                <c:pt idx="50">
                  <c:v>2.8037857813889608E-2</c:v>
                </c:pt>
                <c:pt idx="51">
                  <c:v>3.2338936348200231E-2</c:v>
                </c:pt>
                <c:pt idx="52">
                  <c:v>3.658250718122201E-2</c:v>
                </c:pt>
                <c:pt idx="53">
                  <c:v>4.0602116738315194E-2</c:v>
                </c:pt>
                <c:pt idx="54">
                  <c:v>4.4228885335855332E-2</c:v>
                </c:pt>
                <c:pt idx="55">
                  <c:v>4.7303620680059187E-2</c:v>
                </c:pt>
                <c:pt idx="56">
                  <c:v>4.9688677184936123E-2</c:v>
                </c:pt>
                <c:pt idx="57">
                  <c:v>5.1278304628417037E-2</c:v>
                </c:pt>
                <c:pt idx="58">
                  <c:v>5.2006394146467579E-2</c:v>
                </c:pt>
                <c:pt idx="59">
                  <c:v>5.1850841621602771E-2</c:v>
                </c:pt>
                <c:pt idx="60">
                  <c:v>5.0834158452551736E-2</c:v>
                </c:pt>
                <c:pt idx="61">
                  <c:v>4.9020403522229243E-2</c:v>
                </c:pt>
                <c:pt idx="62">
                  <c:v>4.6508921747845579E-2</c:v>
                </c:pt>
                <c:pt idx="63">
                  <c:v>4.3425697243553336E-2</c:v>
                </c:pt>
                <c:pt idx="64">
                  <c:v>3.9913324672383552E-2</c:v>
                </c:pt>
                <c:pt idx="65">
                  <c:v>3.6120655812111803E-2</c:v>
                </c:pt>
                <c:pt idx="66">
                  <c:v>3.2193097871757399E-2</c:v>
                </c:pt>
                <c:pt idx="67">
                  <c:v>2.8264352828584225E-2</c:v>
                </c:pt>
                <c:pt idx="68">
                  <c:v>2.4450132204657596E-2</c:v>
                </c:pt>
                <c:pt idx="69">
                  <c:v>2.0844102476263952E-2</c:v>
                </c:pt>
                <c:pt idx="70">
                  <c:v>1.7516052501062133E-2</c:v>
                </c:pt>
                <c:pt idx="71">
                  <c:v>1.4512056753158335E-2</c:v>
                </c:pt>
                <c:pt idx="72">
                  <c:v>1.1856255517286241E-2</c:v>
                </c:pt>
                <c:pt idx="73">
                  <c:v>9.5537917141710182E-3</c:v>
                </c:pt>
                <c:pt idx="74">
                  <c:v>7.5944290255731441E-3</c:v>
                </c:pt>
                <c:pt idx="75">
                  <c:v>5.9564149220181451E-3</c:v>
                </c:pt>
                <c:pt idx="76">
                  <c:v>4.610228267815911E-3</c:v>
                </c:pt>
                <c:pt idx="77">
                  <c:v>3.5219467286599711E-3</c:v>
                </c:pt>
                <c:pt idx="78">
                  <c:v>2.6560684228204984E-3</c:v>
                </c:pt>
                <c:pt idx="79">
                  <c:v>1.9777128986005173E-3</c:v>
                </c:pt>
                <c:pt idx="80">
                  <c:v>1.4542006607356718E-3</c:v>
                </c:pt>
                <c:pt idx="81">
                  <c:v>1.0560643868813911E-3</c:v>
                </c:pt>
                <c:pt idx="82">
                  <c:v>7.575784697857863E-4</c:v>
                </c:pt>
                <c:pt idx="83">
                  <c:v>5.3690890842366464E-4</c:v>
                </c:pt>
                <c:pt idx="84">
                  <c:v>3.7598663054878428E-4</c:v>
                </c:pt>
                <c:pt idx="85">
                  <c:v>2.6019836024137314E-4</c:v>
                </c:pt>
                <c:pt idx="86">
                  <c:v>1.7797425461106182E-4</c:v>
                </c:pt>
                <c:pt idx="87">
                  <c:v>1.2033418161667477E-4</c:v>
                </c:pt>
                <c:pt idx="88">
                  <c:v>8.0437287176922083E-5</c:v>
                </c:pt>
                <c:pt idx="89">
                  <c:v>5.316410256240675E-5</c:v>
                </c:pt>
                <c:pt idx="90">
                  <c:v>3.4747779452553666E-5</c:v>
                </c:pt>
                <c:pt idx="91">
                  <c:v>2.2461395896931751E-5</c:v>
                </c:pt>
                <c:pt idx="92">
                  <c:v>1.4361506327961524E-5</c:v>
                </c:pt>
                <c:pt idx="93">
                  <c:v>9.0838117191406956E-6</c:v>
                </c:pt>
                <c:pt idx="94">
                  <c:v>5.6844879343809361E-6</c:v>
                </c:pt>
                <c:pt idx="95">
                  <c:v>3.5198067705145513E-6</c:v>
                </c:pt>
                <c:pt idx="96">
                  <c:v>2.1567443446780151E-6</c:v>
                </c:pt>
                <c:pt idx="97">
                  <c:v>1.3079104576579916E-6</c:v>
                </c:pt>
                <c:pt idx="98">
                  <c:v>7.8506029871427333E-7</c:v>
                </c:pt>
                <c:pt idx="99">
                  <c:v>4.6646482395381858E-7</c:v>
                </c:pt>
                <c:pt idx="100">
                  <c:v>2.7439107291400973E-7</c:v>
                </c:pt>
                <c:pt idx="101">
                  <c:v>1.5980842918696073E-7</c:v>
                </c:pt>
                <c:pt idx="102">
                  <c:v>9.2161723867912603E-8</c:v>
                </c:pt>
                <c:pt idx="103">
                  <c:v>5.263376577265118E-8</c:v>
                </c:pt>
                <c:pt idx="104">
                  <c:v>2.9770229509418292E-8</c:v>
                </c:pt>
                <c:pt idx="105">
                  <c:v>1.6677999725164284E-8</c:v>
                </c:pt>
                <c:pt idx="106">
                  <c:v>9.2552717675718017E-9</c:v>
                </c:pt>
                <c:pt idx="107">
                  <c:v>5.0881098227441656E-9</c:v>
                </c:pt>
                <c:pt idx="108">
                  <c:v>2.7713016463748432E-9</c:v>
                </c:pt>
                <c:pt idx="109">
                  <c:v>1.4955756321504842E-9</c:v>
                </c:pt>
                <c:pt idx="110">
                  <c:v>7.9977306532110606E-10</c:v>
                </c:pt>
                <c:pt idx="111">
                  <c:v>4.2383310297886663E-10</c:v>
                </c:pt>
                <c:pt idx="112">
                  <c:v>2.2260141963175455E-10</c:v>
                </c:pt>
                <c:pt idx="113">
                  <c:v>1.1587788632574511E-10</c:v>
                </c:pt>
                <c:pt idx="114">
                  <c:v>5.9792511003995906E-11</c:v>
                </c:pt>
                <c:pt idx="115">
                  <c:v>3.0584404605624675E-11</c:v>
                </c:pt>
                <c:pt idx="116">
                  <c:v>1.5509332964312672E-11</c:v>
                </c:pt>
                <c:pt idx="117">
                  <c:v>7.797553023787145E-12</c:v>
                </c:pt>
                <c:pt idx="118">
                  <c:v>3.8871151663943717E-12</c:v>
                </c:pt>
                <c:pt idx="119">
                  <c:v>1.921460784179135E-12</c:v>
                </c:pt>
                <c:pt idx="120">
                  <c:v>9.4189254126428752E-13</c:v>
                </c:pt>
                <c:pt idx="121">
                  <c:v>4.5789622813042942E-13</c:v>
                </c:pt>
                <c:pt idx="122">
                  <c:v>2.2077928068004725E-13</c:v>
                </c:pt>
                <c:pt idx="123">
                  <c:v>1.0558550008610757E-13</c:v>
                </c:pt>
                <c:pt idx="124">
                  <c:v>5.0087998143314694E-14</c:v>
                </c:pt>
                <c:pt idx="125">
                  <c:v>2.3570822655677842E-14</c:v>
                </c:pt>
                <c:pt idx="126">
                  <c:v>1.1004118886871156E-14</c:v>
                </c:pt>
                <c:pt idx="127">
                  <c:v>5.0968591416724892E-15</c:v>
                </c:pt>
                <c:pt idx="128">
                  <c:v>2.3423065908421581E-15</c:v>
                </c:pt>
                <c:pt idx="129">
                  <c:v>1.0680832607579447E-15</c:v>
                </c:pt>
                <c:pt idx="130">
                  <c:v>4.8329559310314233E-16</c:v>
                </c:pt>
                <c:pt idx="131">
                  <c:v>2.170164315685354E-16</c:v>
                </c:pt>
                <c:pt idx="132">
                  <c:v>9.670963973642672E-17</c:v>
                </c:pt>
                <c:pt idx="133">
                  <c:v>4.2772949905539923E-17</c:v>
                </c:pt>
                <c:pt idx="134">
                  <c:v>1.8776536394003749E-17</c:v>
                </c:pt>
                <c:pt idx="135">
                  <c:v>8.1814973394351616E-18</c:v>
                </c:pt>
                <c:pt idx="136">
                  <c:v>3.5387099219009531E-18</c:v>
                </c:pt>
                <c:pt idx="137">
                  <c:v>1.5194117311726162E-18</c:v>
                </c:pt>
                <c:pt idx="138">
                  <c:v>6.4766058447255564E-19</c:v>
                </c:pt>
                <c:pt idx="139">
                  <c:v>2.740840391335427E-19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72.2</c:v>
                </c:pt>
                <c:pt idx="1">
                  <c:v>89.2</c:v>
                </c:pt>
                <c:pt idx="2">
                  <c:v>57.8</c:v>
                </c:pt>
                <c:pt idx="3">
                  <c:v>39</c:v>
                </c:pt>
                <c:pt idx="4">
                  <c:v>43.2</c:v>
                </c:pt>
                <c:pt idx="5">
                  <c:v>54.8</c:v>
                </c:pt>
                <c:pt idx="6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Z64"/>
  <sheetViews>
    <sheetView tabSelected="1" topLeftCell="B1" zoomScale="85" zoomScaleNormal="85" workbookViewId="0">
      <selection activeCell="Z22" sqref="Z22"/>
    </sheetView>
  </sheetViews>
  <sheetFormatPr defaultRowHeight="15" x14ac:dyDescent="0.25"/>
  <cols>
    <col min="2" max="2" width="11.42578125" bestFit="1" customWidth="1"/>
    <col min="3" max="3" width="10.7109375" bestFit="1" customWidth="1"/>
    <col min="4" max="4" width="9.5703125" bestFit="1" customWidth="1"/>
    <col min="5" max="5" width="11.28515625" bestFit="1" customWidth="1"/>
    <col min="6" max="6" width="11.140625" bestFit="1" customWidth="1"/>
    <col min="7" max="7" width="32.140625" bestFit="1" customWidth="1"/>
    <col min="8" max="8" width="7.85546875" bestFit="1" customWidth="1"/>
    <col min="9" max="10" width="12.28515625" bestFit="1" customWidth="1"/>
    <col min="11" max="11" width="18.140625" bestFit="1" customWidth="1"/>
    <col min="12" max="12" width="19.140625" bestFit="1" customWidth="1"/>
    <col min="13" max="13" width="25.7109375" bestFit="1" customWidth="1"/>
    <col min="14" max="14" width="19.140625" bestFit="1" customWidth="1"/>
    <col min="15" max="15" width="10.85546875" bestFit="1" customWidth="1"/>
  </cols>
  <sheetData>
    <row r="1" spans="1:15" x14ac:dyDescent="0.25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44</v>
      </c>
    </row>
    <row r="2" spans="1:15" ht="15.75" thickBot="1" x14ac:dyDescent="0.3">
      <c r="A2">
        <v>1</v>
      </c>
      <c r="B2" s="2" t="s">
        <v>3</v>
      </c>
      <c r="C2" s="1">
        <v>43539</v>
      </c>
      <c r="D2">
        <v>10</v>
      </c>
      <c r="E2" s="3">
        <f>AVERAGE(D$2:D2)</f>
        <v>10</v>
      </c>
      <c r="F2">
        <f>SUM($D$2:D2)</f>
        <v>10</v>
      </c>
      <c r="G2" t="s">
        <v>45</v>
      </c>
    </row>
    <row r="3" spans="1:15" ht="15.75" thickBot="1" x14ac:dyDescent="0.3">
      <c r="A3">
        <v>2</v>
      </c>
      <c r="B3" t="s">
        <v>4</v>
      </c>
      <c r="C3" s="1">
        <v>43540</v>
      </c>
      <c r="D3">
        <v>36</v>
      </c>
      <c r="E3" s="3">
        <f>AVERAGE(D$2:D3)</f>
        <v>23</v>
      </c>
      <c r="F3">
        <f>SUM($D$2:D3)</f>
        <v>46</v>
      </c>
      <c r="H3" s="20" t="s">
        <v>26</v>
      </c>
      <c r="I3" s="22" t="s">
        <v>37</v>
      </c>
      <c r="J3" s="22" t="s">
        <v>42</v>
      </c>
      <c r="K3" s="24" t="s">
        <v>40</v>
      </c>
    </row>
    <row r="4" spans="1:15" x14ac:dyDescent="0.25">
      <c r="A4">
        <v>3</v>
      </c>
      <c r="B4" t="s">
        <v>6</v>
      </c>
      <c r="C4" s="1">
        <v>43541</v>
      </c>
      <c r="D4">
        <v>39</v>
      </c>
      <c r="E4" s="3">
        <f>AVERAGE(D$2:D4)</f>
        <v>28.333333333333332</v>
      </c>
      <c r="F4">
        <f>SUM($D$2:D4)</f>
        <v>85</v>
      </c>
      <c r="H4" s="4" t="s">
        <v>27</v>
      </c>
      <c r="I4" s="27">
        <f>SUM(Calc!K2:K406)</f>
        <v>5</v>
      </c>
      <c r="J4" s="27">
        <f>SUM('Dist Calc'!B2:B21)*I13</f>
        <v>2.7490056095273738</v>
      </c>
      <c r="K4" s="28">
        <f>SUM('Dist Calc'!C2:C21)*I13</f>
        <v>4.8495096452302653E-8</v>
      </c>
      <c r="N4" s="33" t="s">
        <v>20</v>
      </c>
      <c r="O4" s="34"/>
    </row>
    <row r="5" spans="1:15" x14ac:dyDescent="0.25">
      <c r="A5">
        <v>4</v>
      </c>
      <c r="B5" t="s">
        <v>7</v>
      </c>
      <c r="C5" s="1">
        <v>43542</v>
      </c>
      <c r="D5">
        <v>52</v>
      </c>
      <c r="E5" s="3">
        <f>AVERAGE(D$2:D5)</f>
        <v>34.25</v>
      </c>
      <c r="F5">
        <f>SUM($D$2:D5)</f>
        <v>137</v>
      </c>
      <c r="H5" s="4" t="s">
        <v>28</v>
      </c>
      <c r="I5" s="27">
        <f>SUM(Calc!L2:L406)</f>
        <v>5</v>
      </c>
      <c r="J5" s="27">
        <f>SUM('Dist Calc'!B22:B41)*I13</f>
        <v>5.5172815974949891</v>
      </c>
      <c r="K5" s="28">
        <f>SUM('Dist Calc'!C22:C41)*I13</f>
        <v>0.13384184871480589</v>
      </c>
      <c r="N5" s="4" t="s">
        <v>14</v>
      </c>
      <c r="O5" s="31">
        <f ca="1">TODAY()</f>
        <v>43573</v>
      </c>
    </row>
    <row r="6" spans="1:15" x14ac:dyDescent="0.25">
      <c r="A6">
        <v>5</v>
      </c>
      <c r="B6" t="s">
        <v>8</v>
      </c>
      <c r="C6" s="1">
        <v>43543</v>
      </c>
      <c r="D6">
        <v>64</v>
      </c>
      <c r="E6" s="3">
        <f>AVERAGE(D$2:D6)</f>
        <v>40.200000000000003</v>
      </c>
      <c r="F6">
        <f>SUM($D$2:D6)</f>
        <v>201</v>
      </c>
      <c r="H6" s="4" t="s">
        <v>29</v>
      </c>
      <c r="I6" s="27">
        <f>SUM(Calc!M2:M406)</f>
        <v>11</v>
      </c>
      <c r="J6" s="27">
        <f>SUM('Dist Calc'!B42:B61)*I13</f>
        <v>7.7690645789321602</v>
      </c>
      <c r="K6" s="28">
        <f>SUM('Dist Calc'!C42:C61)*I13</f>
        <v>18.352030470749956</v>
      </c>
      <c r="N6" s="4" t="s">
        <v>13</v>
      </c>
      <c r="O6" s="5">
        <f ca="1">O5-C2</f>
        <v>34</v>
      </c>
    </row>
    <row r="7" spans="1:15" x14ac:dyDescent="0.25">
      <c r="A7">
        <v>6</v>
      </c>
      <c r="B7" t="s">
        <v>9</v>
      </c>
      <c r="C7" s="1">
        <v>43544</v>
      </c>
      <c r="D7">
        <v>46</v>
      </c>
      <c r="E7" s="3">
        <f>AVERAGE(D$2:D7)</f>
        <v>41.166666666666664</v>
      </c>
      <c r="F7">
        <f>SUM($D$2:D7)</f>
        <v>247</v>
      </c>
      <c r="H7" s="4" t="s">
        <v>30</v>
      </c>
      <c r="I7" s="27">
        <f>SUM(Calc!N2:N406)</f>
        <v>4</v>
      </c>
      <c r="J7" s="27">
        <f>SUM('Dist Calc'!B62:B81)*I13</f>
        <v>7.6765379250875956</v>
      </c>
      <c r="K7" s="28">
        <f>SUM('Dist Calc'!C62:C81)*I13</f>
        <v>15.345213321825549</v>
      </c>
      <c r="N7" s="4"/>
      <c r="O7" s="5"/>
    </row>
    <row r="8" spans="1:15" x14ac:dyDescent="0.25">
      <c r="A8">
        <v>7</v>
      </c>
      <c r="B8" t="s">
        <v>10</v>
      </c>
      <c r="C8" s="1">
        <v>43545</v>
      </c>
      <c r="D8">
        <v>0</v>
      </c>
      <c r="E8" s="3">
        <f>AVERAGE(D$2:D8)</f>
        <v>35.285714285714285</v>
      </c>
      <c r="F8">
        <f>SUM($D$2:D8)</f>
        <v>247</v>
      </c>
      <c r="H8" s="4" t="s">
        <v>31</v>
      </c>
      <c r="I8" s="27">
        <f>SUM(Calc!O2:O406)</f>
        <v>5</v>
      </c>
      <c r="J8" s="27">
        <f>SUM('Dist Calc'!B82:B101)*I13</f>
        <v>5.3224681260491309</v>
      </c>
      <c r="K8" s="28">
        <f>SUM('Dist Calc'!C82:C101)*I13</f>
        <v>0.16889235516074758</v>
      </c>
      <c r="N8" s="4" t="s">
        <v>17</v>
      </c>
      <c r="O8" s="6">
        <f>_xlfn.STDEV.P(D:D)</f>
        <v>33.096534906805125</v>
      </c>
    </row>
    <row r="9" spans="1:15" x14ac:dyDescent="0.25">
      <c r="A9">
        <v>8</v>
      </c>
      <c r="B9" s="2" t="s">
        <v>3</v>
      </c>
      <c r="C9" s="1">
        <v>43546</v>
      </c>
      <c r="D9">
        <v>87</v>
      </c>
      <c r="E9" s="3">
        <f>AVERAGE(D$2:D9)</f>
        <v>41.75</v>
      </c>
      <c r="F9">
        <f>SUM($D$2:D9)</f>
        <v>334</v>
      </c>
      <c r="H9" s="4" t="s">
        <v>32</v>
      </c>
      <c r="I9" s="27">
        <f>SUM(Calc!P2:P406)</f>
        <v>1</v>
      </c>
      <c r="J9" s="27">
        <f>SUM('Dist Calc'!B102:B121)*I13</f>
        <v>2.5890990370444786</v>
      </c>
      <c r="K9" s="28">
        <f>SUM('Dist Calc'!C102:C121)*I13</f>
        <v>2.1954991961689981E-5</v>
      </c>
      <c r="N9" s="4" t="s">
        <v>18</v>
      </c>
      <c r="O9" s="6">
        <f>AVERAGE(D:D)</f>
        <v>58.823529411764703</v>
      </c>
    </row>
    <row r="10" spans="1:15" x14ac:dyDescent="0.25">
      <c r="A10">
        <v>9</v>
      </c>
      <c r="B10" t="s">
        <v>4</v>
      </c>
      <c r="C10" s="1">
        <v>43547</v>
      </c>
      <c r="D10">
        <v>54</v>
      </c>
      <c r="E10" s="3">
        <f>AVERAGE(D$2:D10)</f>
        <v>43.111111111111114</v>
      </c>
      <c r="F10">
        <f>SUM($D$2:D10)</f>
        <v>388</v>
      </c>
      <c r="H10" s="4" t="s">
        <v>33</v>
      </c>
      <c r="I10" s="27">
        <f>SUM(Calc!Q2:Q406)</f>
        <v>3</v>
      </c>
      <c r="J10" s="27">
        <f>SUM('Dist Calc'!B122:B141)*I13</f>
        <v>0.88338884499456682</v>
      </c>
      <c r="K10" s="28">
        <f>SUM('Dist Calc'!C122:C141)*I13</f>
        <v>6.1886680026047247E-11</v>
      </c>
      <c r="N10" s="32" t="s">
        <v>15</v>
      </c>
      <c r="O10" s="5">
        <f>SUM(D:D)</f>
        <v>2000</v>
      </c>
    </row>
    <row r="11" spans="1:15" ht="15.75" thickBot="1" x14ac:dyDescent="0.3">
      <c r="A11">
        <v>10</v>
      </c>
      <c r="B11" t="s">
        <v>6</v>
      </c>
      <c r="C11" s="1">
        <v>43548</v>
      </c>
      <c r="D11">
        <v>16</v>
      </c>
      <c r="E11" s="3">
        <f>AVERAGE(D$2:D11)</f>
        <v>40.4</v>
      </c>
      <c r="F11">
        <f>SUM($D$2:D11)</f>
        <v>404</v>
      </c>
      <c r="H11" s="4" t="s">
        <v>52</v>
      </c>
      <c r="I11" s="27">
        <f>SUM(Calc!R2:R406)</f>
        <v>0</v>
      </c>
      <c r="J11" s="27">
        <f>SUM('Dist Calc'!B142:B161)*I13</f>
        <v>0.21132570227330144</v>
      </c>
      <c r="K11" s="28">
        <f>SUM('Dist Calc'!C142:C161)*I13</f>
        <v>6.6947359730063813E-18</v>
      </c>
      <c r="N11" s="21" t="s">
        <v>47</v>
      </c>
      <c r="O11" s="26">
        <f ca="1">SUM(Calc!T2:T406)/Scrobbles!O6</f>
        <v>0.97058823529411764</v>
      </c>
    </row>
    <row r="12" spans="1:15" x14ac:dyDescent="0.25">
      <c r="A12">
        <v>11</v>
      </c>
      <c r="B12" t="s">
        <v>7</v>
      </c>
      <c r="C12" s="1">
        <v>43549</v>
      </c>
      <c r="D12">
        <v>92</v>
      </c>
      <c r="E12" s="3">
        <f>AVERAGE(D$2:D12)</f>
        <v>45.090909090909093</v>
      </c>
      <c r="F12">
        <f>SUM($D$2:D12)</f>
        <v>496</v>
      </c>
      <c r="H12" s="4"/>
      <c r="I12" s="11"/>
      <c r="J12" s="11"/>
      <c r="K12" s="5"/>
    </row>
    <row r="13" spans="1:15" x14ac:dyDescent="0.25">
      <c r="A13">
        <v>12</v>
      </c>
      <c r="B13" t="s">
        <v>8</v>
      </c>
      <c r="C13" s="1">
        <v>43550</v>
      </c>
      <c r="D13">
        <v>76</v>
      </c>
      <c r="E13" s="3">
        <f>AVERAGE(D$2:D13)</f>
        <v>47.666666666666664</v>
      </c>
      <c r="F13">
        <f>SUM($D$2:D13)</f>
        <v>572</v>
      </c>
      <c r="H13" s="4" t="s">
        <v>15</v>
      </c>
      <c r="I13" s="27">
        <f>SUM(I4:I10)</f>
        <v>34</v>
      </c>
      <c r="J13" s="27">
        <f>SUM(J4:J10)</f>
        <v>32.506845719130297</v>
      </c>
      <c r="K13" s="28">
        <f>SUM(K4:K10)</f>
        <v>34.000000000000007</v>
      </c>
    </row>
    <row r="14" spans="1:15" ht="15.75" thickBot="1" x14ac:dyDescent="0.3">
      <c r="A14">
        <v>13</v>
      </c>
      <c r="B14" t="s">
        <v>9</v>
      </c>
      <c r="C14" s="1">
        <v>43551</v>
      </c>
      <c r="D14">
        <v>31</v>
      </c>
      <c r="E14" s="3">
        <f>AVERAGE(D$2:D14)</f>
        <v>46.384615384615387</v>
      </c>
      <c r="F14">
        <f>SUM($D$2:D14)</f>
        <v>603</v>
      </c>
      <c r="H14" s="21" t="s">
        <v>38</v>
      </c>
      <c r="I14" s="23" t="s">
        <v>23</v>
      </c>
      <c r="J14" s="25">
        <f>_xlfn.CHISQ.TEST(I4:I10,J4:J10)</f>
        <v>8.6464911918324477E-2</v>
      </c>
      <c r="K14" s="26">
        <f>_xlfn.CHISQ.TEST(I4:I10,K4:K10)</f>
        <v>0</v>
      </c>
    </row>
    <row r="15" spans="1:15" x14ac:dyDescent="0.25">
      <c r="A15">
        <v>14</v>
      </c>
      <c r="B15" t="s">
        <v>10</v>
      </c>
      <c r="C15" s="1">
        <v>43552</v>
      </c>
      <c r="D15">
        <v>51</v>
      </c>
      <c r="E15" s="3">
        <f>AVERAGE(D$2:D15)</f>
        <v>46.714285714285715</v>
      </c>
      <c r="F15">
        <f>SUM($D$2:D15)</f>
        <v>654</v>
      </c>
      <c r="M15" s="29" t="s">
        <v>46</v>
      </c>
      <c r="N15" s="30">
        <f>365*O9</f>
        <v>21470.588235294115</v>
      </c>
    </row>
    <row r="16" spans="1:15" x14ac:dyDescent="0.25">
      <c r="A16">
        <v>15</v>
      </c>
      <c r="B16" s="2" t="s">
        <v>3</v>
      </c>
      <c r="C16" s="1">
        <v>43553</v>
      </c>
      <c r="D16">
        <v>46</v>
      </c>
      <c r="E16" s="3">
        <f>AVERAGE(D$2:D16)</f>
        <v>46.666666666666664</v>
      </c>
      <c r="F16">
        <f>SUM($D$2:D16)</f>
        <v>700</v>
      </c>
    </row>
    <row r="17" spans="1:26" x14ac:dyDescent="0.25">
      <c r="A17">
        <v>16</v>
      </c>
      <c r="B17" t="s">
        <v>4</v>
      </c>
      <c r="C17" s="1">
        <v>43554</v>
      </c>
      <c r="D17">
        <v>50</v>
      </c>
      <c r="E17" s="3">
        <f>AVERAGE(D$2:D17)</f>
        <v>46.875</v>
      </c>
      <c r="F17">
        <f>SUM($D$2:D17)</f>
        <v>750</v>
      </c>
    </row>
    <row r="18" spans="1:26" x14ac:dyDescent="0.25">
      <c r="A18">
        <v>17</v>
      </c>
      <c r="B18" t="s">
        <v>6</v>
      </c>
      <c r="C18" s="1">
        <v>43555</v>
      </c>
      <c r="D18">
        <v>85</v>
      </c>
      <c r="E18" s="3">
        <f>AVERAGE(D$2:D18)</f>
        <v>49.117647058823529</v>
      </c>
      <c r="F18">
        <f>SUM($D$2:D18)</f>
        <v>835</v>
      </c>
    </row>
    <row r="19" spans="1:26" x14ac:dyDescent="0.25">
      <c r="A19">
        <v>18</v>
      </c>
      <c r="B19" t="s">
        <v>7</v>
      </c>
      <c r="C19" s="1">
        <v>43556</v>
      </c>
      <c r="D19">
        <v>32</v>
      </c>
      <c r="E19" s="3">
        <f>AVERAGE(D$2:D19)</f>
        <v>48.166666666666664</v>
      </c>
      <c r="F19">
        <f>SUM($D$2:D19)</f>
        <v>867</v>
      </c>
      <c r="Y19" t="s">
        <v>49</v>
      </c>
    </row>
    <row r="20" spans="1:26" x14ac:dyDescent="0.25">
      <c r="A20">
        <v>19</v>
      </c>
      <c r="B20" t="s">
        <v>8</v>
      </c>
      <c r="C20" s="1">
        <v>43557</v>
      </c>
      <c r="D20">
        <v>57</v>
      </c>
      <c r="E20" s="3">
        <f>AVERAGE(D$2:D20)</f>
        <v>48.631578947368418</v>
      </c>
      <c r="F20">
        <f>SUM($D$2:D20)</f>
        <v>924</v>
      </c>
      <c r="Y20" t="s">
        <v>50</v>
      </c>
      <c r="Z20">
        <f>SLOPE(F2:F35,A2:A35)</f>
        <v>57.554927425515672</v>
      </c>
    </row>
    <row r="21" spans="1:26" x14ac:dyDescent="0.25">
      <c r="A21">
        <v>20</v>
      </c>
      <c r="B21" t="s">
        <v>9</v>
      </c>
      <c r="C21" s="1">
        <v>43558</v>
      </c>
      <c r="D21">
        <v>30</v>
      </c>
      <c r="E21" s="3">
        <f>AVERAGE(D$2:D21)</f>
        <v>47.7</v>
      </c>
      <c r="F21">
        <f>SUM($D$2:D21)</f>
        <v>954</v>
      </c>
      <c r="Y21" t="s">
        <v>51</v>
      </c>
      <c r="Z21">
        <f>INTERCEPT(F2:F35,A2:A35)</f>
        <v>-137.005347593583</v>
      </c>
    </row>
    <row r="22" spans="1:26" x14ac:dyDescent="0.25">
      <c r="A22">
        <v>21</v>
      </c>
      <c r="B22" t="s">
        <v>10</v>
      </c>
      <c r="C22" s="1">
        <v>43559</v>
      </c>
      <c r="D22">
        <v>48</v>
      </c>
      <c r="E22" s="3">
        <f>AVERAGE(D$2:D22)</f>
        <v>47.714285714285715</v>
      </c>
      <c r="F22">
        <f>SUM($D$2:D22)</f>
        <v>1002</v>
      </c>
    </row>
    <row r="23" spans="1:26" x14ac:dyDescent="0.25">
      <c r="A23">
        <v>22</v>
      </c>
      <c r="B23" s="2" t="s">
        <v>3</v>
      </c>
      <c r="C23" s="1">
        <v>43560</v>
      </c>
      <c r="D23">
        <v>18</v>
      </c>
      <c r="E23" s="3">
        <f>AVERAGE(D$2:D23)</f>
        <v>46.363636363636367</v>
      </c>
      <c r="F23">
        <f>SUM($D$2:D23)</f>
        <v>1020</v>
      </c>
    </row>
    <row r="24" spans="1:26" x14ac:dyDescent="0.25">
      <c r="A24">
        <v>23</v>
      </c>
      <c r="B24" t="s">
        <v>4</v>
      </c>
      <c r="C24" s="1">
        <v>43561</v>
      </c>
      <c r="D24">
        <v>12</v>
      </c>
      <c r="E24" s="3">
        <f>AVERAGE(D$2:D24)</f>
        <v>44.869565217391305</v>
      </c>
      <c r="F24">
        <f>SUM($D$2:D24)</f>
        <v>1032</v>
      </c>
    </row>
    <row r="25" spans="1:26" x14ac:dyDescent="0.25">
      <c r="A25">
        <v>24</v>
      </c>
      <c r="B25" t="s">
        <v>6</v>
      </c>
      <c r="C25" s="1">
        <v>43562</v>
      </c>
      <c r="D25">
        <v>44</v>
      </c>
      <c r="E25" s="3">
        <f>AVERAGE(D$2:D25)</f>
        <v>44.833333333333336</v>
      </c>
      <c r="F25">
        <f>SUM($D$2:D25)</f>
        <v>1076</v>
      </c>
    </row>
    <row r="26" spans="1:26" x14ac:dyDescent="0.25">
      <c r="A26">
        <v>25</v>
      </c>
      <c r="B26" t="s">
        <v>7</v>
      </c>
      <c r="C26" s="1">
        <v>43563</v>
      </c>
      <c r="D26">
        <v>93</v>
      </c>
      <c r="E26" s="3">
        <f>AVERAGE(D$2:D26)</f>
        <v>46.76</v>
      </c>
      <c r="F26">
        <f>SUM($D$2:D26)</f>
        <v>1169</v>
      </c>
      <c r="G26" t="s">
        <v>43</v>
      </c>
    </row>
    <row r="27" spans="1:26" x14ac:dyDescent="0.25">
      <c r="A27">
        <v>26</v>
      </c>
      <c r="B27" t="s">
        <v>8</v>
      </c>
      <c r="C27" s="1">
        <v>43564</v>
      </c>
      <c r="D27">
        <v>128</v>
      </c>
      <c r="E27" s="3">
        <f>AVERAGE(D$2:D27)</f>
        <v>49.884615384615387</v>
      </c>
      <c r="F27">
        <f>SUM($D$2:D27)</f>
        <v>1297</v>
      </c>
    </row>
    <row r="28" spans="1:26" x14ac:dyDescent="0.25">
      <c r="A28">
        <v>27</v>
      </c>
      <c r="B28" t="s">
        <v>9</v>
      </c>
      <c r="C28" s="1">
        <v>43565</v>
      </c>
      <c r="D28">
        <v>118</v>
      </c>
      <c r="E28" s="3">
        <f>AVERAGE(D$2:D28)</f>
        <v>52.407407407407405</v>
      </c>
      <c r="F28">
        <f>SUM($D$2:D28)</f>
        <v>1415</v>
      </c>
    </row>
    <row r="29" spans="1:26" x14ac:dyDescent="0.25">
      <c r="A29">
        <v>28</v>
      </c>
      <c r="B29" t="s">
        <v>10</v>
      </c>
      <c r="C29" s="1">
        <v>43566</v>
      </c>
      <c r="D29">
        <v>57</v>
      </c>
      <c r="E29" s="3">
        <f>AVERAGE(D$2:D29)</f>
        <v>52.571428571428569</v>
      </c>
      <c r="F29">
        <f>SUM($D$2:D29)</f>
        <v>1472</v>
      </c>
    </row>
    <row r="30" spans="1:26" x14ac:dyDescent="0.25">
      <c r="A30">
        <v>29</v>
      </c>
      <c r="B30" s="2" t="s">
        <v>3</v>
      </c>
      <c r="C30" s="1">
        <v>43567</v>
      </c>
      <c r="D30">
        <v>55</v>
      </c>
      <c r="E30" s="3">
        <f>AVERAGE(D$2:D30)</f>
        <v>52.655172413793103</v>
      </c>
      <c r="F30">
        <f>SUM($D$2:D30)</f>
        <v>1527</v>
      </c>
    </row>
    <row r="31" spans="1:26" x14ac:dyDescent="0.25">
      <c r="A31">
        <v>30</v>
      </c>
      <c r="B31" t="s">
        <v>4</v>
      </c>
      <c r="C31" s="1">
        <v>43568</v>
      </c>
      <c r="D31">
        <v>122</v>
      </c>
      <c r="E31" s="3">
        <f>AVERAGE(D$2:D31)</f>
        <v>54.966666666666669</v>
      </c>
      <c r="F31">
        <f>SUM($D$2:D31)</f>
        <v>1649</v>
      </c>
    </row>
    <row r="32" spans="1:26" x14ac:dyDescent="0.25">
      <c r="A32">
        <v>31</v>
      </c>
      <c r="B32" t="s">
        <v>6</v>
      </c>
      <c r="C32" s="1">
        <v>43569</v>
      </c>
      <c r="D32">
        <v>74</v>
      </c>
      <c r="E32" s="3">
        <f>AVERAGE(D$2:D32)</f>
        <v>55.58064516129032</v>
      </c>
      <c r="F32">
        <f>SUM($D$2:D32)</f>
        <v>1723</v>
      </c>
    </row>
    <row r="33" spans="1:6" x14ac:dyDescent="0.25">
      <c r="A33">
        <v>32</v>
      </c>
      <c r="B33" t="s">
        <v>7</v>
      </c>
      <c r="C33" s="1">
        <v>43570</v>
      </c>
      <c r="D33">
        <v>92</v>
      </c>
      <c r="E33" s="3">
        <f>AVERAGE(D$2:D33)</f>
        <v>56.71875</v>
      </c>
      <c r="F33">
        <f>SUM($D$2:D33)</f>
        <v>1815</v>
      </c>
    </row>
    <row r="34" spans="1:6" x14ac:dyDescent="0.25">
      <c r="A34">
        <v>33</v>
      </c>
      <c r="B34" t="s">
        <v>8</v>
      </c>
      <c r="C34" s="1">
        <v>43571</v>
      </c>
      <c r="D34">
        <v>121</v>
      </c>
      <c r="E34" s="3">
        <f>AVERAGE(D$2:D34)</f>
        <v>58.666666666666664</v>
      </c>
      <c r="F34">
        <f>SUM($D$2:D34)</f>
        <v>1936</v>
      </c>
    </row>
    <row r="35" spans="1:6" x14ac:dyDescent="0.25">
      <c r="A35">
        <v>34</v>
      </c>
      <c r="B35" t="s">
        <v>9</v>
      </c>
      <c r="C35" s="1">
        <v>43572</v>
      </c>
      <c r="D35">
        <v>64</v>
      </c>
      <c r="E35" s="3">
        <f>AVERAGE(D$2:D35)</f>
        <v>58.823529411764703</v>
      </c>
      <c r="F35">
        <f>SUM($D$2:D35)</f>
        <v>2000</v>
      </c>
    </row>
    <row r="36" spans="1:6" x14ac:dyDescent="0.25">
      <c r="A36">
        <v>35</v>
      </c>
      <c r="B36" t="s">
        <v>10</v>
      </c>
      <c r="C36" s="1">
        <v>43573</v>
      </c>
    </row>
    <row r="37" spans="1:6" x14ac:dyDescent="0.25">
      <c r="A37">
        <v>36</v>
      </c>
      <c r="B37" s="2" t="s">
        <v>3</v>
      </c>
      <c r="C37" s="1">
        <v>43574</v>
      </c>
    </row>
    <row r="38" spans="1:6" x14ac:dyDescent="0.25">
      <c r="A38">
        <v>37</v>
      </c>
      <c r="B38" t="s">
        <v>4</v>
      </c>
      <c r="C38" s="1">
        <v>43575</v>
      </c>
    </row>
    <row r="39" spans="1:6" x14ac:dyDescent="0.25">
      <c r="A39">
        <v>38</v>
      </c>
      <c r="B39" t="s">
        <v>6</v>
      </c>
      <c r="C39" s="1">
        <v>43576</v>
      </c>
    </row>
    <row r="40" spans="1:6" x14ac:dyDescent="0.25">
      <c r="A40">
        <v>39</v>
      </c>
      <c r="B40" t="s">
        <v>7</v>
      </c>
      <c r="C40" s="1">
        <v>43577</v>
      </c>
    </row>
    <row r="41" spans="1:6" x14ac:dyDescent="0.25">
      <c r="A41">
        <v>40</v>
      </c>
      <c r="B41" t="s">
        <v>8</v>
      </c>
      <c r="C41" s="1">
        <v>43578</v>
      </c>
    </row>
    <row r="42" spans="1:6" x14ac:dyDescent="0.25">
      <c r="A42">
        <v>41</v>
      </c>
      <c r="B42" t="s">
        <v>9</v>
      </c>
      <c r="C42" s="1">
        <v>43579</v>
      </c>
    </row>
    <row r="43" spans="1:6" x14ac:dyDescent="0.25">
      <c r="A43">
        <v>42</v>
      </c>
      <c r="B43" t="s">
        <v>10</v>
      </c>
    </row>
    <row r="44" spans="1:6" x14ac:dyDescent="0.25">
      <c r="A44">
        <v>43</v>
      </c>
      <c r="B44" s="2" t="s">
        <v>3</v>
      </c>
    </row>
    <row r="45" spans="1:6" x14ac:dyDescent="0.25">
      <c r="A45">
        <v>44</v>
      </c>
      <c r="B45" t="s">
        <v>4</v>
      </c>
    </row>
    <row r="46" spans="1:6" x14ac:dyDescent="0.25">
      <c r="A46">
        <v>45</v>
      </c>
      <c r="B46" t="s">
        <v>6</v>
      </c>
    </row>
    <row r="47" spans="1:6" x14ac:dyDescent="0.25">
      <c r="A47">
        <v>46</v>
      </c>
      <c r="B47" t="s">
        <v>7</v>
      </c>
    </row>
    <row r="48" spans="1:6" x14ac:dyDescent="0.25">
      <c r="A48">
        <v>47</v>
      </c>
      <c r="B48" t="s">
        <v>8</v>
      </c>
    </row>
    <row r="49" spans="1:2" x14ac:dyDescent="0.25">
      <c r="A49">
        <v>48</v>
      </c>
      <c r="B49" t="s">
        <v>9</v>
      </c>
    </row>
    <row r="50" spans="1:2" x14ac:dyDescent="0.25">
      <c r="A50">
        <v>49</v>
      </c>
      <c r="B50" t="s">
        <v>10</v>
      </c>
    </row>
    <row r="51" spans="1:2" x14ac:dyDescent="0.25">
      <c r="A51">
        <v>50</v>
      </c>
      <c r="B51" s="2" t="s">
        <v>3</v>
      </c>
    </row>
    <row r="52" spans="1:2" x14ac:dyDescent="0.25">
      <c r="A52">
        <v>51</v>
      </c>
      <c r="B52" t="s">
        <v>4</v>
      </c>
    </row>
    <row r="53" spans="1:2" x14ac:dyDescent="0.25">
      <c r="A53">
        <v>52</v>
      </c>
      <c r="B53" t="s">
        <v>6</v>
      </c>
    </row>
    <row r="54" spans="1:2" x14ac:dyDescent="0.25">
      <c r="A54">
        <v>53</v>
      </c>
      <c r="B54" t="s">
        <v>7</v>
      </c>
    </row>
    <row r="55" spans="1:2" x14ac:dyDescent="0.25">
      <c r="A55">
        <v>54</v>
      </c>
      <c r="B55" t="s">
        <v>8</v>
      </c>
    </row>
    <row r="56" spans="1:2" x14ac:dyDescent="0.25">
      <c r="A56">
        <v>55</v>
      </c>
      <c r="B56" t="s">
        <v>9</v>
      </c>
    </row>
    <row r="57" spans="1:2" x14ac:dyDescent="0.25">
      <c r="A57">
        <v>56</v>
      </c>
      <c r="B57" t="s">
        <v>10</v>
      </c>
    </row>
    <row r="58" spans="1:2" x14ac:dyDescent="0.25">
      <c r="A58">
        <v>57</v>
      </c>
      <c r="B58" s="2" t="s">
        <v>3</v>
      </c>
    </row>
    <row r="59" spans="1:2" x14ac:dyDescent="0.25">
      <c r="A59">
        <v>58</v>
      </c>
      <c r="B59" t="s">
        <v>4</v>
      </c>
    </row>
    <row r="60" spans="1:2" x14ac:dyDescent="0.25">
      <c r="A60">
        <v>59</v>
      </c>
      <c r="B60" t="s">
        <v>6</v>
      </c>
    </row>
    <row r="61" spans="1:2" x14ac:dyDescent="0.25">
      <c r="A61">
        <v>60</v>
      </c>
      <c r="B61" t="s">
        <v>7</v>
      </c>
    </row>
    <row r="62" spans="1:2" x14ac:dyDescent="0.25">
      <c r="A62">
        <v>61</v>
      </c>
      <c r="B62" t="s">
        <v>8</v>
      </c>
    </row>
    <row r="63" spans="1:2" x14ac:dyDescent="0.25">
      <c r="A63">
        <v>62</v>
      </c>
      <c r="B63" t="s">
        <v>9</v>
      </c>
    </row>
    <row r="64" spans="1:2" x14ac:dyDescent="0.25">
      <c r="A64">
        <v>63</v>
      </c>
      <c r="B64" t="s">
        <v>10</v>
      </c>
    </row>
  </sheetData>
  <mergeCells count="1">
    <mergeCell ref="N4:O4"/>
  </mergeCells>
  <conditionalFormatting sqref="J14:K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 E32:F32 E33:F33 E34:F3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workbookViewId="0">
      <selection activeCell="W19" sqref="W19"/>
    </sheetView>
  </sheetViews>
  <sheetFormatPr defaultRowHeight="15" x14ac:dyDescent="0.25"/>
  <cols>
    <col min="3" max="3" width="18.140625" bestFit="1" customWidth="1"/>
    <col min="18" max="18" width="11" bestFit="1" customWidth="1"/>
    <col min="19" max="19" width="8.28515625" bestFit="1" customWidth="1"/>
  </cols>
  <sheetData>
    <row r="1" spans="3:8" x14ac:dyDescent="0.25">
      <c r="D1" t="s">
        <v>11</v>
      </c>
      <c r="E1" t="s">
        <v>34</v>
      </c>
      <c r="F1" t="s">
        <v>35</v>
      </c>
    </row>
    <row r="2" spans="3:8" x14ac:dyDescent="0.25">
      <c r="D2">
        <f ca="1">Scrobbles!O6</f>
        <v>34</v>
      </c>
      <c r="E2">
        <f ca="1">ROUNDDOWN(D2/7,0)</f>
        <v>4</v>
      </c>
      <c r="F2">
        <f ca="1">MOD(D2,7)</f>
        <v>6</v>
      </c>
    </row>
    <row r="4" spans="3:8" x14ac:dyDescent="0.25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25">
      <c r="C5" s="10" t="s">
        <v>7</v>
      </c>
      <c r="D5" s="11">
        <f>SUM(Calc!C2:C1000)</f>
        <v>361</v>
      </c>
      <c r="E5" s="11">
        <f ca="1">$E$2+IF($F$2&gt;3,1,0)</f>
        <v>5</v>
      </c>
      <c r="F5" s="12">
        <f t="shared" ref="F5:F11" ca="1" si="0">D5/E5</f>
        <v>72.2</v>
      </c>
      <c r="G5" s="12">
        <f t="shared" ref="G5:G11" ca="1" si="1">F5-F$13</f>
        <v>13.3764705882353</v>
      </c>
      <c r="H5" s="13">
        <f ca="1">F5/$F$13</f>
        <v>1.2274</v>
      </c>
    </row>
    <row r="6" spans="3:8" x14ac:dyDescent="0.25">
      <c r="C6" s="10" t="s">
        <v>8</v>
      </c>
      <c r="D6" s="11">
        <f>SUM(Calc!D2:D1000)</f>
        <v>446</v>
      </c>
      <c r="E6" s="11">
        <f ca="1">$E$2+IF($F$2&gt;4,1,0)</f>
        <v>5</v>
      </c>
      <c r="F6" s="12">
        <f t="shared" ca="1" si="0"/>
        <v>89.2</v>
      </c>
      <c r="G6" s="12">
        <f t="shared" ca="1" si="1"/>
        <v>30.3764705882353</v>
      </c>
      <c r="H6" s="13">
        <f t="shared" ref="H6:H11" ca="1" si="2">F6/$F$13</f>
        <v>1.5164000000000002</v>
      </c>
    </row>
    <row r="7" spans="3:8" x14ac:dyDescent="0.25">
      <c r="C7" s="10" t="s">
        <v>9</v>
      </c>
      <c r="D7" s="11">
        <f>SUM(Calc!E2:E1000)</f>
        <v>289</v>
      </c>
      <c r="E7" s="11">
        <f ca="1">$E$2+IF($F$2&gt;5,1,0)</f>
        <v>5</v>
      </c>
      <c r="F7" s="12">
        <f t="shared" ca="1" si="0"/>
        <v>57.8</v>
      </c>
      <c r="G7" s="12">
        <f t="shared" ca="1" si="1"/>
        <v>-1.0235294117647058</v>
      </c>
      <c r="H7" s="13">
        <f t="shared" ca="1" si="2"/>
        <v>0.98260000000000003</v>
      </c>
    </row>
    <row r="8" spans="3:8" x14ac:dyDescent="0.25">
      <c r="C8" s="10" t="s">
        <v>10</v>
      </c>
      <c r="D8" s="11">
        <f>SUM(Calc!F2:F1000)</f>
        <v>156</v>
      </c>
      <c r="E8" s="11">
        <f ca="1">$E$2+IF($F$2&gt;6,1,0)</f>
        <v>4</v>
      </c>
      <c r="F8" s="12">
        <f t="shared" ca="1" si="0"/>
        <v>39</v>
      </c>
      <c r="G8" s="12">
        <f t="shared" ca="1" si="1"/>
        <v>-19.823529411764703</v>
      </c>
      <c r="H8" s="13">
        <f t="shared" ca="1" si="2"/>
        <v>0.66300000000000003</v>
      </c>
    </row>
    <row r="9" spans="3:8" x14ac:dyDescent="0.25">
      <c r="C9" s="10" t="s">
        <v>3</v>
      </c>
      <c r="D9" s="11">
        <f>SUM(Calc!G2:G1000)</f>
        <v>216</v>
      </c>
      <c r="E9" s="11">
        <f ca="1">$E$2+IF($F$2&gt;0,1,0)</f>
        <v>5</v>
      </c>
      <c r="F9" s="12">
        <f t="shared" ca="1" si="0"/>
        <v>43.2</v>
      </c>
      <c r="G9" s="12">
        <f t="shared" ca="1" si="1"/>
        <v>-15.6235294117647</v>
      </c>
      <c r="H9" s="13">
        <f t="shared" ca="1" si="2"/>
        <v>0.73440000000000005</v>
      </c>
    </row>
    <row r="10" spans="3:8" x14ac:dyDescent="0.25">
      <c r="C10" s="10" t="s">
        <v>4</v>
      </c>
      <c r="D10" s="11">
        <f>SUM(Calc!H2:H1000)</f>
        <v>274</v>
      </c>
      <c r="E10" s="11">
        <f ca="1">$E$2+IF($F$2&gt;1,1,0)</f>
        <v>5</v>
      </c>
      <c r="F10" s="12">
        <f t="shared" ca="1" si="0"/>
        <v>54.8</v>
      </c>
      <c r="G10" s="12">
        <f t="shared" ca="1" si="1"/>
        <v>-4.0235294117647058</v>
      </c>
      <c r="H10" s="13">
        <f t="shared" ca="1" si="2"/>
        <v>0.93159999999999998</v>
      </c>
    </row>
    <row r="11" spans="3:8" x14ac:dyDescent="0.25">
      <c r="C11" s="10" t="s">
        <v>6</v>
      </c>
      <c r="D11" s="11">
        <f>SUM(Calc!I2:I1000)</f>
        <v>258</v>
      </c>
      <c r="E11" s="11">
        <f ca="1">$E$2+IF($F$2&gt;2,1,0)</f>
        <v>5</v>
      </c>
      <c r="F11" s="12">
        <f t="shared" ca="1" si="0"/>
        <v>51.6</v>
      </c>
      <c r="G11" s="12">
        <f t="shared" ca="1" si="1"/>
        <v>-7.2235294117647015</v>
      </c>
      <c r="H11" s="13">
        <f t="shared" ca="1" si="2"/>
        <v>0.87720000000000009</v>
      </c>
    </row>
    <row r="12" spans="3:8" x14ac:dyDescent="0.25">
      <c r="C12" s="10"/>
      <c r="D12" s="11"/>
      <c r="E12" s="11"/>
      <c r="F12" s="11"/>
      <c r="G12" s="11"/>
      <c r="H12" s="14"/>
    </row>
    <row r="13" spans="3:8" x14ac:dyDescent="0.25">
      <c r="C13" s="10" t="s">
        <v>15</v>
      </c>
      <c r="D13" s="11">
        <f>SUM(D5:D11)</f>
        <v>2000</v>
      </c>
      <c r="E13" s="11">
        <f ca="1">SUM(E5:E11)</f>
        <v>34</v>
      </c>
      <c r="F13" s="12">
        <f ca="1">D13/E13</f>
        <v>58.823529411764703</v>
      </c>
      <c r="G13" s="11"/>
      <c r="H13" s="14"/>
    </row>
    <row r="14" spans="3:8" x14ac:dyDescent="0.25">
      <c r="C14" s="10"/>
      <c r="D14" s="11"/>
      <c r="E14" s="11"/>
      <c r="F14" s="11"/>
      <c r="G14" s="11"/>
      <c r="H14" s="14"/>
    </row>
    <row r="15" spans="3:8" x14ac:dyDescent="0.25">
      <c r="C15" s="15" t="s">
        <v>17</v>
      </c>
      <c r="D15" s="16">
        <f>_xlfn.STDEV.P(D5:D11)</f>
        <v>87.799632745268823</v>
      </c>
      <c r="E15" s="16"/>
      <c r="F15" s="16">
        <f ca="1">_xlfn.STDEV.P(F5:F11)</f>
        <v>16.061920997267094</v>
      </c>
      <c r="G15" s="16">
        <f ca="1">_xlfn.STDEV.P(G5:G11)</f>
        <v>16.061920997267077</v>
      </c>
      <c r="H15" s="17"/>
    </row>
    <row r="20" spans="3:9" x14ac:dyDescent="0.25">
      <c r="C20" s="7" t="s">
        <v>21</v>
      </c>
      <c r="D20" s="8"/>
      <c r="E20" s="9"/>
      <c r="G20" s="7" t="s">
        <v>21</v>
      </c>
      <c r="H20" s="8"/>
      <c r="I20" s="9"/>
    </row>
    <row r="21" spans="3:9" x14ac:dyDescent="0.25">
      <c r="C21" s="10"/>
      <c r="D21" s="11"/>
      <c r="E21" s="14"/>
      <c r="G21" s="10"/>
      <c r="H21" s="11"/>
      <c r="I21" s="14"/>
    </row>
    <row r="22" spans="3:9" x14ac:dyDescent="0.25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25">
      <c r="C23" s="10" t="s">
        <v>7</v>
      </c>
      <c r="D23" s="11">
        <f t="shared" ref="D23:D29" si="3">D5</f>
        <v>361</v>
      </c>
      <c r="E23" s="18">
        <f t="shared" ref="E23:E29" ca="1" si="4">$D$13/$E$13*E5</f>
        <v>294.11764705882354</v>
      </c>
      <c r="G23" s="10" t="s">
        <v>7</v>
      </c>
      <c r="H23" s="12">
        <f t="shared" ref="H23:H29" ca="1" si="5">F5</f>
        <v>72.2</v>
      </c>
      <c r="I23" s="18">
        <f ca="1">E23/7</f>
        <v>42.016806722689076</v>
      </c>
    </row>
    <row r="24" spans="3:9" x14ac:dyDescent="0.25">
      <c r="C24" s="10" t="s">
        <v>8</v>
      </c>
      <c r="D24" s="11">
        <f t="shared" si="3"/>
        <v>446</v>
      </c>
      <c r="E24" s="18">
        <f t="shared" ca="1" si="4"/>
        <v>294.11764705882354</v>
      </c>
      <c r="G24" s="10" t="s">
        <v>8</v>
      </c>
      <c r="H24" s="12">
        <f t="shared" ca="1" si="5"/>
        <v>89.2</v>
      </c>
      <c r="I24" s="18">
        <f t="shared" ref="I24:I29" ca="1" si="6">E24/7</f>
        <v>42.016806722689076</v>
      </c>
    </row>
    <row r="25" spans="3:9" x14ac:dyDescent="0.25">
      <c r="C25" s="10" t="s">
        <v>9</v>
      </c>
      <c r="D25" s="11">
        <f t="shared" si="3"/>
        <v>289</v>
      </c>
      <c r="E25" s="18">
        <f t="shared" ca="1" si="4"/>
        <v>294.11764705882354</v>
      </c>
      <c r="G25" s="10" t="s">
        <v>9</v>
      </c>
      <c r="H25" s="12">
        <f t="shared" ca="1" si="5"/>
        <v>57.8</v>
      </c>
      <c r="I25" s="18">
        <f t="shared" ca="1" si="6"/>
        <v>42.016806722689076</v>
      </c>
    </row>
    <row r="26" spans="3:9" x14ac:dyDescent="0.25">
      <c r="C26" s="10" t="s">
        <v>10</v>
      </c>
      <c r="D26" s="11">
        <f t="shared" si="3"/>
        <v>156</v>
      </c>
      <c r="E26" s="18">
        <f t="shared" ca="1" si="4"/>
        <v>235.29411764705881</v>
      </c>
      <c r="G26" s="10" t="s">
        <v>10</v>
      </c>
      <c r="H26" s="12">
        <f t="shared" ca="1" si="5"/>
        <v>39</v>
      </c>
      <c r="I26" s="18">
        <f t="shared" ca="1" si="6"/>
        <v>33.613445378151262</v>
      </c>
    </row>
    <row r="27" spans="3:9" x14ac:dyDescent="0.25">
      <c r="C27" s="10" t="s">
        <v>3</v>
      </c>
      <c r="D27" s="11">
        <f t="shared" si="3"/>
        <v>216</v>
      </c>
      <c r="E27" s="18">
        <f t="shared" ca="1" si="4"/>
        <v>294.11764705882354</v>
      </c>
      <c r="G27" s="10" t="s">
        <v>3</v>
      </c>
      <c r="H27" s="12">
        <f t="shared" ca="1" si="5"/>
        <v>43.2</v>
      </c>
      <c r="I27" s="18">
        <f t="shared" ca="1" si="6"/>
        <v>42.016806722689076</v>
      </c>
    </row>
    <row r="28" spans="3:9" x14ac:dyDescent="0.25">
      <c r="C28" s="10" t="s">
        <v>4</v>
      </c>
      <c r="D28" s="11">
        <f t="shared" si="3"/>
        <v>274</v>
      </c>
      <c r="E28" s="18">
        <f t="shared" ca="1" si="4"/>
        <v>294.11764705882354</v>
      </c>
      <c r="G28" s="10" t="s">
        <v>4</v>
      </c>
      <c r="H28" s="12">
        <f t="shared" ca="1" si="5"/>
        <v>54.8</v>
      </c>
      <c r="I28" s="18">
        <f t="shared" ca="1" si="6"/>
        <v>42.016806722689076</v>
      </c>
    </row>
    <row r="29" spans="3:9" x14ac:dyDescent="0.25">
      <c r="C29" s="10" t="s">
        <v>6</v>
      </c>
      <c r="D29" s="11">
        <f t="shared" si="3"/>
        <v>258</v>
      </c>
      <c r="E29" s="18">
        <f t="shared" ca="1" si="4"/>
        <v>294.11764705882354</v>
      </c>
      <c r="G29" s="10" t="s">
        <v>6</v>
      </c>
      <c r="H29" s="12">
        <f t="shared" ca="1" si="5"/>
        <v>51.6</v>
      </c>
      <c r="I29" s="18">
        <f t="shared" ca="1" si="6"/>
        <v>42.016806722689076</v>
      </c>
    </row>
    <row r="30" spans="3:9" x14ac:dyDescent="0.25">
      <c r="C30" s="10"/>
      <c r="D30" s="11"/>
      <c r="E30" s="14"/>
      <c r="G30" s="10"/>
      <c r="H30" s="11"/>
      <c r="I30" s="14"/>
    </row>
    <row r="31" spans="3:9" x14ac:dyDescent="0.25">
      <c r="C31" s="15" t="s">
        <v>23</v>
      </c>
      <c r="D31" s="19">
        <f ca="1">_xlfn.CHISQ.TEST(D23:D29,E23:E29)</f>
        <v>3.3133328743217938E-29</v>
      </c>
      <c r="E31" s="17"/>
      <c r="G31" s="15" t="s">
        <v>23</v>
      </c>
      <c r="H31" s="19">
        <f ca="1">_xlfn.CHISQ.TEST(H23:H29,I23:I29)</f>
        <v>9.6916575722318521E-17</v>
      </c>
      <c r="I31" s="17"/>
    </row>
    <row r="33" spans="3:3" x14ac:dyDescent="0.25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topLeftCell="A145" workbookViewId="0">
      <selection activeCell="K171" sqref="K171"/>
    </sheetView>
  </sheetViews>
  <sheetFormatPr defaultRowHeight="15" x14ac:dyDescent="0.25"/>
  <sheetData>
    <row r="1" spans="1:3" x14ac:dyDescent="0.25">
      <c r="A1" t="s">
        <v>36</v>
      </c>
      <c r="B1" t="s">
        <v>39</v>
      </c>
      <c r="C1" t="s">
        <v>40</v>
      </c>
    </row>
    <row r="2" spans="1:3" x14ac:dyDescent="0.25">
      <c r="A2">
        <v>0</v>
      </c>
      <c r="B2">
        <f>_xlfn.NORM.DIST(A2,Scrobbles!$O$9,Scrobbles!$O$8,FALSE)</f>
        <v>2.484157823388533E-3</v>
      </c>
      <c r="C2">
        <f>_xlfn.POISSON.DIST(A2,Scrobbles!$O$9,FALSE)</f>
        <v>2.8396562499021538E-26</v>
      </c>
    </row>
    <row r="3" spans="1:3" x14ac:dyDescent="0.25">
      <c r="A3">
        <v>1</v>
      </c>
      <c r="B3">
        <f>_xlfn.NORM.DIST(A3,Scrobbles!$O$9,Scrobbles!$O$8,FALSE)</f>
        <v>2.6200114479744754E-3</v>
      </c>
      <c r="C3">
        <f>_xlfn.POISSON.DIST(A3,Scrobbles!$O$9,FALSE)</f>
        <v>1.6703860293542077E-24</v>
      </c>
    </row>
    <row r="4" spans="1:3" x14ac:dyDescent="0.25">
      <c r="A4">
        <v>2</v>
      </c>
      <c r="B4">
        <f>_xlfn.NORM.DIST(A4,Scrobbles!$O$9,Scrobbles!$O$8,FALSE)</f>
        <v>2.7607731069645793E-3</v>
      </c>
      <c r="C4">
        <f>_xlfn.POISSON.DIST(A4,Scrobbles!$O$9,FALSE)</f>
        <v>4.9129000863358795E-23</v>
      </c>
    </row>
    <row r="5" spans="1:3" x14ac:dyDescent="0.25">
      <c r="A5">
        <v>3</v>
      </c>
      <c r="B5">
        <f>_xlfn.NORM.DIST(A5,Scrobbles!$O$9,Scrobbles!$O$8,FALSE)</f>
        <v>2.9064426942499518E-3</v>
      </c>
      <c r="C5">
        <f>_xlfn.POISSON.DIST(A5,Scrobbles!$O$9,FALSE)</f>
        <v>9.6331374241880416E-22</v>
      </c>
    </row>
    <row r="6" spans="1:3" x14ac:dyDescent="0.25">
      <c r="A6">
        <v>4</v>
      </c>
      <c r="B6">
        <f>_xlfn.NORM.DIST(A6,Scrobbles!$O$9,Scrobbles!$O$8,FALSE)</f>
        <v>3.0570063090369281E-3</v>
      </c>
      <c r="C6">
        <f>_xlfn.POISSON.DIST(A6,Scrobbles!$O$9,FALSE)</f>
        <v>1.416637856498246E-20</v>
      </c>
    </row>
    <row r="7" spans="1:3" x14ac:dyDescent="0.25">
      <c r="A7">
        <v>5</v>
      </c>
      <c r="B7">
        <f>_xlfn.NORM.DIST(A7,Scrobbles!$O$9,Scrobbles!$O$8,FALSE)</f>
        <v>3.212435580263922E-3</v>
      </c>
      <c r="C7">
        <f>_xlfn.POISSON.DIST(A7,Scrobbles!$O$9,FALSE)</f>
        <v>1.6666327723508791E-19</v>
      </c>
    </row>
    <row r="8" spans="1:3" x14ac:dyDescent="0.25">
      <c r="A8">
        <v>6</v>
      </c>
      <c r="B8">
        <f>_xlfn.NORM.DIST(A8,Scrobbles!$O$9,Scrobbles!$O$8,FALSE)</f>
        <v>3.3726870234161502E-3</v>
      </c>
      <c r="C8">
        <f>_xlfn.POISSON.DIST(A8,Scrobbles!$O$9,FALSE)</f>
        <v>1.6339536983832082E-18</v>
      </c>
    </row>
    <row r="9" spans="1:3" x14ac:dyDescent="0.25">
      <c r="A9">
        <v>7</v>
      </c>
      <c r="B9">
        <f>_xlfn.NORM.DIST(A9,Scrobbles!$O$9,Scrobbles!$O$8,FALSE)</f>
        <v>3.537701435025715E-3</v>
      </c>
      <c r="C9">
        <f>_xlfn.POISSON.DIST(A9,Scrobbles!$O$9,FALSE)</f>
        <v>1.3730703347758051E-17</v>
      </c>
    </row>
    <row r="10" spans="1:3" x14ac:dyDescent="0.25">
      <c r="A10">
        <v>8</v>
      </c>
      <c r="B10">
        <f>_xlfn.NORM.DIST(A10,Scrobbles!$O$9,Scrobbles!$O$8,FALSE)</f>
        <v>3.7074033301690893E-3</v>
      </c>
      <c r="C10">
        <f>_xlfn.POISSON.DIST(A10,Scrobbles!$O$9,FALSE)</f>
        <v>1.009610540276324E-16</v>
      </c>
    </row>
    <row r="11" spans="1:3" x14ac:dyDescent="0.25">
      <c r="A11">
        <v>9</v>
      </c>
      <c r="B11">
        <f>_xlfn.NORM.DIST(A11,Scrobbles!$O$9,Scrobbles!$O$8,FALSE)</f>
        <v>3.8817004282601097E-3</v>
      </c>
      <c r="C11">
        <f>_xlfn.POISSON.DIST(A11,Scrobbles!$O$9,FALSE)</f>
        <v>6.5987617011524684E-16</v>
      </c>
    </row>
    <row r="12" spans="1:3" x14ac:dyDescent="0.25">
      <c r="A12">
        <v>10</v>
      </c>
      <c r="B12">
        <f>_xlfn.NORM.DIST(A12,Scrobbles!$O$9,Scrobbles!$O$8,FALSE)</f>
        <v>4.0604831923823931E-3</v>
      </c>
      <c r="C12">
        <f>_xlfn.POISSON.DIST(A12,Scrobbles!$O$9,FALSE)</f>
        <v>3.8816245300896897E-15</v>
      </c>
    </row>
    <row r="13" spans="1:3" x14ac:dyDescent="0.25">
      <c r="A13">
        <v>11</v>
      </c>
      <c r="B13">
        <f>_xlfn.NORM.DIST(A13,Scrobbles!$O$9,Scrobbles!$O$8,FALSE)</f>
        <v>4.2436244273090264E-3</v>
      </c>
      <c r="C13">
        <f>_xlfn.POISSON.DIST(A13,Scrobbles!$O$9,FALSE)</f>
        <v>2.0757350428287128E-14</v>
      </c>
    </row>
    <row r="14" spans="1:3" x14ac:dyDescent="0.25">
      <c r="A14">
        <v>12</v>
      </c>
      <c r="B14">
        <f>_xlfn.NORM.DIST(A14,Scrobbles!$O$9,Scrobbles!$O$8,FALSE)</f>
        <v>4.4309789412182929E-3</v>
      </c>
      <c r="C14">
        <f>_xlfn.POISSON.DIST(A14,Scrobbles!$O$9,FALSE)</f>
        <v>1.0175171778572074E-13</v>
      </c>
    </row>
    <row r="15" spans="1:3" x14ac:dyDescent="0.25">
      <c r="A15">
        <v>13</v>
      </c>
      <c r="B15">
        <f>_xlfn.NORM.DIST(A15,Scrobbles!$O$9,Scrobbles!$O$8,FALSE)</f>
        <v>4.6223832759312135E-3</v>
      </c>
      <c r="C15">
        <f>_xlfn.POISSON.DIST(A15,Scrobbles!$O$9,FALSE)</f>
        <v>4.6041501260507296E-13</v>
      </c>
    </row>
    <row r="16" spans="1:3" x14ac:dyDescent="0.25">
      <c r="A16">
        <v>14</v>
      </c>
      <c r="B16">
        <f>_xlfn.NORM.DIST(A16,Scrobbles!$O$9,Scrobbles!$O$8,FALSE)</f>
        <v>4.8176555102692042E-3</v>
      </c>
      <c r="C16">
        <f>_xlfn.POISSON.DIST(A16,Scrobbles!$O$9,FALSE)</f>
        <v>1.9345168596851782E-12</v>
      </c>
    </row>
    <row r="17" spans="1:3" x14ac:dyDescent="0.25">
      <c r="A17">
        <v>15</v>
      </c>
      <c r="B17">
        <f>_xlfn.NORM.DIST(A17,Scrobbles!$O$9,Scrobbles!$O$8,FALSE)</f>
        <v>5.0165951408582326E-3</v>
      </c>
      <c r="C17">
        <f>_xlfn.POISSON.DIST(A17,Scrobbles!$O$9,FALSE)</f>
        <v>7.5863406262163737E-12</v>
      </c>
    </row>
    <row r="18" spans="1:3" x14ac:dyDescent="0.25">
      <c r="A18">
        <v>16</v>
      </c>
      <c r="B18">
        <f>_xlfn.NORM.DIST(A18,Scrobbles!$O$9,Scrobbles!$O$8,FALSE)</f>
        <v>5.2189830443895536E-3</v>
      </c>
      <c r="C18">
        <f>_xlfn.POISSON.DIST(A18,Scrobbles!$O$9,FALSE)</f>
        <v>2.7890958184619123E-11</v>
      </c>
    </row>
    <row r="19" spans="1:3" x14ac:dyDescent="0.25">
      <c r="A19">
        <v>17</v>
      </c>
      <c r="B19">
        <f>_xlfn.NORM.DIST(A19,Scrobbles!$O$9,Scrobbles!$O$8,FALSE)</f>
        <v>5.4245815249874237E-3</v>
      </c>
      <c r="C19">
        <f>_xlfn.POISSON.DIST(A19,Scrobbles!$O$9,FALSE)</f>
        <v>9.6508505829131823E-11</v>
      </c>
    </row>
    <row r="20" spans="1:3" x14ac:dyDescent="0.25">
      <c r="A20">
        <v>18</v>
      </c>
      <c r="B20">
        <f>_xlfn.NORM.DIST(A20,Scrobbles!$O$9,Scrobbles!$O$8,FALSE)</f>
        <v>5.6331344499320323E-3</v>
      </c>
      <c r="C20">
        <f>_xlfn.POISSON.DIST(A20,Scrobbles!$O$9,FALSE)</f>
        <v>3.1538727395141136E-10</v>
      </c>
    </row>
    <row r="21" spans="1:3" x14ac:dyDescent="0.25">
      <c r="A21">
        <v>19</v>
      </c>
      <c r="B21">
        <f>_xlfn.NORM.DIST(A21,Scrobbles!$O$9,Scrobbles!$O$8,FALSE)</f>
        <v>5.84436747654298E-3</v>
      </c>
      <c r="C21">
        <f>_xlfn.POISSON.DIST(A21,Scrobbles!$O$9,FALSE)</f>
        <v>9.7643118870405762E-10</v>
      </c>
    </row>
    <row r="22" spans="1:3" x14ac:dyDescent="0.25">
      <c r="A22">
        <v>20</v>
      </c>
      <c r="B22">
        <f>_xlfn.NORM.DIST(A22,Scrobbles!$O$9,Scrobbles!$O$8,FALSE)</f>
        <v>6.0579883725470473E-3</v>
      </c>
      <c r="C22">
        <f>_xlfn.POISSON.DIST(A22,Scrobbles!$O$9,FALSE)</f>
        <v>2.8718564373648651E-9</v>
      </c>
    </row>
    <row r="23" spans="1:3" x14ac:dyDescent="0.25">
      <c r="A23">
        <v>21</v>
      </c>
      <c r="B23">
        <f>_xlfn.NORM.DIST(A23,Scrobbles!$O$9,Scrobbles!$O$8,FALSE)</f>
        <v>6.273687431736074E-3</v>
      </c>
      <c r="C23">
        <f>_xlfn.POISSON.DIST(A23,Scrobbles!$O$9,FALSE)</f>
        <v>8.0444157909380074E-9</v>
      </c>
    </row>
    <row r="24" spans="1:3" x14ac:dyDescent="0.25">
      <c r="A24">
        <v>22</v>
      </c>
      <c r="B24">
        <f>_xlfn.NORM.DIST(A24,Scrobbles!$O$9,Scrobbles!$O$8,FALSE)</f>
        <v>6.491137986169627E-3</v>
      </c>
      <c r="C24">
        <f>_xlfn.POISSON.DIST(A24,Scrobbles!$O$9,FALSE)</f>
        <v>2.1509133130850375E-8</v>
      </c>
    </row>
    <row r="25" spans="1:3" x14ac:dyDescent="0.25">
      <c r="A25">
        <v>23</v>
      </c>
      <c r="B25">
        <f>_xlfn.NORM.DIST(A25,Scrobbles!$O$9,Scrobbles!$O$8,FALSE)</f>
        <v>6.7099970155959417E-3</v>
      </c>
      <c r="C25">
        <f>_xlfn.POISSON.DIST(A25,Scrobbles!$O$9,FALSE)</f>
        <v>5.5010570667136434E-8</v>
      </c>
    </row>
    <row r="26" spans="1:3" x14ac:dyDescent="0.25">
      <c r="A26">
        <v>24</v>
      </c>
      <c r="B26">
        <f>_xlfn.NORM.DIST(A26,Scrobbles!$O$9,Scrobbles!$O$8,FALSE)</f>
        <v>6.9299058541572138E-3</v>
      </c>
      <c r="C26">
        <f>_xlfn.POISSON.DIST(A26,Scrobbles!$O$9,FALSE)</f>
        <v>1.348298300665105E-7</v>
      </c>
    </row>
    <row r="27" spans="1:3" x14ac:dyDescent="0.25">
      <c r="A27">
        <v>25</v>
      </c>
      <c r="B27">
        <f>_xlfn.NORM.DIST(A27,Scrobbles!$O$9,Scrobbles!$O$8,FALSE)</f>
        <v>7.1504909938158393E-3</v>
      </c>
      <c r="C27">
        <f>_xlfn.POISSON.DIST(A27,Scrobbles!$O$9,FALSE)</f>
        <v>3.172466589800246E-7</v>
      </c>
    </row>
    <row r="28" spans="1:3" x14ac:dyDescent="0.25">
      <c r="A28">
        <v>26</v>
      </c>
      <c r="B28">
        <f>_xlfn.NORM.DIST(A28,Scrobbles!$O$9,Scrobbles!$O$8,FALSE)</f>
        <v>7.3713649832910719E-3</v>
      </c>
      <c r="C28">
        <f>_xlfn.POISSON.DIST(A28,Scrobbles!$O$9,FALSE)</f>
        <v>7.1775262212675553E-7</v>
      </c>
    </row>
    <row r="29" spans="1:3" x14ac:dyDescent="0.25">
      <c r="A29">
        <v>27</v>
      </c>
      <c r="B29">
        <f>_xlfn.NORM.DIST(A29,Scrobbles!$O$9,Scrobbles!$O$8,FALSE)</f>
        <v>7.5921274206355686E-3</v>
      </c>
      <c r="C29">
        <f>_xlfn.POISSON.DIST(A29,Scrobbles!$O$9,FALSE)</f>
        <v>1.5637312028905347E-6</v>
      </c>
    </row>
    <row r="30" spans="1:3" x14ac:dyDescent="0.25">
      <c r="A30">
        <v>28</v>
      </c>
      <c r="B30">
        <f>_xlfn.NORM.DIST(A30,Scrobbles!$O$9,Scrobbles!$O$8,FALSE)</f>
        <v>7.8123660369136321E-3</v>
      </c>
      <c r="C30">
        <f>_xlfn.POISSON.DIST(A30,Scrobbles!$O$9,FALSE)</f>
        <v>3.2851495859044714E-6</v>
      </c>
    </row>
    <row r="31" spans="1:3" x14ac:dyDescent="0.25">
      <c r="A31">
        <v>29</v>
      </c>
      <c r="B31">
        <f>_xlfn.NORM.DIST(A31,Scrobbles!$O$9,Scrobbles!$O$8,FALSE)</f>
        <v>8.0316578677728252E-3</v>
      </c>
      <c r="C31">
        <f>_xlfn.POISSON.DIST(A31,Scrobbles!$O$9,FALSE)</f>
        <v>6.6635894237413278E-6</v>
      </c>
    </row>
    <row r="32" spans="1:3" x14ac:dyDescent="0.25">
      <c r="A32">
        <v>30</v>
      </c>
      <c r="B32">
        <f>_xlfn.NORM.DIST(A32,Scrobbles!$O$9,Scrobbles!$O$8,FALSE)</f>
        <v>8.2495705090334971E-3</v>
      </c>
      <c r="C32">
        <f>_xlfn.POISSON.DIST(A32,Scrobbles!$O$9,FALSE)</f>
        <v>1.3065861615179133E-5</v>
      </c>
    </row>
    <row r="33" spans="1:3" x14ac:dyDescent="0.25">
      <c r="A33">
        <v>31</v>
      </c>
      <c r="B33">
        <f>_xlfn.NORM.DIST(A33,Scrobbles!$O$9,Scrobbles!$O$8,FALSE)</f>
        <v>8.4656634517625111E-3</v>
      </c>
      <c r="C33">
        <f>_xlfn.POISSON.DIST(A33,Scrobbles!$O$9,FALSE)</f>
        <v>2.4792906290662423E-5</v>
      </c>
    </row>
    <row r="34" spans="1:3" x14ac:dyDescent="0.25">
      <c r="A34">
        <v>32</v>
      </c>
      <c r="B34">
        <f>_xlfn.NORM.DIST(A34,Scrobbles!$O$9,Scrobbles!$O$8,FALSE)</f>
        <v>8.6794894916534891E-3</v>
      </c>
      <c r="C34">
        <f>_xlfn.POISSON.DIST(A34,Scrobbles!$O$9,FALSE)</f>
        <v>4.5575195387247048E-5</v>
      </c>
    </row>
    <row r="35" spans="1:3" x14ac:dyDescent="0.25">
      <c r="A35">
        <v>33</v>
      </c>
      <c r="B35">
        <f>_xlfn.NORM.DIST(A35,Scrobbles!$O$9,Scrobbles!$O$8,FALSE)</f>
        <v>8.890596206912316E-3</v>
      </c>
      <c r="C35">
        <f>_xlfn.POISSON.DIST(A35,Scrobbles!$O$9,FALSE)</f>
        <v>8.1239207463898599E-5</v>
      </c>
    </row>
    <row r="36" spans="1:3" x14ac:dyDescent="0.25">
      <c r="A36">
        <v>34</v>
      </c>
      <c r="B36">
        <f>_xlfn.NORM.DIST(A36,Scrobbles!$O$9,Scrobbles!$O$8,FALSE)</f>
        <v>9.0985274982488921E-3</v>
      </c>
      <c r="C36">
        <f>_xlfn.POISSON.DIST(A36,Scrobbles!$O$9,FALSE)</f>
        <v>1.4055226204826688E-4</v>
      </c>
    </row>
    <row r="37" spans="1:3" x14ac:dyDescent="0.25">
      <c r="A37">
        <v>35</v>
      </c>
      <c r="B37">
        <f>_xlfn.NORM.DIST(A37,Scrobbles!$O$9,Scrobbles!$O$8,FALSE)</f>
        <v>9.3028251840101307E-3</v>
      </c>
      <c r="C37">
        <f>_xlfn.POISSON.DIST(A37,Scrobbles!$O$9,FALSE)</f>
        <v>2.3622228915675072E-4</v>
      </c>
    </row>
    <row r="38" spans="1:3" x14ac:dyDescent="0.25">
      <c r="A38">
        <v>36</v>
      </c>
      <c r="B38">
        <f>_xlfn.NORM.DIST(A38,Scrobbles!$O$9,Scrobbles!$O$8,FALSE)</f>
        <v>9.5030306429603039E-3</v>
      </c>
      <c r="C38">
        <f>_xlfn.POISSON.DIST(A38,Scrobbles!$O$9,FALSE)</f>
        <v>3.8598413260907343E-4</v>
      </c>
    </row>
    <row r="39" spans="1:3" x14ac:dyDescent="0.25">
      <c r="A39">
        <v>37</v>
      </c>
      <c r="B39">
        <f>_xlfn.NORM.DIST(A39,Scrobbles!$O$9,Scrobbles!$O$8,FALSE)</f>
        <v>9.69868649672837E-3</v>
      </c>
      <c r="C39">
        <f>_xlfn.POISSON.DIST(A39,Scrobbles!$O$9,FALSE)</f>
        <v>6.1364726964876408E-4</v>
      </c>
    </row>
    <row r="40" spans="1:3" x14ac:dyDescent="0.25">
      <c r="A40">
        <v>38</v>
      </c>
      <c r="B40">
        <f>_xlfn.NORM.DIST(A40,Scrobbles!$O$9,Scrobbles!$O$8,FALSE)</f>
        <v>9.8893383235030725E-3</v>
      </c>
      <c r="C40">
        <f>_xlfn.POISSON.DIST(A40,Scrobbles!$O$9,FALSE)</f>
        <v>9.4991837406929172E-4</v>
      </c>
    </row>
    <row r="41" spans="1:3" x14ac:dyDescent="0.25">
      <c r="A41">
        <v>39</v>
      </c>
      <c r="B41">
        <f>_xlfn.NORM.DIST(A41,Scrobbles!$O$9,Scrobbles!$O$8,FALSE)</f>
        <v>1.007453639416989E-2</v>
      </c>
      <c r="C41">
        <f>_xlfn.POISSON.DIST(A41,Scrobbles!$O$9,FALSE)</f>
        <v>1.4327577286113032E-3</v>
      </c>
    </row>
    <row r="42" spans="1:3" x14ac:dyDescent="0.25">
      <c r="A42">
        <v>40</v>
      </c>
      <c r="B42">
        <f>_xlfn.NORM.DIST(A42,Scrobbles!$O$9,Scrobbles!$O$8,FALSE)</f>
        <v>1.0253837421753882E-2</v>
      </c>
      <c r="C42">
        <f>_xlfn.POISSON.DIST(A42,Scrobbles!$O$9,FALSE)</f>
        <v>2.1069966597224983E-3</v>
      </c>
    </row>
    <row r="43" spans="1:3" x14ac:dyDescent="0.25">
      <c r="A43">
        <v>41</v>
      </c>
      <c r="B43">
        <f>_xlfn.NORM.DIST(A43,Scrobbles!$O$9,Scrobbles!$O$8,FALSE)</f>
        <v>1.0426806314762938E-2</v>
      </c>
      <c r="C43">
        <f>_xlfn.POISSON.DIST(A43,Scrobbles!$O$9,FALSE)</f>
        <v>3.0229507313091855E-3</v>
      </c>
    </row>
    <row r="44" spans="1:3" x14ac:dyDescent="0.25">
      <c r="A44">
        <v>42</v>
      </c>
      <c r="B44">
        <f>_xlfn.NORM.DIST(A44,Scrobbles!$O$9,Scrobbles!$O$8,FALSE)</f>
        <v>1.0593017924820387E-2</v>
      </c>
      <c r="C44">
        <f>_xlfn.POISSON.DIST(A44,Scrobbles!$O$9,FALSE)</f>
        <v>4.233824553654314E-3</v>
      </c>
    </row>
    <row r="45" spans="1:3" x14ac:dyDescent="0.25">
      <c r="A45">
        <v>43</v>
      </c>
      <c r="B45">
        <f>_xlfn.NORM.DIST(A45,Scrobbles!$O$9,Scrobbles!$O$8,FALSE)</f>
        <v>1.0752058778837283E-2</v>
      </c>
      <c r="C45">
        <f>_xlfn.POISSON.DIST(A45,Scrobbles!$O$9,FALSE)</f>
        <v>5.7918256547938671E-3</v>
      </c>
    </row>
    <row r="46" spans="1:3" x14ac:dyDescent="0.25">
      <c r="A46">
        <v>44</v>
      </c>
      <c r="B46">
        <f>_xlfn.NORM.DIST(A46,Scrobbles!$O$9,Scrobbles!$O$8,FALSE)</f>
        <v>1.090352878590535E-2</v>
      </c>
      <c r="C46">
        <f>_xlfn.POISSON.DIST(A46,Scrobbles!$O$9,FALSE)</f>
        <v>7.7430824261949987E-3</v>
      </c>
    </row>
    <row r="47" spans="1:3" x14ac:dyDescent="0.25">
      <c r="A47">
        <v>45</v>
      </c>
      <c r="B47">
        <f>_xlfn.NORM.DIST(A47,Scrobbles!$O$9,Scrobbles!$O$8,FALSE)</f>
        <v>1.1047042909093176E-2</v>
      </c>
      <c r="C47">
        <f>_xlfn.POISSON.DIST(A47,Scrobbles!$O$9,FALSE)</f>
        <v>1.0121676374111127E-2</v>
      </c>
    </row>
    <row r="48" spans="1:3" x14ac:dyDescent="0.25">
      <c r="A48">
        <v>46</v>
      </c>
      <c r="B48">
        <f>_xlfn.NORM.DIST(A48,Scrobbles!$O$9,Scrobbles!$O$8,FALSE)</f>
        <v>1.1182232792402271E-2</v>
      </c>
      <c r="C48">
        <f>_xlfn.POISSON.DIST(A48,Scrobbles!$O$9,FALSE)</f>
        <v>1.2943320171497586E-2</v>
      </c>
    </row>
    <row r="49" spans="1:3" x14ac:dyDescent="0.25">
      <c r="A49">
        <v>47</v>
      </c>
      <c r="B49">
        <f>_xlfn.NORM.DIST(A49,Scrobbles!$O$9,Scrobbles!$O$8,FALSE)</f>
        <v>1.1308748333286069E-2</v>
      </c>
      <c r="C49">
        <f>_xlfn.POISSON.DIST(A49,Scrobbles!$O$9,FALSE)</f>
        <v>1.6199399463701622E-2</v>
      </c>
    </row>
    <row r="50" spans="1:3" x14ac:dyDescent="0.25">
      <c r="A50">
        <v>48</v>
      </c>
      <c r="B50">
        <f>_xlfn.NORM.DIST(A50,Scrobbles!$O$9,Scrobbles!$O$8,FALSE)</f>
        <v>1.1426259191354234E-2</v>
      </c>
      <c r="C50">
        <f>_xlfn.POISSON.DIST(A50,Scrobbles!$O$9,FALSE)</f>
        <v>1.9852205225124573E-2</v>
      </c>
    </row>
    <row r="51" spans="1:3" x14ac:dyDescent="0.25">
      <c r="A51">
        <v>49</v>
      </c>
      <c r="B51">
        <f>_xlfn.NORM.DIST(A51,Scrobbles!$O$9,Scrobbles!$O$8,FALSE)</f>
        <v>1.1534456224175397E-2</v>
      </c>
      <c r="C51">
        <f>_xlfn.POISSON.DIST(A51,Scrobbles!$O$9,FALSE)</f>
        <v>2.3832179141806197E-2</v>
      </c>
    </row>
    <row r="52" spans="1:3" x14ac:dyDescent="0.25">
      <c r="A52">
        <v>50</v>
      </c>
      <c r="B52">
        <f>_xlfn.NORM.DIST(A52,Scrobbles!$O$9,Scrobbles!$O$8,FALSE)</f>
        <v>1.1633052841452716E-2</v>
      </c>
      <c r="C52">
        <f>_xlfn.POISSON.DIST(A52,Scrobbles!$O$9,FALSE)</f>
        <v>2.8037857813889608E-2</v>
      </c>
    </row>
    <row r="53" spans="1:3" x14ac:dyDescent="0.25">
      <c r="A53">
        <v>51</v>
      </c>
      <c r="B53">
        <f>_xlfn.NORM.DIST(A53,Scrobbles!$O$9,Scrobbles!$O$8,FALSE)</f>
        <v>1.1721786269275751E-2</v>
      </c>
      <c r="C53">
        <f>_xlfn.POISSON.DIST(A53,Scrobbles!$O$9,FALSE)</f>
        <v>3.2338936348200231E-2</v>
      </c>
    </row>
    <row r="54" spans="1:3" x14ac:dyDescent="0.25">
      <c r="A54">
        <v>52</v>
      </c>
      <c r="B54">
        <f>_xlfn.NORM.DIST(A54,Scrobbles!$O$9,Scrobbles!$O$8,FALSE)</f>
        <v>1.1800418716646706E-2</v>
      </c>
      <c r="C54">
        <f>_xlfn.POISSON.DIST(A54,Scrobbles!$O$9,FALSE)</f>
        <v>3.658250718122201E-2</v>
      </c>
    </row>
    <row r="55" spans="1:3" x14ac:dyDescent="0.25">
      <c r="A55">
        <v>53</v>
      </c>
      <c r="B55">
        <f>_xlfn.NORM.DIST(A55,Scrobbles!$O$9,Scrobbles!$O$8,FALSE)</f>
        <v>1.1868738437035474E-2</v>
      </c>
      <c r="C55">
        <f>_xlfn.POISSON.DIST(A55,Scrobbles!$O$9,FALSE)</f>
        <v>4.0602116738315194E-2</v>
      </c>
    </row>
    <row r="56" spans="1:3" x14ac:dyDescent="0.25">
      <c r="A56">
        <v>54</v>
      </c>
      <c r="B56">
        <f>_xlfn.NORM.DIST(A56,Scrobbles!$O$9,Scrobbles!$O$8,FALSE)</f>
        <v>1.192656067833203E-2</v>
      </c>
      <c r="C56">
        <f>_xlfn.POISSON.DIST(A56,Scrobbles!$O$9,FALSE)</f>
        <v>4.4228885335855332E-2</v>
      </c>
    </row>
    <row r="57" spans="1:3" x14ac:dyDescent="0.25">
      <c r="A57">
        <v>55</v>
      </c>
      <c r="B57">
        <f>_xlfn.NORM.DIST(A57,Scrobbles!$O$9,Scrobbles!$O$8,FALSE)</f>
        <v>1.1973728515232202E-2</v>
      </c>
      <c r="C57">
        <f>_xlfn.POISSON.DIST(A57,Scrobbles!$O$9,FALSE)</f>
        <v>4.7303620680059187E-2</v>
      </c>
    </row>
    <row r="58" spans="1:3" x14ac:dyDescent="0.25">
      <c r="A58">
        <v>56</v>
      </c>
      <c r="B58">
        <f>_xlfn.NORM.DIST(A58,Scrobbles!$O$9,Scrobbles!$O$8,FALSE)</f>
        <v>1.2010113558808395E-2</v>
      </c>
      <c r="C58">
        <f>_xlfn.POISSON.DIST(A58,Scrobbles!$O$9,FALSE)</f>
        <v>4.9688677184936123E-2</v>
      </c>
    </row>
    <row r="59" spans="1:3" x14ac:dyDescent="0.25">
      <c r="A59">
        <v>57</v>
      </c>
      <c r="B59">
        <f>_xlfn.NORM.DIST(A59,Scrobbles!$O$9,Scrobbles!$O$8,FALSE)</f>
        <v>1.2035616538774847E-2</v>
      </c>
      <c r="C59">
        <f>_xlfn.POISSON.DIST(A59,Scrobbles!$O$9,FALSE)</f>
        <v>5.1278304628417037E-2</v>
      </c>
    </row>
    <row r="60" spans="1:3" x14ac:dyDescent="0.25">
      <c r="A60">
        <v>58</v>
      </c>
      <c r="B60">
        <f>_xlfn.NORM.DIST(A60,Scrobbles!$O$9,Scrobbles!$O$8,FALSE)</f>
        <v>1.2050167754751696E-2</v>
      </c>
      <c r="C60">
        <f>_xlfn.POISSON.DIST(A60,Scrobbles!$O$9,FALSE)</f>
        <v>5.2006394146467579E-2</v>
      </c>
    </row>
    <row r="61" spans="1:3" x14ac:dyDescent="0.25">
      <c r="A61">
        <v>59</v>
      </c>
      <c r="B61">
        <f>_xlfn.NORM.DIST(A61,Scrobbles!$O$9,Scrobbles!$O$8,FALSE)</f>
        <v>1.2053727393656805E-2</v>
      </c>
      <c r="C61">
        <f>_xlfn.POISSON.DIST(A61,Scrobbles!$O$9,FALSE)</f>
        <v>5.1850841621602771E-2</v>
      </c>
    </row>
    <row r="62" spans="1:3" x14ac:dyDescent="0.25">
      <c r="A62">
        <v>60</v>
      </c>
      <c r="B62">
        <f>_xlfn.NORM.DIST(A62,Scrobbles!$O$9,Scrobbles!$O$8,FALSE)</f>
        <v>1.2046285711202562E-2</v>
      </c>
      <c r="C62">
        <f>_xlfn.POISSON.DIST(A62,Scrobbles!$O$9,FALSE)</f>
        <v>5.0834158452551736E-2</v>
      </c>
    </row>
    <row r="63" spans="1:3" x14ac:dyDescent="0.25">
      <c r="A63">
        <v>61</v>
      </c>
      <c r="B63">
        <f>_xlfn.NORM.DIST(A63,Scrobbles!$O$9,Scrobbles!$O$8,FALSE)</f>
        <v>1.2027863076339639E-2</v>
      </c>
      <c r="C63">
        <f>_xlfn.POISSON.DIST(A63,Scrobbles!$O$9,FALSE)</f>
        <v>4.9020403522229243E-2</v>
      </c>
    </row>
    <row r="64" spans="1:3" x14ac:dyDescent="0.25">
      <c r="A64">
        <v>62</v>
      </c>
      <c r="B64">
        <f>_xlfn.NORM.DIST(A64,Scrobbles!$O$9,Scrobbles!$O$8,FALSE)</f>
        <v>1.1998509878364037E-2</v>
      </c>
      <c r="C64">
        <f>_xlfn.POISSON.DIST(A64,Scrobbles!$O$9,FALSE)</f>
        <v>4.6508921747845579E-2</v>
      </c>
    </row>
    <row r="65" spans="1:3" x14ac:dyDescent="0.25">
      <c r="A65">
        <v>63</v>
      </c>
      <c r="B65">
        <f>_xlfn.NORM.DIST(A65,Scrobbles!$O$9,Scrobbles!$O$8,FALSE)</f>
        <v>1.1958306297280296E-2</v>
      </c>
      <c r="C65">
        <f>_xlfn.POISSON.DIST(A65,Scrobbles!$O$9,FALSE)</f>
        <v>4.3425697243553336E-2</v>
      </c>
    </row>
    <row r="66" spans="1:3" x14ac:dyDescent="0.25">
      <c r="A66">
        <v>64</v>
      </c>
      <c r="B66">
        <f>_xlfn.NORM.DIST(A66,Scrobbles!$O$9,Scrobbles!$O$8,FALSE)</f>
        <v>1.190736193888558E-2</v>
      </c>
      <c r="C66">
        <f>_xlfn.POISSON.DIST(A66,Scrobbles!$O$9,FALSE)</f>
        <v>3.9913324672383552E-2</v>
      </c>
    </row>
    <row r="67" spans="1:3" x14ac:dyDescent="0.25">
      <c r="A67">
        <v>65</v>
      </c>
      <c r="B67">
        <f>_xlfn.NORM.DIST(A67,Scrobbles!$O$9,Scrobbles!$O$8,FALSE)</f>
        <v>1.1845815336899006E-2</v>
      </c>
      <c r="C67">
        <f>_xlfn.POISSON.DIST(A67,Scrobbles!$O$9,FALSE)</f>
        <v>3.6120655812111803E-2</v>
      </c>
    </row>
    <row r="68" spans="1:3" x14ac:dyDescent="0.25">
      <c r="A68">
        <v>66</v>
      </c>
      <c r="B68">
        <f>_xlfn.NORM.DIST(A68,Scrobbles!$O$9,Scrobbles!$O$8,FALSE)</f>
        <v>1.1773833325301426E-2</v>
      </c>
      <c r="C68">
        <f>_xlfn.POISSON.DIST(A68,Scrobbles!$O$9,FALSE)</f>
        <v>3.2193097871757399E-2</v>
      </c>
    </row>
    <row r="69" spans="1:3" x14ac:dyDescent="0.25">
      <c r="A69">
        <v>67</v>
      </c>
      <c r="B69">
        <f>_xlfn.NORM.DIST(A69,Scrobbles!$O$9,Scrobbles!$O$8,FALSE)</f>
        <v>1.1691610284865605E-2</v>
      </c>
      <c r="C69">
        <f>_xlfn.POISSON.DIST(A69,Scrobbles!$O$9,FALSE)</f>
        <v>2.8264352828584225E-2</v>
      </c>
    </row>
    <row r="70" spans="1:3" x14ac:dyDescent="0.25">
      <c r="A70">
        <v>68</v>
      </c>
      <c r="B70">
        <f>_xlfn.NORM.DIST(A70,Scrobbles!$O$9,Scrobbles!$O$8,FALSE)</f>
        <v>1.1599367268639226E-2</v>
      </c>
      <c r="C70">
        <f>_xlfn.POISSON.DIST(A70,Scrobbles!$O$9,FALSE)</f>
        <v>2.4450132204657596E-2</v>
      </c>
    </row>
    <row r="71" spans="1:3" x14ac:dyDescent="0.25">
      <c r="A71">
        <v>69</v>
      </c>
      <c r="B71">
        <f>_xlfn.NORM.DIST(A71,Scrobbles!$O$9,Scrobbles!$O$8,FALSE)</f>
        <v>1.1497351011886878E-2</v>
      </c>
      <c r="C71">
        <f>_xlfn.POISSON.DIST(A71,Scrobbles!$O$9,FALSE)</f>
        <v>2.0844102476263952E-2</v>
      </c>
    </row>
    <row r="72" spans="1:3" x14ac:dyDescent="0.25">
      <c r="A72">
        <v>70</v>
      </c>
      <c r="B72">
        <f>_xlfn.NORM.DIST(A72,Scrobbles!$O$9,Scrobbles!$O$8,FALSE)</f>
        <v>1.1385832832696336E-2</v>
      </c>
      <c r="C72">
        <f>_xlfn.POISSON.DIST(A72,Scrobbles!$O$9,FALSE)</f>
        <v>1.7516052501062133E-2</v>
      </c>
    </row>
    <row r="73" spans="1:3" x14ac:dyDescent="0.25">
      <c r="A73">
        <v>71</v>
      </c>
      <c r="B73">
        <f>_xlfn.NORM.DIST(A73,Scrobbles!$O$9,Scrobbles!$O$8,FALSE)</f>
        <v>1.1265107430103631E-2</v>
      </c>
      <c r="C73">
        <f>_xlfn.POISSON.DIST(A73,Scrobbles!$O$9,FALSE)</f>
        <v>1.4512056753158335E-2</v>
      </c>
    </row>
    <row r="74" spans="1:3" x14ac:dyDescent="0.25">
      <c r="A74">
        <v>72</v>
      </c>
      <c r="B74">
        <f>_xlfn.NORM.DIST(A74,Scrobbles!$O$9,Scrobbles!$O$8,FALSE)</f>
        <v>1.1135491587185726E-2</v>
      </c>
      <c r="C74">
        <f>_xlfn.POISSON.DIST(A74,Scrobbles!$O$9,FALSE)</f>
        <v>1.1856255517286241E-2</v>
      </c>
    </row>
    <row r="75" spans="1:3" x14ac:dyDescent="0.25">
      <c r="A75">
        <v>73</v>
      </c>
      <c r="B75">
        <f>_xlfn.NORM.DIST(A75,Scrobbles!$O$9,Scrobbles!$O$8,FALSE)</f>
        <v>1.0997322787104495E-2</v>
      </c>
      <c r="C75">
        <f>_xlfn.POISSON.DIST(A75,Scrobbles!$O$9,FALSE)</f>
        <v>9.5537917141710182E-3</v>
      </c>
    </row>
    <row r="76" spans="1:3" x14ac:dyDescent="0.25">
      <c r="A76">
        <v>74</v>
      </c>
      <c r="B76">
        <f>_xlfn.NORM.DIST(A76,Scrobbles!$O$9,Scrobbles!$O$8,FALSE)</f>
        <v>1.0850957750557586E-2</v>
      </c>
      <c r="C76">
        <f>_xlfn.POISSON.DIST(A76,Scrobbles!$O$9,FALSE)</f>
        <v>7.5944290255731441E-3</v>
      </c>
    </row>
    <row r="77" spans="1:3" x14ac:dyDescent="0.25">
      <c r="A77">
        <v>75</v>
      </c>
      <c r="B77">
        <f>_xlfn.NORM.DIST(A77,Scrobbles!$O$9,Scrobbles!$O$8,FALSE)</f>
        <v>1.0696770903497221E-2</v>
      </c>
      <c r="C77">
        <f>_xlfn.POISSON.DIST(A77,Scrobbles!$O$9,FALSE)</f>
        <v>5.9564149220181451E-3</v>
      </c>
    </row>
    <row r="78" spans="1:3" x14ac:dyDescent="0.25">
      <c r="A78">
        <v>76</v>
      </c>
      <c r="B78">
        <f>_xlfn.NORM.DIST(A78,Scrobbles!$O$9,Scrobbles!$O$8,FALSE)</f>
        <v>1.0535152784314472E-2</v>
      </c>
      <c r="C78">
        <f>_xlfn.POISSON.DIST(A78,Scrobbles!$O$9,FALSE)</f>
        <v>4.610228267815911E-3</v>
      </c>
    </row>
    <row r="79" spans="1:3" x14ac:dyDescent="0.25">
      <c r="A79">
        <v>77</v>
      </c>
      <c r="B79">
        <f>_xlfn.NORM.DIST(A79,Scrobbles!$O$9,Scrobbles!$O$8,FALSE)</f>
        <v>1.0366508399952352E-2</v>
      </c>
      <c r="C79">
        <f>_xlfn.POISSON.DIST(A79,Scrobbles!$O$9,FALSE)</f>
        <v>3.5219467286599711E-3</v>
      </c>
    </row>
    <row r="80" spans="1:3" x14ac:dyDescent="0.25">
      <c r="A80">
        <v>78</v>
      </c>
      <c r="B80">
        <f>_xlfn.NORM.DIST(A80,Scrobbles!$O$9,Scrobbles!$O$8,FALSE)</f>
        <v>1.0191255540604608E-2</v>
      </c>
      <c r="C80">
        <f>_xlfn.POISSON.DIST(A80,Scrobbles!$O$9,FALSE)</f>
        <v>2.6560684228204984E-3</v>
      </c>
    </row>
    <row r="81" spans="1:3" x14ac:dyDescent="0.25">
      <c r="A81">
        <v>79</v>
      </c>
      <c r="B81">
        <f>_xlfn.NORM.DIST(A81,Scrobbles!$O$9,Scrobbles!$O$8,FALSE)</f>
        <v>1.0009823062778044E-2</v>
      </c>
      <c r="C81">
        <f>_xlfn.POISSON.DIST(A81,Scrobbles!$O$9,FALSE)</f>
        <v>1.9777128986005173E-3</v>
      </c>
    </row>
    <row r="82" spans="1:3" x14ac:dyDescent="0.25">
      <c r="A82">
        <v>80</v>
      </c>
      <c r="B82">
        <f>_xlfn.NORM.DIST(A82,Scrobbles!$O$9,Scrobbles!$O$8,FALSE)</f>
        <v>9.8226491505445102E-3</v>
      </c>
      <c r="C82">
        <f>_xlfn.POISSON.DIST(A82,Scrobbles!$O$9,FALSE)</f>
        <v>1.4542006607356718E-3</v>
      </c>
    </row>
    <row r="83" spans="1:3" x14ac:dyDescent="0.25">
      <c r="A83">
        <v>81</v>
      </c>
      <c r="B83">
        <f>_xlfn.NORM.DIST(A83,Scrobbles!$O$9,Scrobbles!$O$8,FALSE)</f>
        <v>9.6301795647851934E-3</v>
      </c>
      <c r="C83">
        <f>_xlfn.POISSON.DIST(A83,Scrobbles!$O$9,FALSE)</f>
        <v>1.0560643868813911E-3</v>
      </c>
    </row>
    <row r="84" spans="1:3" x14ac:dyDescent="0.25">
      <c r="A84">
        <v>82</v>
      </c>
      <c r="B84">
        <f>_xlfn.NORM.DIST(A84,Scrobbles!$O$9,Scrobbles!$O$8,FALSE)</f>
        <v>9.432865890135712E-3</v>
      </c>
      <c r="C84">
        <f>_xlfn.POISSON.DIST(A84,Scrobbles!$O$9,FALSE)</f>
        <v>7.575784697857863E-4</v>
      </c>
    </row>
    <row r="85" spans="1:3" x14ac:dyDescent="0.25">
      <c r="A85">
        <v>83</v>
      </c>
      <c r="B85">
        <f>_xlfn.NORM.DIST(A85,Scrobbles!$O$9,Scrobbles!$O$8,FALSE)</f>
        <v>9.2311637891780429E-3</v>
      </c>
      <c r="C85">
        <f>_xlfn.POISSON.DIST(A85,Scrobbles!$O$9,FALSE)</f>
        <v>5.3690890842366464E-4</v>
      </c>
    </row>
    <row r="86" spans="1:3" x14ac:dyDescent="0.25">
      <c r="A86">
        <v>84</v>
      </c>
      <c r="B86">
        <f>_xlfn.NORM.DIST(A86,Scrobbles!$O$9,Scrobbles!$O$8,FALSE)</f>
        <v>9.0255312731967671E-3</v>
      </c>
      <c r="C86">
        <f>_xlfn.POISSON.DIST(A86,Scrobbles!$O$9,FALSE)</f>
        <v>3.7598663054878428E-4</v>
      </c>
    </row>
    <row r="87" spans="1:3" x14ac:dyDescent="0.25">
      <c r="A87">
        <v>85</v>
      </c>
      <c r="B87">
        <f>_xlfn.NORM.DIST(A87,Scrobbles!$O$9,Scrobbles!$O$8,FALSE)</f>
        <v>8.8164269985258371E-3</v>
      </c>
      <c r="C87">
        <f>_xlfn.POISSON.DIST(A87,Scrobbles!$O$9,FALSE)</f>
        <v>2.6019836024137314E-4</v>
      </c>
    </row>
    <row r="88" spans="1:3" x14ac:dyDescent="0.25">
      <c r="A88">
        <v>86</v>
      </c>
      <c r="B88">
        <f>_xlfn.NORM.DIST(A88,Scrobbles!$O$9,Scrobbles!$O$8,FALSE)</f>
        <v>8.6043085971615196E-3</v>
      </c>
      <c r="C88">
        <f>_xlfn.POISSON.DIST(A88,Scrobbles!$O$9,FALSE)</f>
        <v>1.7797425461106182E-4</v>
      </c>
    </row>
    <row r="89" spans="1:3" x14ac:dyDescent="0.25">
      <c r="A89">
        <v>87</v>
      </c>
      <c r="B89">
        <f>_xlfn.NORM.DIST(A89,Scrobbles!$O$9,Scrobbles!$O$8,FALSE)</f>
        <v>8.3896310499116198E-3</v>
      </c>
      <c r="C89">
        <f>_xlfn.POISSON.DIST(A89,Scrobbles!$O$9,FALSE)</f>
        <v>1.2033418161667477E-4</v>
      </c>
    </row>
    <row r="90" spans="1:3" x14ac:dyDescent="0.25">
      <c r="A90">
        <v>88</v>
      </c>
      <c r="B90">
        <f>_xlfn.NORM.DIST(A90,Scrobbles!$O$9,Scrobbles!$O$8,FALSE)</f>
        <v>8.1728451098947632E-3</v>
      </c>
      <c r="C90">
        <f>_xlfn.POISSON.DIST(A90,Scrobbles!$O$9,FALSE)</f>
        <v>8.0437287176922083E-5</v>
      </c>
    </row>
    <row r="91" spans="1:3" x14ac:dyDescent="0.25">
      <c r="A91">
        <v>89</v>
      </c>
      <c r="B91">
        <f>_xlfn.NORM.DIST(A91,Scrobbles!$O$9,Scrobbles!$O$8,FALSE)</f>
        <v>7.9543957837016153E-3</v>
      </c>
      <c r="C91">
        <f>_xlfn.POISSON.DIST(A91,Scrobbles!$O$9,FALSE)</f>
        <v>5.316410256240675E-5</v>
      </c>
    </row>
    <row r="92" spans="1:3" x14ac:dyDescent="0.25">
      <c r="A92">
        <v>90</v>
      </c>
      <c r="B92">
        <f>_xlfn.NORM.DIST(A92,Scrobbles!$O$9,Scrobbles!$O$8,FALSE)</f>
        <v>7.7347208769871743E-3</v>
      </c>
      <c r="C92">
        <f>_xlfn.POISSON.DIST(A92,Scrobbles!$O$9,FALSE)</f>
        <v>3.4747779452553666E-5</v>
      </c>
    </row>
    <row r="93" spans="1:3" x14ac:dyDescent="0.25">
      <c r="A93">
        <v>91</v>
      </c>
      <c r="B93">
        <f>_xlfn.NORM.DIST(A93,Scrobbles!$O$9,Scrobbles!$O$8,FALSE)</f>
        <v>7.5142496106855505E-3</v>
      </c>
      <c r="C93">
        <f>_xlfn.POISSON.DIST(A93,Scrobbles!$O$9,FALSE)</f>
        <v>2.2461395896931751E-5</v>
      </c>
    </row>
    <row r="94" spans="1:3" x14ac:dyDescent="0.25">
      <c r="A94">
        <v>92</v>
      </c>
      <c r="B94">
        <f>_xlfn.NORM.DIST(A94,Scrobbles!$O$9,Scrobbles!$O$8,FALSE)</f>
        <v>7.2934013134310603E-3</v>
      </c>
      <c r="C94">
        <f>_xlfn.POISSON.DIST(A94,Scrobbles!$O$9,FALSE)</f>
        <v>1.4361506327961524E-5</v>
      </c>
    </row>
    <row r="95" spans="1:3" x14ac:dyDescent="0.25">
      <c r="A95">
        <v>93</v>
      </c>
      <c r="B95">
        <f>_xlfn.NORM.DIST(A95,Scrobbles!$O$9,Scrobbles!$O$8,FALSE)</f>
        <v>7.0725841951380297E-3</v>
      </c>
      <c r="C95">
        <f>_xlfn.POISSON.DIST(A95,Scrobbles!$O$9,FALSE)</f>
        <v>9.0838117191406956E-6</v>
      </c>
    </row>
    <row r="96" spans="1:3" x14ac:dyDescent="0.25">
      <c r="A96">
        <v>94</v>
      </c>
      <c r="B96">
        <f>_xlfn.NORM.DIST(A96,Scrobbles!$O$9,Scrobbles!$O$8,FALSE)</f>
        <v>6.8521942060420686E-3</v>
      </c>
      <c r="C96">
        <f>_xlfn.POISSON.DIST(A96,Scrobbles!$O$9,FALSE)</f>
        <v>5.6844879343809361E-6</v>
      </c>
    </row>
    <row r="97" spans="1:3" x14ac:dyDescent="0.25">
      <c r="A97">
        <v>95</v>
      </c>
      <c r="B97">
        <f>_xlfn.NORM.DIST(A97,Scrobbles!$O$9,Scrobbles!$O$8,FALSE)</f>
        <v>6.6326139848435313E-3</v>
      </c>
      <c r="C97">
        <f>_xlfn.POISSON.DIST(A97,Scrobbles!$O$9,FALSE)</f>
        <v>3.5198067705145513E-6</v>
      </c>
    </row>
    <row r="98" spans="1:3" x14ac:dyDescent="0.25">
      <c r="A98">
        <v>96</v>
      </c>
      <c r="B98">
        <f>_xlfn.NORM.DIST(A98,Scrobbles!$O$9,Scrobbles!$O$8,FALSE)</f>
        <v>6.4142118989249921E-3</v>
      </c>
      <c r="C98">
        <f>_xlfn.POISSON.DIST(A98,Scrobbles!$O$9,FALSE)</f>
        <v>2.1567443446780151E-6</v>
      </c>
    </row>
    <row r="99" spans="1:3" x14ac:dyDescent="0.25">
      <c r="A99">
        <v>97</v>
      </c>
      <c r="B99">
        <f>_xlfn.NORM.DIST(A99,Scrobbles!$O$9,Scrobbles!$O$8,FALSE)</f>
        <v>6.1973411789447656E-3</v>
      </c>
      <c r="C99">
        <f>_xlfn.POISSON.DIST(A99,Scrobbles!$O$9,FALSE)</f>
        <v>1.3079104576579916E-6</v>
      </c>
    </row>
    <row r="100" spans="1:3" x14ac:dyDescent="0.25">
      <c r="A100">
        <v>98</v>
      </c>
      <c r="B100">
        <f>_xlfn.NORM.DIST(A100,Scrobbles!$O$9,Scrobbles!$O$8,FALSE)</f>
        <v>5.9823391494428875E-3</v>
      </c>
      <c r="C100">
        <f>_xlfn.POISSON.DIST(A100,Scrobbles!$O$9,FALSE)</f>
        <v>7.8506029871427333E-7</v>
      </c>
    </row>
    <row r="101" spans="1:3" x14ac:dyDescent="0.25">
      <c r="A101">
        <v>99</v>
      </c>
      <c r="B101">
        <f>_xlfn.NORM.DIST(A101,Scrobbles!$O$9,Scrobbles!$O$8,FALSE)</f>
        <v>5.7695265564399849E-3</v>
      </c>
      <c r="C101">
        <f>_xlfn.POISSON.DIST(A101,Scrobbles!$O$9,FALSE)</f>
        <v>4.6646482395381858E-7</v>
      </c>
    </row>
    <row r="102" spans="1:3" x14ac:dyDescent="0.25">
      <c r="A102">
        <v>100</v>
      </c>
      <c r="B102">
        <f>_xlfn.NORM.DIST(A102,Scrobbles!$O$9,Scrobbles!$O$8,FALSE)</f>
        <v>5.5592069923679922E-3</v>
      </c>
      <c r="C102">
        <f>_xlfn.POISSON.DIST(A102,Scrobbles!$O$9,FALSE)</f>
        <v>2.7439107291400973E-7</v>
      </c>
    </row>
    <row r="103" spans="1:3" x14ac:dyDescent="0.25">
      <c r="A103">
        <v>101</v>
      </c>
      <c r="B103">
        <f>_xlfn.NORM.DIST(A103,Scrobbles!$O$9,Scrobbles!$O$8,FALSE)</f>
        <v>5.351666418049553E-3</v>
      </c>
      <c r="C103">
        <f>_xlfn.POISSON.DIST(A103,Scrobbles!$O$9,FALSE)</f>
        <v>1.5980842918696073E-7</v>
      </c>
    </row>
    <row r="104" spans="1:3" x14ac:dyDescent="0.25">
      <c r="A104">
        <v>102</v>
      </c>
      <c r="B104">
        <f>_xlfn.NORM.DIST(A104,Scrobbles!$O$9,Scrobbles!$O$8,FALSE)</f>
        <v>5.1471727808442566E-3</v>
      </c>
      <c r="C104">
        <f>_xlfn.POISSON.DIST(A104,Scrobbles!$O$9,FALSE)</f>
        <v>9.2161723867912603E-8</v>
      </c>
    </row>
    <row r="105" spans="1:3" x14ac:dyDescent="0.25">
      <c r="A105">
        <v>103</v>
      </c>
      <c r="B105">
        <f>_xlfn.NORM.DIST(A105,Scrobbles!$O$9,Scrobbles!$O$8,FALSE)</f>
        <v>4.9459757275089394E-3</v>
      </c>
      <c r="C105">
        <f>_xlfn.POISSON.DIST(A105,Scrobbles!$O$9,FALSE)</f>
        <v>5.263376577265118E-8</v>
      </c>
    </row>
    <row r="106" spans="1:3" x14ac:dyDescent="0.25">
      <c r="A106">
        <v>104</v>
      </c>
      <c r="B106">
        <f>_xlfn.NORM.DIST(A106,Scrobbles!$O$9,Scrobbles!$O$8,FALSE)</f>
        <v>4.7483064097794446E-3</v>
      </c>
      <c r="C106">
        <f>_xlfn.POISSON.DIST(A106,Scrobbles!$O$9,FALSE)</f>
        <v>2.9770229509418292E-8</v>
      </c>
    </row>
    <row r="107" spans="1:3" x14ac:dyDescent="0.25">
      <c r="A107">
        <v>105</v>
      </c>
      <c r="B107">
        <f>_xlfn.NORM.DIST(A107,Scrobbles!$O$9,Scrobbles!$O$8,FALSE)</f>
        <v>4.5543773801758848E-3</v>
      </c>
      <c r="C107">
        <f>_xlfn.POISSON.DIST(A107,Scrobbles!$O$9,FALSE)</f>
        <v>1.6677999725164284E-8</v>
      </c>
    </row>
    <row r="108" spans="1:3" x14ac:dyDescent="0.25">
      <c r="A108">
        <v>106</v>
      </c>
      <c r="B108">
        <f>_xlfn.NORM.DIST(A108,Scrobbles!$O$9,Scrobbles!$O$8,FALSE)</f>
        <v>4.3643825750651682E-3</v>
      </c>
      <c r="C108">
        <f>_xlfn.POISSON.DIST(A108,Scrobbles!$O$9,FALSE)</f>
        <v>9.2552717675718017E-9</v>
      </c>
    </row>
    <row r="109" spans="1:3" x14ac:dyDescent="0.25">
      <c r="A109">
        <v>107</v>
      </c>
      <c r="B109">
        <f>_xlfn.NORM.DIST(A109,Scrobbles!$O$9,Scrobbles!$O$8,FALSE)</f>
        <v>4.1784973815859085E-3</v>
      </c>
      <c r="C109">
        <f>_xlfn.POISSON.DIST(A109,Scrobbles!$O$9,FALSE)</f>
        <v>5.0881098227441656E-9</v>
      </c>
    </row>
    <row r="110" spans="1:3" x14ac:dyDescent="0.25">
      <c r="A110">
        <v>108</v>
      </c>
      <c r="B110">
        <f>_xlfn.NORM.DIST(A110,Scrobbles!$O$9,Scrobbles!$O$8,FALSE)</f>
        <v>3.9968787846534513E-3</v>
      </c>
      <c r="C110">
        <f>_xlfn.POISSON.DIST(A110,Scrobbles!$O$9,FALSE)</f>
        <v>2.7713016463748432E-9</v>
      </c>
    </row>
    <row r="111" spans="1:3" x14ac:dyDescent="0.25">
      <c r="A111">
        <v>109</v>
      </c>
      <c r="B111">
        <f>_xlfn.NORM.DIST(A111,Scrobbles!$O$9,Scrobbles!$O$8,FALSE)</f>
        <v>3.8196655899182751E-3</v>
      </c>
      <c r="C111">
        <f>_xlfn.POISSON.DIST(A111,Scrobbles!$O$9,FALSE)</f>
        <v>1.4955756321504842E-9</v>
      </c>
    </row>
    <row r="112" spans="1:3" x14ac:dyDescent="0.25">
      <c r="A112">
        <v>110</v>
      </c>
      <c r="B112">
        <f>_xlfn.NORM.DIST(A112,Scrobbles!$O$9,Scrobbles!$O$8,FALSE)</f>
        <v>3.6469787182503459E-3</v>
      </c>
      <c r="C112">
        <f>_xlfn.POISSON.DIST(A112,Scrobbles!$O$9,FALSE)</f>
        <v>7.9977306532110606E-10</v>
      </c>
    </row>
    <row r="113" spans="1:3" x14ac:dyDescent="0.25">
      <c r="A113">
        <v>111</v>
      </c>
      <c r="B113">
        <f>_xlfn.NORM.DIST(A113,Scrobbles!$O$9,Scrobbles!$O$8,FALSE)</f>
        <v>3.478921567065738E-3</v>
      </c>
      <c r="C113">
        <f>_xlfn.POISSON.DIST(A113,Scrobbles!$O$9,FALSE)</f>
        <v>4.2383310297886663E-10</v>
      </c>
    </row>
    <row r="114" spans="1:3" x14ac:dyDescent="0.25">
      <c r="A114">
        <v>112</v>
      </c>
      <c r="B114">
        <f>_xlfn.NORM.DIST(A114,Scrobbles!$O$9,Scrobbles!$O$8,FALSE)</f>
        <v>3.315580433600137E-3</v>
      </c>
      <c r="C114">
        <f>_xlfn.POISSON.DIST(A114,Scrobbles!$O$9,FALSE)</f>
        <v>2.2260141963175455E-10</v>
      </c>
    </row>
    <row r="115" spans="1:3" x14ac:dyDescent="0.25">
      <c r="A115">
        <v>113</v>
      </c>
      <c r="B115">
        <f>_xlfn.NORM.DIST(A115,Scrobbles!$O$9,Scrobbles!$O$8,FALSE)</f>
        <v>3.1570249950663419E-3</v>
      </c>
      <c r="C115">
        <f>_xlfn.POISSON.DIST(A115,Scrobbles!$O$9,FALSE)</f>
        <v>1.1587788632574511E-10</v>
      </c>
    </row>
    <row r="116" spans="1:3" x14ac:dyDescent="0.25">
      <c r="A116">
        <v>114</v>
      </c>
      <c r="B116">
        <f>_xlfn.NORM.DIST(A116,Scrobbles!$O$9,Scrobbles!$O$8,FALSE)</f>
        <v>3.0033088405092057E-3</v>
      </c>
      <c r="C116">
        <f>_xlfn.POISSON.DIST(A116,Scrobbles!$O$9,FALSE)</f>
        <v>5.9792511003995906E-11</v>
      </c>
    </row>
    <row r="117" spans="1:3" x14ac:dyDescent="0.25">
      <c r="A117">
        <v>115</v>
      </c>
      <c r="B117">
        <f>_xlfn.NORM.DIST(A117,Scrobbles!$O$9,Scrobbles!$O$8,FALSE)</f>
        <v>2.854470049090225E-3</v>
      </c>
      <c r="C117">
        <f>_xlfn.POISSON.DIST(A117,Scrobbles!$O$9,FALSE)</f>
        <v>3.0584404605624675E-11</v>
      </c>
    </row>
    <row r="118" spans="1:3" x14ac:dyDescent="0.25">
      <c r="A118">
        <v>116</v>
      </c>
      <c r="B118">
        <f>_xlfn.NORM.DIST(A118,Scrobbles!$O$9,Scrobbles!$O$8,FALSE)</f>
        <v>2.7105318094942741E-3</v>
      </c>
      <c r="C118">
        <f>_xlfn.POISSON.DIST(A118,Scrobbles!$O$9,FALSE)</f>
        <v>1.5509332964312672E-11</v>
      </c>
    </row>
    <row r="119" spans="1:3" x14ac:dyDescent="0.25">
      <c r="A119">
        <v>117</v>
      </c>
      <c r="B119">
        <f>_xlfn.NORM.DIST(A119,Scrobbles!$O$9,Scrobbles!$O$8,FALSE)</f>
        <v>2.5715030751507968E-3</v>
      </c>
      <c r="C119">
        <f>_xlfn.POISSON.DIST(A119,Scrobbles!$O$9,FALSE)</f>
        <v>7.797553023787145E-12</v>
      </c>
    </row>
    <row r="120" spans="1:3" x14ac:dyDescent="0.25">
      <c r="A120">
        <v>118</v>
      </c>
      <c r="B120">
        <f>_xlfn.NORM.DIST(A120,Scrobbles!$O$9,Scrobbles!$O$8,FALSE)</f>
        <v>2.437379249999443E-3</v>
      </c>
      <c r="C120">
        <f>_xlfn.POISSON.DIST(A120,Scrobbles!$O$9,FALSE)</f>
        <v>3.8871151663943717E-12</v>
      </c>
    </row>
    <row r="121" spans="1:3" x14ac:dyDescent="0.25">
      <c r="A121">
        <v>119</v>
      </c>
      <c r="B121">
        <f>_xlfn.NORM.DIST(A121,Scrobbles!$O$9,Scrobbles!$O$8,FALSE)</f>
        <v>2.3081428996034122E-3</v>
      </c>
      <c r="C121">
        <f>_xlfn.POISSON.DIST(A121,Scrobbles!$O$9,FALSE)</f>
        <v>1.921460784179135E-12</v>
      </c>
    </row>
    <row r="122" spans="1:3" x14ac:dyDescent="0.25">
      <c r="A122">
        <v>120</v>
      </c>
      <c r="B122">
        <f>_xlfn.NORM.DIST(A122,Scrobbles!$O$9,Scrobbles!$O$8,FALSE)</f>
        <v>2.1837644825202476E-3</v>
      </c>
      <c r="C122">
        <f>_xlfn.POISSON.DIST(A122,Scrobbles!$O$9,FALSE)</f>
        <v>9.4189254126428752E-13</v>
      </c>
    </row>
    <row r="123" spans="1:3" x14ac:dyDescent="0.25">
      <c r="A123">
        <v>121</v>
      </c>
      <c r="B123">
        <f>_xlfn.NORM.DIST(A123,Scrobbles!$O$9,Scrobbles!$O$8,FALSE)</f>
        <v>2.0642030969770767E-3</v>
      </c>
      <c r="C123">
        <f>_xlfn.POISSON.DIST(A123,Scrobbles!$O$9,FALSE)</f>
        <v>4.5789622813042942E-13</v>
      </c>
    </row>
    <row r="124" spans="1:3" x14ac:dyDescent="0.25">
      <c r="A124">
        <v>122</v>
      </c>
      <c r="B124">
        <f>_xlfn.NORM.DIST(A124,Scrobbles!$O$9,Scrobbles!$O$8,FALSE)</f>
        <v>1.9494072380625161E-3</v>
      </c>
      <c r="C124">
        <f>_xlfn.POISSON.DIST(A124,Scrobbles!$O$9,FALSE)</f>
        <v>2.2077928068004725E-13</v>
      </c>
    </row>
    <row r="125" spans="1:3" x14ac:dyDescent="0.25">
      <c r="A125">
        <v>123</v>
      </c>
      <c r="B125">
        <f>_xlfn.NORM.DIST(A125,Scrobbles!$O$9,Scrobbles!$O$8,FALSE)</f>
        <v>1.8393155608379531E-3</v>
      </c>
      <c r="C125">
        <f>_xlfn.POISSON.DIST(A125,Scrobbles!$O$9,FALSE)</f>
        <v>1.0558550008610757E-13</v>
      </c>
    </row>
    <row r="126" spans="1:3" x14ac:dyDescent="0.25">
      <c r="A126">
        <v>124</v>
      </c>
      <c r="B126">
        <f>_xlfn.NORM.DIST(A126,Scrobbles!$O$9,Scrobbles!$O$8,FALSE)</f>
        <v>1.7338576449837473E-3</v>
      </c>
      <c r="C126">
        <f>_xlfn.POISSON.DIST(A126,Scrobbles!$O$9,FALSE)</f>
        <v>5.0087998143314694E-14</v>
      </c>
    </row>
    <row r="127" spans="1:3" x14ac:dyDescent="0.25">
      <c r="A127">
        <v>125</v>
      </c>
      <c r="B127">
        <f>_xlfn.NORM.DIST(A127,Scrobbles!$O$9,Scrobbles!$O$8,FALSE)</f>
        <v>1.6329547568281768E-3</v>
      </c>
      <c r="C127">
        <f>_xlfn.POISSON.DIST(A127,Scrobbles!$O$9,FALSE)</f>
        <v>2.3570822655677842E-14</v>
      </c>
    </row>
    <row r="128" spans="1:3" x14ac:dyDescent="0.25">
      <c r="A128">
        <v>126</v>
      </c>
      <c r="B128">
        <f>_xlfn.NORM.DIST(A128,Scrobbles!$O$9,Scrobbles!$O$8,FALSE)</f>
        <v>1.5365206048557943E-3</v>
      </c>
      <c r="C128">
        <f>_xlfn.POISSON.DIST(A128,Scrobbles!$O$9,FALSE)</f>
        <v>1.1004118886871156E-14</v>
      </c>
    </row>
    <row r="129" spans="1:3" x14ac:dyDescent="0.25">
      <c r="A129">
        <v>127</v>
      </c>
      <c r="B129">
        <f>_xlfn.NORM.DIST(A129,Scrobbles!$O$9,Scrobbles!$O$8,FALSE)</f>
        <v>1.444462085054273E-3</v>
      </c>
      <c r="C129">
        <f>_xlfn.POISSON.DIST(A129,Scrobbles!$O$9,FALSE)</f>
        <v>5.0968591416724892E-15</v>
      </c>
    </row>
    <row r="130" spans="1:3" x14ac:dyDescent="0.25">
      <c r="A130">
        <v>128</v>
      </c>
      <c r="B130">
        <f>_xlfn.NORM.DIST(A130,Scrobbles!$O$9,Scrobbles!$O$8,FALSE)</f>
        <v>1.3566800127320061E-3</v>
      </c>
      <c r="C130">
        <f>_xlfn.POISSON.DIST(A130,Scrobbles!$O$9,FALSE)</f>
        <v>2.3423065908421581E-15</v>
      </c>
    </row>
    <row r="131" spans="1:3" x14ac:dyDescent="0.25">
      <c r="A131">
        <v>129</v>
      </c>
      <c r="B131">
        <f>_xlfn.NORM.DIST(A131,Scrobbles!$O$9,Scrobbles!$O$8,FALSE)</f>
        <v>1.2730698377198502E-3</v>
      </c>
      <c r="C131">
        <f>_xlfn.POISSON.DIST(A131,Scrobbles!$O$9,FALSE)</f>
        <v>1.0680832607579447E-15</v>
      </c>
    </row>
    <row r="132" spans="1:3" x14ac:dyDescent="0.25">
      <c r="A132">
        <v>130</v>
      </c>
      <c r="B132">
        <f>_xlfn.NORM.DIST(A132,Scrobbles!$O$9,Scrobbles!$O$8,FALSE)</f>
        <v>1.1935223401568448E-3</v>
      </c>
      <c r="C132">
        <f>_xlfn.POISSON.DIST(A132,Scrobbles!$O$9,FALSE)</f>
        <v>4.8329559310314233E-16</v>
      </c>
    </row>
    <row r="133" spans="1:3" x14ac:dyDescent="0.25">
      <c r="A133">
        <v>131</v>
      </c>
      <c r="B133">
        <f>_xlfn.NORM.DIST(A133,Scrobbles!$O$9,Scrobbles!$O$8,FALSE)</f>
        <v>1.1179243043486799E-3</v>
      </c>
      <c r="C133">
        <f>_xlfn.POISSON.DIST(A133,Scrobbles!$O$9,FALSE)</f>
        <v>2.170164315685354E-16</v>
      </c>
    </row>
    <row r="134" spans="1:3" x14ac:dyDescent="0.25">
      <c r="A134">
        <v>132</v>
      </c>
      <c r="B134">
        <f>_xlfn.NORM.DIST(A134,Scrobbles!$O$9,Scrobbles!$O$8,FALSE)</f>
        <v>1.0461591684770564E-3</v>
      </c>
      <c r="C134">
        <f>_xlfn.POISSON.DIST(A134,Scrobbles!$O$9,FALSE)</f>
        <v>9.670963973642672E-17</v>
      </c>
    </row>
    <row r="135" spans="1:3" x14ac:dyDescent="0.25">
      <c r="A135">
        <v>133</v>
      </c>
      <c r="B135">
        <f>_xlfn.NORM.DIST(A135,Scrobbles!$O$9,Scrobbles!$O$8,FALSE)</f>
        <v>9.7810764822509337E-4</v>
      </c>
      <c r="C135">
        <f>_xlfn.POISSON.DIST(A135,Scrobbles!$O$9,FALSE)</f>
        <v>4.2772949905539923E-17</v>
      </c>
    </row>
    <row r="136" spans="1:3" x14ac:dyDescent="0.25">
      <c r="A136">
        <v>134</v>
      </c>
      <c r="B136">
        <f>_xlfn.NORM.DIST(A136,Scrobbles!$O$9,Scrobbles!$O$8,FALSE)</f>
        <v>9.1364833266690062E-4</v>
      </c>
      <c r="C136">
        <f>_xlfn.POISSON.DIST(A136,Scrobbles!$O$9,FALSE)</f>
        <v>1.8776536394003749E-17</v>
      </c>
    </row>
    <row r="137" spans="1:3" x14ac:dyDescent="0.25">
      <c r="A137">
        <v>135</v>
      </c>
      <c r="B137">
        <f>_xlfn.NORM.DIST(A137,Scrobbles!$O$9,Scrobbles!$O$8,FALSE)</f>
        <v>8.5265825104599037E-4</v>
      </c>
      <c r="C137">
        <f>_xlfn.POISSON.DIST(A137,Scrobbles!$O$9,FALSE)</f>
        <v>8.1814973394351616E-18</v>
      </c>
    </row>
    <row r="138" spans="1:3" x14ac:dyDescent="0.25">
      <c r="A138">
        <v>136</v>
      </c>
      <c r="B138">
        <f>_xlfn.NORM.DIST(A138,Scrobbles!$O$9,Scrobbles!$O$8,FALSE)</f>
        <v>7.9501340933583369E-4</v>
      </c>
      <c r="C138">
        <f>_xlfn.POISSON.DIST(A138,Scrobbles!$O$9,FALSE)</f>
        <v>3.5387099219009531E-18</v>
      </c>
    </row>
    <row r="139" spans="1:3" x14ac:dyDescent="0.25">
      <c r="A139">
        <v>137</v>
      </c>
      <c r="B139">
        <f>_xlfn.NORM.DIST(A139,Scrobbles!$O$9,Scrobbles!$O$8,FALSE)</f>
        <v>7.4058929573475444E-4</v>
      </c>
      <c r="C139">
        <f>_xlfn.POISSON.DIST(A139,Scrobbles!$O$9,FALSE)</f>
        <v>1.5194117311726162E-18</v>
      </c>
    </row>
    <row r="140" spans="1:3" x14ac:dyDescent="0.25">
      <c r="A140">
        <v>138</v>
      </c>
      <c r="B140">
        <f>_xlfn.NORM.DIST(A140,Scrobbles!$O$9,Scrobbles!$O$8,FALSE)</f>
        <v>6.8926135449524863E-4</v>
      </c>
      <c r="C140">
        <f>_xlfn.POISSON.DIST(A140,Scrobbles!$O$9,FALSE)</f>
        <v>6.4766058447255564E-19</v>
      </c>
    </row>
    <row r="141" spans="1:3" x14ac:dyDescent="0.25">
      <c r="A141">
        <v>139</v>
      </c>
      <c r="B141">
        <f>_xlfn.NORM.DIST(A141,Scrobbles!$O$9,Scrobbles!$O$8,FALSE)</f>
        <v>6.4090542772332853E-4</v>
      </c>
      <c r="C141">
        <f>_xlfn.POISSON.DIST(A141,Scrobbles!$O$9,FALSE)</f>
        <v>2.740840391335427E-19</v>
      </c>
    </row>
    <row r="142" spans="1:3" x14ac:dyDescent="0.25">
      <c r="A142">
        <v>140</v>
      </c>
      <c r="B142">
        <f>_xlfn.NORM.DIST(A142,Scrobbles!$O$9,Scrobbles!$O$8,FALSE)</f>
        <v>5.9539816500570129E-4</v>
      </c>
      <c r="C142">
        <f>_xlfn.POISSON.DIST(A142,Scrobbles!$O$9,FALSE)</f>
        <v>1.1516136098047818E-19</v>
      </c>
    </row>
    <row r="143" spans="1:3" x14ac:dyDescent="0.25">
      <c r="A143">
        <v>141</v>
      </c>
      <c r="B143">
        <f>_xlfn.NORM.DIST(A143,Scrobbles!$O$9,Scrobbles!$O$8,FALSE)</f>
        <v>5.5261740093060212E-4</v>
      </c>
      <c r="C143">
        <f>_xlfn.POISSON.DIST(A143,Scrobbles!$O$9,FALSE)</f>
        <v>4.8043955352722574E-20</v>
      </c>
    </row>
    <row r="144" spans="1:3" x14ac:dyDescent="0.25">
      <c r="A144">
        <v>142</v>
      </c>
      <c r="B144">
        <f>_xlfn.NORM.DIST(A144,Scrobbles!$O$9,Scrobbles!$O$8,FALSE)</f>
        <v>5.1244250076119846E-4</v>
      </c>
      <c r="C144">
        <f>_xlfn.POISSON.DIST(A144,Scrobbles!$O$9,FALSE)</f>
        <v>1.9902218455974816E-20</v>
      </c>
    </row>
    <row r="145" spans="1:3" x14ac:dyDescent="0.25">
      <c r="A145">
        <v>143</v>
      </c>
      <c r="B145">
        <f>_xlfn.NORM.DIST(A145,Scrobbles!$O$9,Scrobbles!$O$8,FALSE)</f>
        <v>4.7475467469827926E-4</v>
      </c>
      <c r="C145">
        <f>_xlfn.POISSON.DIST(A145,Scrobbles!$O$9,FALSE)</f>
        <v>8.1868442846462724E-21</v>
      </c>
    </row>
    <row r="146" spans="1:3" x14ac:dyDescent="0.25">
      <c r="A146">
        <v>144</v>
      </c>
      <c r="B146">
        <f>_xlfn.NORM.DIST(A146,Scrobbles!$O$9,Scrobbles!$O$8,FALSE)</f>
        <v>4.3943726133099307E-4</v>
      </c>
      <c r="C146">
        <f>_xlfn.POISSON.DIST(A146,Scrobbles!$O$9,FALSE)</f>
        <v>3.3442991358848984E-21</v>
      </c>
    </row>
    <row r="147" spans="1:3" x14ac:dyDescent="0.25">
      <c r="A147">
        <v>145</v>
      </c>
      <c r="B147">
        <f>_xlfn.NORM.DIST(A147,Scrobbles!$O$9,Scrobbles!$O$8,FALSE)</f>
        <v>4.0637598102065257E-4</v>
      </c>
      <c r="C147">
        <f>_xlfn.POISSON.DIST(A147,Scrobbles!$O$9,FALSE)</f>
        <v>1.3567136453894028E-21</v>
      </c>
    </row>
    <row r="148" spans="1:3" x14ac:dyDescent="0.25">
      <c r="A148">
        <v>146</v>
      </c>
      <c r="B148">
        <f>_xlfn.NORM.DIST(A148,Scrobbles!$O$9,Scrobbles!$O$8,FALSE)</f>
        <v>3.7545916009297314E-4</v>
      </c>
      <c r="C148">
        <f>_xlfn.POISSON.DIST(A148,Scrobbles!$O$9,FALSE)</f>
        <v>5.4662113029387165E-22</v>
      </c>
    </row>
    <row r="149" spans="1:3" x14ac:dyDescent="0.25">
      <c r="A149">
        <v>147</v>
      </c>
      <c r="B149">
        <f>_xlfn.NORM.DIST(A149,Scrobbles!$O$9,Scrobbles!$O$8,FALSE)</f>
        <v>3.465779268287807E-4</v>
      </c>
      <c r="C149">
        <f>_xlfn.POISSON.DIST(A149,Scrobbles!$O$9,FALSE)</f>
        <v>2.1873594649614667E-22</v>
      </c>
    </row>
    <row r="150" spans="1:3" x14ac:dyDescent="0.25">
      <c r="A150">
        <v>148</v>
      </c>
      <c r="B150">
        <f>_xlfn.NORM.DIST(A150,Scrobbles!$O$9,Scrobbles!$O$8,FALSE)</f>
        <v>3.1962638034236339E-4</v>
      </c>
      <c r="C150">
        <f>_xlfn.POISSON.DIST(A150,Scrobbles!$O$9,FALSE)</f>
        <v>8.6937975554910425E-23</v>
      </c>
    </row>
    <row r="151" spans="1:3" x14ac:dyDescent="0.25">
      <c r="A151">
        <v>149</v>
      </c>
      <c r="B151">
        <f>_xlfn.NORM.DIST(A151,Scrobbles!$O$9,Scrobbles!$O$8,FALSE)</f>
        <v>2.9450173352074362E-4</v>
      </c>
      <c r="C151">
        <f>_xlfn.POISSON.DIST(A151,Scrobbles!$O$9,FALSE)</f>
        <v>3.432213800035944E-23</v>
      </c>
    </row>
    <row r="152" spans="1:3" x14ac:dyDescent="0.25">
      <c r="A152">
        <v>150</v>
      </c>
      <c r="B152">
        <f>_xlfn.NORM.DIST(A152,Scrobbles!$O$9,Scrobbles!$O$8,FALSE)</f>
        <v>2.711044312665697E-4</v>
      </c>
      <c r="C152">
        <f>_xlfn.POISSON.DIST(A152,Scrobbles!$O$9,FALSE)</f>
        <v>1.3459661960924797E-23</v>
      </c>
    </row>
    <row r="153" spans="1:3" x14ac:dyDescent="0.25">
      <c r="A153">
        <v>151</v>
      </c>
      <c r="B153">
        <f>_xlfn.NORM.DIST(A153,Scrobbles!$O$9,Scrobbles!$O$8,FALSE)</f>
        <v>2.4933824534274757E-4</v>
      </c>
      <c r="C153">
        <f>_xlfn.POISSON.DIST(A153,Scrobbles!$O$9,FALSE)</f>
        <v>5.2433431869594958E-24</v>
      </c>
    </row>
    <row r="154" spans="1:3" x14ac:dyDescent="0.25">
      <c r="A154">
        <v>152</v>
      </c>
      <c r="B154">
        <f>_xlfn.NORM.DIST(A154,Scrobbles!$O$9,Scrobbles!$O$8,FALSE)</f>
        <v>2.2911034715891599E-4</v>
      </c>
      <c r="C154">
        <f>_xlfn.POISSON.DIST(A154,Scrobbles!$O$9,FALSE)</f>
        <v>2.0291575800926663E-24</v>
      </c>
    </row>
    <row r="155" spans="1:3" x14ac:dyDescent="0.25">
      <c r="A155">
        <v>153</v>
      </c>
      <c r="B155">
        <f>_xlfn.NORM.DIST(A155,Scrobbles!$O$9,Scrobbles!$O$8,FALSE)</f>
        <v>2.1033135986919669E-4</v>
      </c>
      <c r="C155">
        <f>_xlfn.POISSON.DIST(A155,Scrobbles!$O$9,FALSE)</f>
        <v>7.8014516727899348E-25</v>
      </c>
    </row>
    <row r="156" spans="1:3" x14ac:dyDescent="0.25">
      <c r="A156">
        <v>154</v>
      </c>
      <c r="B156">
        <f>_xlfn.NORM.DIST(A156,Scrobbles!$O$9,Scrobbles!$O$8,FALSE)</f>
        <v>1.929153911680347E-4</v>
      </c>
      <c r="C156">
        <f>_xlfn.POISSON.DIST(A156,Scrobbles!$O$9,FALSE)</f>
        <v>2.9799280644728198E-25</v>
      </c>
    </row>
    <row r="157" spans="1:3" x14ac:dyDescent="0.25">
      <c r="A157">
        <v>155</v>
      </c>
      <c r="B157">
        <f>_xlfn.NORM.DIST(A157,Scrobbles!$O$9,Scrobbles!$O$8,FALSE)</f>
        <v>1.7678004817726304E-4</v>
      </c>
      <c r="C157">
        <f>_xlfn.POISSON.DIST(A157,Scrobbles!$O$9,FALSE)</f>
        <v>1.1309024912610546E-25</v>
      </c>
    </row>
    <row r="158" spans="1:3" x14ac:dyDescent="0.25">
      <c r="A158">
        <v>156</v>
      </c>
      <c r="B158">
        <f>_xlfn.NORM.DIST(A158,Scrobbles!$O$9,Scrobbles!$O$8,FALSE)</f>
        <v>1.6184643581354952E-4</v>
      </c>
      <c r="C158">
        <f>_xlfn.POISSON.DIST(A158,Scrobbles!$O$9,FALSE)</f>
        <v>4.2643382023417935E-26</v>
      </c>
    </row>
    <row r="159" spans="1:3" x14ac:dyDescent="0.25">
      <c r="A159">
        <v>157</v>
      </c>
      <c r="B159">
        <f>_xlfn.NORM.DIST(A159,Scrobbles!$O$9,Scrobbles!$O$8,FALSE)</f>
        <v>1.4803914001206285E-4</v>
      </c>
      <c r="C159">
        <f>_xlfn.POISSON.DIST(A159,Scrobbles!$O$9,FALSE)</f>
        <v>1.597728813166672E-26</v>
      </c>
    </row>
    <row r="160" spans="1:3" x14ac:dyDescent="0.25">
      <c r="A160">
        <v>158</v>
      </c>
      <c r="B160">
        <f>_xlfn.NORM.DIST(A160,Scrobbles!$O$9,Scrobbles!$O$8,FALSE)</f>
        <v>1.3528619716032393E-4</v>
      </c>
      <c r="C160">
        <f>_xlfn.POISSON.DIST(A160,Scrobbles!$O$9,FALSE)</f>
        <v>5.9483574578059016E-27</v>
      </c>
    </row>
    <row r="161" spans="1:3" x14ac:dyDescent="0.25">
      <c r="A161">
        <v>159</v>
      </c>
      <c r="B161">
        <f>_xlfn.NORM.DIST(A161,Scrobbles!$O$9,Scrobbles!$O$8,FALSE)</f>
        <v>1.2351905106673945E-4</v>
      </c>
      <c r="C161">
        <f>_xlfn.POISSON.DIST(A161,Scrobbles!$O$9,FALSE)</f>
        <v>2.2006501878675046E-27</v>
      </c>
    </row>
    <row r="162" spans="1:3" x14ac:dyDescent="0.25">
      <c r="A162">
        <v>160</v>
      </c>
      <c r="B162">
        <f>_xlfn.NORM.DIST(A162,Scrobbles!$O$9,Scrobbles!$O$8,FALSE)</f>
        <v>1.1267249875206593E-4</v>
      </c>
      <c r="C162">
        <f>_xlfn.POISSON.DIST(A162,Scrobbles!$O$9,FALSE)</f>
        <v>8.0906256906894832E-28</v>
      </c>
    </row>
    <row r="163" spans="1:3" x14ac:dyDescent="0.25">
      <c r="A163">
        <v>161</v>
      </c>
      <c r="B163">
        <f>_xlfn.NORM.DIST(A163,Scrobbles!$O$9,Scrobbles!$O$8,FALSE)</f>
        <v>1.0268462630991579E-4</v>
      </c>
      <c r="C163">
        <f>_xlfn.POISSON.DIST(A163,Scrobbles!$O$9,FALSE)</f>
        <v>2.9560196166201691E-28</v>
      </c>
    </row>
    <row r="164" spans="1:3" x14ac:dyDescent="0.25">
      <c r="A164">
        <v>162</v>
      </c>
      <c r="B164">
        <f>_xlfn.NORM.DIST(A164,Scrobbles!$O$9,Scrobbles!$O$8,FALSE)</f>
        <v>9.3496736035212461E-5</v>
      </c>
      <c r="C164">
        <f>_xlfn.POISSON.DIST(A164,Scrobbles!$O$9,FALSE)</f>
        <v>1.0733549806173223E-28</v>
      </c>
    </row>
    <row r="165" spans="1:3" x14ac:dyDescent="0.25">
      <c r="A165">
        <v>163</v>
      </c>
      <c r="B165">
        <f>_xlfn.NORM.DIST(A165,Scrobbles!$O$9,Scrobbles!$O$8,FALSE)</f>
        <v>8.5053265968037186E-5</v>
      </c>
      <c r="C165">
        <f>_xlfn.POISSON.DIST(A165,Scrobbles!$O$9,FALSE)</f>
        <v>3.8735293418164418E-29</v>
      </c>
    </row>
    <row r="166" spans="1:3" x14ac:dyDescent="0.25">
      <c r="A166">
        <v>164</v>
      </c>
      <c r="B166">
        <f>_xlfn.NORM.DIST(A166,Scrobbles!$O$9,Scrobbles!$O$8,FALSE)</f>
        <v>7.7301702945379271E-5</v>
      </c>
      <c r="C166">
        <f>_xlfn.POISSON.DIST(A166,Scrobbles!$O$9,FALSE)</f>
        <v>1.3893577266199518E-29</v>
      </c>
    </row>
    <row r="167" spans="1:3" x14ac:dyDescent="0.25">
      <c r="A167">
        <v>165</v>
      </c>
      <c r="B167">
        <f>_xlfn.NORM.DIST(A167,Scrobbles!$O$9,Scrobbles!$O$8,FALSE)</f>
        <v>7.0192490195606256E-5</v>
      </c>
      <c r="C167">
        <f>_xlfn.POISSON.DIST(A167,Scrobbles!$O$9,FALSE)</f>
        <v>4.9531469754722378E-30</v>
      </c>
    </row>
    <row r="168" spans="1:3" x14ac:dyDescent="0.25">
      <c r="A168">
        <v>166</v>
      </c>
      <c r="B168">
        <f>_xlfn.NORM.DIST(A168,Scrobbles!$O$9,Scrobbles!$O$8,FALSE)</f>
        <v>6.3678930450752533E-5</v>
      </c>
      <c r="C168">
        <f>_xlfn.POISSON.DIST(A168,Scrobbles!$O$9,FALSE)</f>
        <v>1.755190281882423E-30</v>
      </c>
    </row>
    <row r="169" spans="1:3" x14ac:dyDescent="0.25">
      <c r="A169">
        <v>167</v>
      </c>
      <c r="B169">
        <f>_xlfn.NORM.DIST(A169,Scrobbles!$O$9,Scrobbles!$O$8,FALSE)</f>
        <v>5.7717085490589532E-5</v>
      </c>
      <c r="C169">
        <f>_xlfn.POISSON.DIST(A169,Scrobbles!$O$9,FALSE)</f>
        <v>6.1824243814105903E-31</v>
      </c>
    </row>
    <row r="170" spans="1:3" x14ac:dyDescent="0.25">
      <c r="A170">
        <v>168</v>
      </c>
      <c r="B170">
        <f>_xlfn.NORM.DIST(A170,Scrobbles!$O$9,Scrobbles!$O$8,FALSE)</f>
        <v>5.2265672970532404E-5</v>
      </c>
      <c r="C170">
        <f>_xlfn.POISSON.DIST(A170,Scrobbles!$O$9,FALSE)</f>
        <v>2.1647144192613282E-31</v>
      </c>
    </row>
    <row r="171" spans="1:3" x14ac:dyDescent="0.25">
      <c r="A171">
        <v>169</v>
      </c>
      <c r="B171">
        <f>_xlfn.NORM.DIST(A171,Scrobbles!$O$9,Scrobbles!$O$8,FALSE)</f>
        <v>4.7285961323283203E-5</v>
      </c>
      <c r="C171">
        <f>_xlfn.POISSON.DIST(A171,Scrobbles!$O$9,FALSE)</f>
        <v>7.5346829768928809E-32</v>
      </c>
    </row>
    <row r="172" spans="1:3" x14ac:dyDescent="0.25">
      <c r="A172">
        <v>170</v>
      </c>
      <c r="B172">
        <f>_xlfn.NORM.DIST(A172,Scrobbles!$O$9,Scrobbles!$O$8,FALSE)</f>
        <v>4.2741663462239144E-5</v>
      </c>
      <c r="C172">
        <f>_xlfn.POISSON.DIST(A172,Scrobbles!$O$9,FALSE)</f>
        <v>2.607156739409396E-32</v>
      </c>
    </row>
    <row r="173" spans="1:3" x14ac:dyDescent="0.25">
      <c r="A173">
        <v>171</v>
      </c>
      <c r="B173">
        <f>_xlfn.NORM.DIST(A173,Scrobbles!$O$9,Scrobbles!$O$8,FALSE)</f>
        <v>3.8598829953546859E-5</v>
      </c>
      <c r="C173">
        <f>_xlfn.POISSON.DIST(A173,Scrobbles!$O$9,FALSE)</f>
        <v>8.9685474351885734E-33</v>
      </c>
    </row>
    <row r="174" spans="1:3" x14ac:dyDescent="0.25">
      <c r="A174">
        <v>172</v>
      </c>
      <c r="B174">
        <f>_xlfn.NORM.DIST(A174,Scrobbles!$O$9,Scrobbles!$O$8,FALSE)</f>
        <v>3.4825742263685547E-5</v>
      </c>
      <c r="C174">
        <f>_xlfn.POISSON.DIST(A174,Scrobbles!$O$9,FALSE)</f>
        <v>3.0672186850851327E-33</v>
      </c>
    </row>
    <row r="175" spans="1:3" x14ac:dyDescent="0.25">
      <c r="A175">
        <v>173</v>
      </c>
      <c r="B175">
        <f>_xlfn.NORM.DIST(A175,Scrobbles!$O$9,Scrobbles!$O$8,FALSE)</f>
        <v>3.1392806630954522E-5</v>
      </c>
      <c r="C175">
        <f>_xlfn.POISSON.DIST(A175,Scrobbles!$O$9,FALSE)</f>
        <v>1.042916927944594E-33</v>
      </c>
    </row>
    <row r="176" spans="1:3" x14ac:dyDescent="0.25">
      <c r="A176">
        <v>174</v>
      </c>
      <c r="B176">
        <f>_xlfn.NORM.DIST(A176,Scrobbles!$O$9,Scrobbles!$O$8,FALSE)</f>
        <v>2.827244905255972E-5</v>
      </c>
      <c r="C176">
        <f>_xlfn.POISSON.DIST(A176,Scrobbles!$O$9,FALSE)</f>
        <v>3.5257502635043492E-34</v>
      </c>
    </row>
    <row r="177" spans="1:3" x14ac:dyDescent="0.25">
      <c r="A177">
        <v>175</v>
      </c>
      <c r="B177">
        <f>_xlfn.NORM.DIST(A177,Scrobbles!$O$9,Scrobbles!$O$8,FALSE)</f>
        <v>2.5439011824382912E-5</v>
      </c>
      <c r="C177">
        <f>_xlfn.POISSON.DIST(A177,Scrobbles!$O$9,FALSE)</f>
        <v>1.1851261389930718E-34</v>
      </c>
    </row>
    <row r="178" spans="1:3" x14ac:dyDescent="0.25">
      <c r="A178">
        <v>176</v>
      </c>
      <c r="B178">
        <f>_xlfn.NORM.DIST(A178,Scrobbles!$O$9,Scrobbles!$O$8,FALSE)</f>
        <v>2.286865201822063E-5</v>
      </c>
      <c r="C178">
        <f>_xlfn.POISSON.DIST(A178,Scrobbles!$O$9,FALSE)</f>
        <v>3.9609830848700159E-35</v>
      </c>
    </row>
    <row r="179" spans="1:3" x14ac:dyDescent="0.25">
      <c r="A179">
        <v>177</v>
      </c>
      <c r="B179">
        <f>_xlfn.NORM.DIST(A179,Scrobbles!$O$9,Scrobbles!$O$8,FALSE)</f>
        <v>2.0539242231463052E-5</v>
      </c>
      <c r="C179">
        <f>_xlfn.POISSON.DIST(A179,Scrobbles!$O$9,FALSE)</f>
        <v>1.3163785592787712E-35</v>
      </c>
    </row>
    <row r="180" spans="1:3" x14ac:dyDescent="0.25">
      <c r="A180">
        <v>178</v>
      </c>
      <c r="B180">
        <f>_xlfn.NORM.DIST(A180,Scrobbles!$O$9,Scrobbles!$O$8,FALSE)</f>
        <v>1.8430273897000317E-5</v>
      </c>
      <c r="C180">
        <f>_xlfn.POISSON.DIST(A180,Scrobbles!$O$9,FALSE)</f>
        <v>4.3502265673457166E-36</v>
      </c>
    </row>
    <row r="181" spans="1:3" x14ac:dyDescent="0.25">
      <c r="A181">
        <v>179</v>
      </c>
      <c r="B181">
        <f>_xlfn.NORM.DIST(A181,Scrobbles!$O$9,Scrobbles!$O$8,FALSE)</f>
        <v>1.6522763396690079E-5</v>
      </c>
      <c r="C181">
        <f>_xlfn.POISSON.DIST(A181,Scrobbles!$O$9,FALSE)</f>
        <v>1.4295848068832286E-36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topLeftCell="F371" workbookViewId="0">
      <selection activeCell="AC8" sqref="AC8"/>
    </sheetView>
  </sheetViews>
  <sheetFormatPr defaultRowHeight="15" x14ac:dyDescent="0.25"/>
  <cols>
    <col min="3" max="3" width="8.140625" bestFit="1" customWidth="1"/>
    <col min="4" max="4" width="8.28515625" bestFit="1" customWidth="1"/>
    <col min="5" max="5" width="11.42578125" bestFit="1" customWidth="1"/>
    <col min="6" max="6" width="9" bestFit="1" customWidth="1"/>
    <col min="7" max="7" width="6.42578125" bestFit="1" customWidth="1"/>
    <col min="8" max="8" width="8.7109375" bestFit="1" customWidth="1"/>
    <col min="9" max="9" width="7.42578125" customWidth="1"/>
  </cols>
  <sheetData>
    <row r="1" spans="3:20" x14ac:dyDescent="0.25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25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10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T2">
        <f>IF(Scrobbles!D2&gt;0,1,0)</f>
        <v>1</v>
      </c>
    </row>
    <row r="3" spans="3:20" x14ac:dyDescent="0.25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36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1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T3">
        <f>IF(Scrobbles!D3&gt;0,1,0)</f>
        <v>1</v>
      </c>
    </row>
    <row r="4" spans="3:20" x14ac:dyDescent="0.25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39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1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T4">
        <f>IF(Scrobbles!D4&gt;0,1,0)</f>
        <v>1</v>
      </c>
    </row>
    <row r="5" spans="3:20" x14ac:dyDescent="0.25">
      <c r="C5">
        <f>IF(Scrobbles!$B5=C$1,Scrobbles!$D5,0)</f>
        <v>52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0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1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T5">
        <f>IF(Scrobbles!D5&gt;0,1,0)</f>
        <v>1</v>
      </c>
    </row>
    <row r="6" spans="3:20" x14ac:dyDescent="0.25">
      <c r="C6">
        <f>IF(Scrobbles!$B6=C$1,Scrobbles!$D6,0)</f>
        <v>0</v>
      </c>
      <c r="D6">
        <f>IF(Scrobbles!$B6=D$1,Scrobbles!$D6,0)</f>
        <v>64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0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1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T6">
        <f>IF(Scrobbles!D6&gt;0,1,0)</f>
        <v>1</v>
      </c>
    </row>
    <row r="7" spans="3:20" x14ac:dyDescent="0.25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46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T7">
        <f>IF(Scrobbles!D7&gt;0,1,0)</f>
        <v>1</v>
      </c>
    </row>
    <row r="8" spans="3:20" x14ac:dyDescent="0.25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T8">
        <f>IF(Scrobbles!D8&gt;0,1,0)</f>
        <v>0</v>
      </c>
    </row>
    <row r="9" spans="3:20" x14ac:dyDescent="0.25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87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T9">
        <f>IF(Scrobbles!D9&gt;0,1,0)</f>
        <v>1</v>
      </c>
    </row>
    <row r="10" spans="3:20" x14ac:dyDescent="0.25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54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1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T10">
        <f>IF(Scrobbles!D10&gt;0,1,0)</f>
        <v>1</v>
      </c>
    </row>
    <row r="11" spans="3:20" x14ac:dyDescent="0.25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16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T11">
        <f>IF(Scrobbles!D11&gt;0,1,0)</f>
        <v>1</v>
      </c>
    </row>
    <row r="12" spans="3:20" x14ac:dyDescent="0.25">
      <c r="C12">
        <f>IF(Scrobbles!$B12=C$1,Scrobbles!$D12,0)</f>
        <v>92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1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T12">
        <f>IF(Scrobbles!D12&gt;0,1,0)</f>
        <v>1</v>
      </c>
    </row>
    <row r="13" spans="3:20" x14ac:dyDescent="0.25">
      <c r="C13">
        <f>IF(Scrobbles!$B13=C$1,Scrobbles!$D13,0)</f>
        <v>0</v>
      </c>
      <c r="D13">
        <f>IF(Scrobbles!$B13=D$1,Scrobbles!$D13,0)</f>
        <v>76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1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T13">
        <f>IF(Scrobbles!D13&gt;0,1,0)</f>
        <v>1</v>
      </c>
    </row>
    <row r="14" spans="3:20" x14ac:dyDescent="0.25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31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T14">
        <f>IF(Scrobbles!D14&gt;0,1,0)</f>
        <v>1</v>
      </c>
    </row>
    <row r="15" spans="3:20" x14ac:dyDescent="0.25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51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1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T15">
        <f>IF(Scrobbles!D15&gt;0,1,0)</f>
        <v>1</v>
      </c>
    </row>
    <row r="16" spans="3:20" x14ac:dyDescent="0.25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46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1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T16">
        <f>IF(Scrobbles!D16&gt;0,1,0)</f>
        <v>1</v>
      </c>
    </row>
    <row r="17" spans="3:20" x14ac:dyDescent="0.25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50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1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T17">
        <f>IF(Scrobbles!D17&gt;0,1,0)</f>
        <v>1</v>
      </c>
    </row>
    <row r="18" spans="3:20" x14ac:dyDescent="0.25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85</v>
      </c>
      <c r="K18">
        <f>IF(AND(Scrobbles!$D18&gt;=Calc!J$1+1,Scrobbles!$D18&lt;=Calc!K$1,ISBLANK(Scrobbles!$D18)=FALSE),1,0)</f>
        <v>0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1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T18">
        <f>IF(Scrobbles!D18&gt;0,1,0)</f>
        <v>1</v>
      </c>
    </row>
    <row r="19" spans="3:20" x14ac:dyDescent="0.25">
      <c r="C19">
        <f>IF(Scrobbles!$B19=C$1,Scrobbles!$D19,0)</f>
        <v>32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1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T19">
        <f>IF(Scrobbles!D19&gt;0,1,0)</f>
        <v>1</v>
      </c>
    </row>
    <row r="20" spans="3:20" x14ac:dyDescent="0.25">
      <c r="C20">
        <f>IF(Scrobbles!$B20=C$1,Scrobbles!$D20,0)</f>
        <v>0</v>
      </c>
      <c r="D20">
        <f>IF(Scrobbles!$B20=D$1,Scrobbles!$D20,0)</f>
        <v>57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1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T20">
        <f>IF(Scrobbles!D20&gt;0,1,0)</f>
        <v>1</v>
      </c>
    </row>
    <row r="21" spans="3:20" x14ac:dyDescent="0.25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30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1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T21">
        <f>IF(Scrobbles!D21&gt;0,1,0)</f>
        <v>1</v>
      </c>
    </row>
    <row r="22" spans="3:20" x14ac:dyDescent="0.25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48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T22">
        <f>IF(Scrobbles!D22&gt;0,1,0)</f>
        <v>1</v>
      </c>
    </row>
    <row r="23" spans="3:20" x14ac:dyDescent="0.25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18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T23">
        <f>IF(Scrobbles!D23&gt;0,1,0)</f>
        <v>1</v>
      </c>
    </row>
    <row r="24" spans="3:20" x14ac:dyDescent="0.25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12</v>
      </c>
      <c r="I24">
        <f>IF(Scrobbles!$B24=I$1,Scrobbles!$D24,0)</f>
        <v>0</v>
      </c>
      <c r="K24">
        <f>IF(AND(Scrobbles!$D24&gt;=Calc!J$1+1,Scrobbles!$D24&lt;=Calc!K$1,ISBLANK(Scrobbles!$D24)=FALSE),1,0)</f>
        <v>1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T24">
        <f>IF(Scrobbles!D24&gt;0,1,0)</f>
        <v>1</v>
      </c>
    </row>
    <row r="25" spans="3:20" x14ac:dyDescent="0.25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44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1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T25">
        <f>IF(Scrobbles!D25&gt;0,1,0)</f>
        <v>1</v>
      </c>
    </row>
    <row r="26" spans="3:20" x14ac:dyDescent="0.25">
      <c r="C26">
        <f>IF(Scrobbles!$B26=C$1,Scrobbles!$D26,0)</f>
        <v>93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1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T26">
        <f>IF(Scrobbles!D26&gt;0,1,0)</f>
        <v>1</v>
      </c>
    </row>
    <row r="27" spans="3:20" x14ac:dyDescent="0.25">
      <c r="C27">
        <f>IF(Scrobbles!$B27=C$1,Scrobbles!$D27,0)</f>
        <v>0</v>
      </c>
      <c r="D27">
        <f>IF(Scrobbles!$B27=D$1,Scrobbles!$D27,0)</f>
        <v>128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1</v>
      </c>
      <c r="R27">
        <f>IF(AND(Scrobbles!$D27&gt;=Calc!Q$1+1,Scrobbles!$D27&lt;=Calc!R$1,ISBLANK(Scrobbles!$D27)=FALSE),1,0)</f>
        <v>0</v>
      </c>
      <c r="T27">
        <f>IF(Scrobbles!D27&gt;0,1,0)</f>
        <v>1</v>
      </c>
    </row>
    <row r="28" spans="3:20" x14ac:dyDescent="0.25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118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T28">
        <f>IF(Scrobbles!D28&gt;0,1,0)</f>
        <v>1</v>
      </c>
    </row>
    <row r="29" spans="3:20" x14ac:dyDescent="0.25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57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T29">
        <f>IF(Scrobbles!D29&gt;0,1,0)</f>
        <v>1</v>
      </c>
    </row>
    <row r="30" spans="3:20" x14ac:dyDescent="0.25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55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1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T30">
        <f>IF(Scrobbles!D30&gt;0,1,0)</f>
        <v>1</v>
      </c>
    </row>
    <row r="31" spans="3:20" x14ac:dyDescent="0.25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122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1</v>
      </c>
      <c r="R31">
        <f>IF(AND(Scrobbles!$D31&gt;=Calc!Q$1+1,Scrobbles!$D31&lt;=Calc!R$1,ISBLANK(Scrobbles!$D31)=FALSE),1,0)</f>
        <v>0</v>
      </c>
      <c r="T31">
        <f>IF(Scrobbles!D31&gt;0,1,0)</f>
        <v>1</v>
      </c>
    </row>
    <row r="32" spans="3:20" x14ac:dyDescent="0.25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74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1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T32">
        <f>IF(Scrobbles!D32&gt;0,1,0)</f>
        <v>1</v>
      </c>
    </row>
    <row r="33" spans="3:20" x14ac:dyDescent="0.25">
      <c r="C33">
        <f>IF(Scrobbles!$B33=C$1,Scrobbles!$D33,0)</f>
        <v>92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1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T33">
        <f>IF(Scrobbles!D33&gt;0,1,0)</f>
        <v>1</v>
      </c>
    </row>
    <row r="34" spans="3:20" x14ac:dyDescent="0.25">
      <c r="C34">
        <f>IF(Scrobbles!$B34=C$1,Scrobbles!$D34,0)</f>
        <v>0</v>
      </c>
      <c r="D34">
        <f>IF(Scrobbles!$B34=D$1,Scrobbles!$D34,0)</f>
        <v>121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1</v>
      </c>
      <c r="R34">
        <f>IF(AND(Scrobbles!$D34&gt;=Calc!Q$1+1,Scrobbles!$D34&lt;=Calc!R$1,ISBLANK(Scrobbles!$D34)=FALSE),1,0)</f>
        <v>0</v>
      </c>
      <c r="T34">
        <f>IF(Scrobbles!D34&gt;0,1,0)</f>
        <v>1</v>
      </c>
    </row>
    <row r="35" spans="3:20" x14ac:dyDescent="0.25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64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1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T35">
        <f>IF(Scrobbles!D35&gt;0,1,0)</f>
        <v>1</v>
      </c>
    </row>
    <row r="36" spans="3:20" x14ac:dyDescent="0.25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0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T36">
        <f>IF(Scrobbles!D36&gt;0,1,0)</f>
        <v>0</v>
      </c>
    </row>
    <row r="37" spans="3:20" x14ac:dyDescent="0.25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0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0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T37">
        <f>IF(Scrobbles!D37&gt;0,1,0)</f>
        <v>0</v>
      </c>
    </row>
    <row r="38" spans="3:20" x14ac:dyDescent="0.25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0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0</v>
      </c>
      <c r="R38">
        <f>IF(AND(Scrobbles!$D38&gt;=Calc!Q$1+1,Scrobbles!$D38&lt;=Calc!R$1,ISBLANK(Scrobbles!$D38)=FALSE),1,0)</f>
        <v>0</v>
      </c>
      <c r="T38">
        <f>IF(Scrobbles!D38&gt;0,1,0)</f>
        <v>0</v>
      </c>
    </row>
    <row r="39" spans="3:20" x14ac:dyDescent="0.25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0</v>
      </c>
      <c r="K39">
        <f>IF(AND(Scrobbles!$D39&gt;=Calc!J$1+1,Scrobbles!$D39&lt;=Calc!K$1,ISBLANK(Scrobbles!$D39)=FALSE),1,0)</f>
        <v>0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T39">
        <f>IF(Scrobbles!D39&gt;0,1,0)</f>
        <v>0</v>
      </c>
    </row>
    <row r="40" spans="3:20" x14ac:dyDescent="0.25">
      <c r="C40">
        <f>IF(Scrobbles!$B40=C$1,Scrobbles!$D40,0)</f>
        <v>0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0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T40">
        <f>IF(Scrobbles!D40&gt;0,1,0)</f>
        <v>0</v>
      </c>
    </row>
    <row r="41" spans="3:20" x14ac:dyDescent="0.25">
      <c r="C41">
        <f>IF(Scrobbles!$B41=C$1,Scrobbles!$D41,0)</f>
        <v>0</v>
      </c>
      <c r="D41">
        <f>IF(Scrobbles!$B41=D$1,Scrobbles!$D41,0)</f>
        <v>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0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T41">
        <f>IF(Scrobbles!D41&gt;0,1,0)</f>
        <v>0</v>
      </c>
    </row>
    <row r="42" spans="3:20" x14ac:dyDescent="0.25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0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0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T42">
        <f>IF(Scrobbles!D42&gt;0,1,0)</f>
        <v>0</v>
      </c>
    </row>
    <row r="43" spans="3:20" x14ac:dyDescent="0.25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0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0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0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T43">
        <f>IF(Scrobbles!D43&gt;0,1,0)</f>
        <v>0</v>
      </c>
    </row>
    <row r="44" spans="3:20" x14ac:dyDescent="0.25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0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T44">
        <f>IF(Scrobbles!D44&gt;0,1,0)</f>
        <v>0</v>
      </c>
    </row>
    <row r="45" spans="3:20" x14ac:dyDescent="0.25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0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0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T45">
        <f>IF(Scrobbles!D45&gt;0,1,0)</f>
        <v>0</v>
      </c>
    </row>
    <row r="46" spans="3:20" x14ac:dyDescent="0.25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0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T46">
        <f>IF(Scrobbles!D46&gt;0,1,0)</f>
        <v>0</v>
      </c>
    </row>
    <row r="47" spans="3:20" x14ac:dyDescent="0.25">
      <c r="C47">
        <f>IF(Scrobbles!$B47=C$1,Scrobbles!$D47,0)</f>
        <v>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T47">
        <f>IF(Scrobbles!D47&gt;0,1,0)</f>
        <v>0</v>
      </c>
    </row>
    <row r="48" spans="3:20" x14ac:dyDescent="0.25">
      <c r="C48">
        <f>IF(Scrobbles!$B48=C$1,Scrobbles!$D48,0)</f>
        <v>0</v>
      </c>
      <c r="D48">
        <f>IF(Scrobbles!$B48=D$1,Scrobbles!$D48,0)</f>
        <v>0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T48">
        <f>IF(Scrobbles!D48&gt;0,1,0)</f>
        <v>0</v>
      </c>
    </row>
    <row r="49" spans="3:20" x14ac:dyDescent="0.25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0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T49">
        <f>IF(Scrobbles!D49&gt;0,1,0)</f>
        <v>0</v>
      </c>
    </row>
    <row r="50" spans="3:20" x14ac:dyDescent="0.25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0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T50">
        <f>IF(Scrobbles!D50&gt;0,1,0)</f>
        <v>0</v>
      </c>
    </row>
    <row r="51" spans="3:20" x14ac:dyDescent="0.25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0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0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T51">
        <f>IF(Scrobbles!D51&gt;0,1,0)</f>
        <v>0</v>
      </c>
    </row>
    <row r="52" spans="3:20" x14ac:dyDescent="0.25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0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T52">
        <f>IF(Scrobbles!D52&gt;0,1,0)</f>
        <v>0</v>
      </c>
    </row>
    <row r="53" spans="3:20" x14ac:dyDescent="0.25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T53">
        <f>IF(Scrobbles!D53&gt;0,1,0)</f>
        <v>0</v>
      </c>
    </row>
    <row r="54" spans="3:20" x14ac:dyDescent="0.25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T54">
        <f>IF(Scrobbles!D54&gt;0,1,0)</f>
        <v>0</v>
      </c>
    </row>
    <row r="55" spans="3:20" x14ac:dyDescent="0.25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T55">
        <f>IF(Scrobbles!D55&gt;0,1,0)</f>
        <v>0</v>
      </c>
    </row>
    <row r="56" spans="3:20" x14ac:dyDescent="0.25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T56">
        <f>IF(Scrobbles!D56&gt;0,1,0)</f>
        <v>0</v>
      </c>
    </row>
    <row r="57" spans="3:20" x14ac:dyDescent="0.25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T57">
        <f>IF(Scrobbles!D57&gt;0,1,0)</f>
        <v>0</v>
      </c>
    </row>
    <row r="58" spans="3:20" x14ac:dyDescent="0.25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T58">
        <f>IF(Scrobbles!D58&gt;0,1,0)</f>
        <v>0</v>
      </c>
    </row>
    <row r="59" spans="3:20" x14ac:dyDescent="0.25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T59">
        <f>IF(Scrobbles!D59&gt;0,1,0)</f>
        <v>0</v>
      </c>
    </row>
    <row r="60" spans="3:20" x14ac:dyDescent="0.25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T60">
        <f>IF(Scrobbles!D60&gt;0,1,0)</f>
        <v>0</v>
      </c>
    </row>
    <row r="61" spans="3:20" x14ac:dyDescent="0.25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T61">
        <f>IF(Scrobbles!D61&gt;0,1,0)</f>
        <v>0</v>
      </c>
    </row>
    <row r="62" spans="3:20" x14ac:dyDescent="0.25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T62">
        <f>IF(Scrobbles!D62&gt;0,1,0)</f>
        <v>0</v>
      </c>
    </row>
    <row r="63" spans="3:20" x14ac:dyDescent="0.25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T63">
        <f>IF(Scrobbles!D63&gt;0,1,0)</f>
        <v>0</v>
      </c>
    </row>
    <row r="64" spans="3:20" x14ac:dyDescent="0.25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0</v>
      </c>
      <c r="T64">
        <f>IF(Scrobbles!D64&gt;0,1,0)</f>
        <v>0</v>
      </c>
    </row>
    <row r="65" spans="3:20" x14ac:dyDescent="0.25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T65">
        <f>IF(Scrobbles!D65&gt;0,1,0)</f>
        <v>0</v>
      </c>
    </row>
    <row r="66" spans="3:20" x14ac:dyDescent="0.25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T66">
        <f>IF(Scrobbles!D66&gt;0,1,0)</f>
        <v>0</v>
      </c>
    </row>
    <row r="67" spans="3:20" x14ac:dyDescent="0.25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T67">
        <f>IF(Scrobbles!D67&gt;0,1,0)</f>
        <v>0</v>
      </c>
    </row>
    <row r="68" spans="3:20" x14ac:dyDescent="0.25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T68">
        <f>IF(Scrobbles!D68&gt;0,1,0)</f>
        <v>0</v>
      </c>
    </row>
    <row r="69" spans="3:20" x14ac:dyDescent="0.25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T69">
        <f>IF(Scrobbles!D69&gt;0,1,0)</f>
        <v>0</v>
      </c>
    </row>
    <row r="70" spans="3:20" x14ac:dyDescent="0.25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T70">
        <f>IF(Scrobbles!D70&gt;0,1,0)</f>
        <v>0</v>
      </c>
    </row>
    <row r="71" spans="3:20" x14ac:dyDescent="0.25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T71">
        <f>IF(Scrobbles!D71&gt;0,1,0)</f>
        <v>0</v>
      </c>
    </row>
    <row r="72" spans="3:20" x14ac:dyDescent="0.25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T72">
        <f>IF(Scrobbles!D72&gt;0,1,0)</f>
        <v>0</v>
      </c>
    </row>
    <row r="73" spans="3:20" x14ac:dyDescent="0.25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T73">
        <f>IF(Scrobbles!D73&gt;0,1,0)</f>
        <v>0</v>
      </c>
    </row>
    <row r="74" spans="3:20" x14ac:dyDescent="0.25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T74">
        <f>IF(Scrobbles!D74&gt;0,1,0)</f>
        <v>0</v>
      </c>
    </row>
    <row r="75" spans="3:20" x14ac:dyDescent="0.25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T75">
        <f>IF(Scrobbles!D75&gt;0,1,0)</f>
        <v>0</v>
      </c>
    </row>
    <row r="76" spans="3:20" x14ac:dyDescent="0.25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T76">
        <f>IF(Scrobbles!D76&gt;0,1,0)</f>
        <v>0</v>
      </c>
    </row>
    <row r="77" spans="3:20" x14ac:dyDescent="0.25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T77">
        <f>IF(Scrobbles!D77&gt;0,1,0)</f>
        <v>0</v>
      </c>
    </row>
    <row r="78" spans="3:20" x14ac:dyDescent="0.25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T78">
        <f>IF(Scrobbles!D78&gt;0,1,0)</f>
        <v>0</v>
      </c>
    </row>
    <row r="79" spans="3:20" x14ac:dyDescent="0.25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T79">
        <f>IF(Scrobbles!D79&gt;0,1,0)</f>
        <v>0</v>
      </c>
    </row>
    <row r="80" spans="3:20" x14ac:dyDescent="0.25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T80">
        <f>IF(Scrobbles!D80&gt;0,1,0)</f>
        <v>0</v>
      </c>
    </row>
    <row r="81" spans="3:20" x14ac:dyDescent="0.25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T81">
        <f>IF(Scrobbles!D81&gt;0,1,0)</f>
        <v>0</v>
      </c>
    </row>
    <row r="82" spans="3:20" x14ac:dyDescent="0.25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T82">
        <f>IF(Scrobbles!D82&gt;0,1,0)</f>
        <v>0</v>
      </c>
    </row>
    <row r="83" spans="3:20" x14ac:dyDescent="0.25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T83">
        <f>IF(Scrobbles!D83&gt;0,1,0)</f>
        <v>0</v>
      </c>
    </row>
    <row r="84" spans="3:20" x14ac:dyDescent="0.25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T84">
        <f>IF(Scrobbles!D84&gt;0,1,0)</f>
        <v>0</v>
      </c>
    </row>
    <row r="85" spans="3:20" x14ac:dyDescent="0.25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T85">
        <f>IF(Scrobbles!D85&gt;0,1,0)</f>
        <v>0</v>
      </c>
    </row>
    <row r="86" spans="3:20" x14ac:dyDescent="0.25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T86">
        <f>IF(Scrobbles!D86&gt;0,1,0)</f>
        <v>0</v>
      </c>
    </row>
    <row r="87" spans="3:20" x14ac:dyDescent="0.25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T87">
        <f>IF(Scrobbles!D87&gt;0,1,0)</f>
        <v>0</v>
      </c>
    </row>
    <row r="88" spans="3:20" x14ac:dyDescent="0.25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T88">
        <f>IF(Scrobbles!D88&gt;0,1,0)</f>
        <v>0</v>
      </c>
    </row>
    <row r="89" spans="3:20" x14ac:dyDescent="0.25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T89">
        <f>IF(Scrobbles!D89&gt;0,1,0)</f>
        <v>0</v>
      </c>
    </row>
    <row r="90" spans="3:20" x14ac:dyDescent="0.25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T90">
        <f>IF(Scrobbles!D90&gt;0,1,0)</f>
        <v>0</v>
      </c>
    </row>
    <row r="91" spans="3:20" x14ac:dyDescent="0.25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T91">
        <f>IF(Scrobbles!D91&gt;0,1,0)</f>
        <v>0</v>
      </c>
    </row>
    <row r="92" spans="3:20" x14ac:dyDescent="0.25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T92">
        <f>IF(Scrobbles!D92&gt;0,1,0)</f>
        <v>0</v>
      </c>
    </row>
    <row r="93" spans="3:20" x14ac:dyDescent="0.25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T93">
        <f>IF(Scrobbles!D93&gt;0,1,0)</f>
        <v>0</v>
      </c>
    </row>
    <row r="94" spans="3:20" x14ac:dyDescent="0.25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T94">
        <f>IF(Scrobbles!D94&gt;0,1,0)</f>
        <v>0</v>
      </c>
    </row>
    <row r="95" spans="3:20" x14ac:dyDescent="0.25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T95">
        <f>IF(Scrobbles!D95&gt;0,1,0)</f>
        <v>0</v>
      </c>
    </row>
    <row r="96" spans="3:20" x14ac:dyDescent="0.25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T96">
        <f>IF(Scrobbles!D96&gt;0,1,0)</f>
        <v>0</v>
      </c>
    </row>
    <row r="97" spans="3:20" x14ac:dyDescent="0.25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T97">
        <f>IF(Scrobbles!D97&gt;0,1,0)</f>
        <v>0</v>
      </c>
    </row>
    <row r="98" spans="3:20" x14ac:dyDescent="0.25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T98">
        <f>IF(Scrobbles!D98&gt;0,1,0)</f>
        <v>0</v>
      </c>
    </row>
    <row r="99" spans="3:20" x14ac:dyDescent="0.25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T99">
        <f>IF(Scrobbles!D99&gt;0,1,0)</f>
        <v>0</v>
      </c>
    </row>
    <row r="100" spans="3:20" x14ac:dyDescent="0.25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T100">
        <f>IF(Scrobbles!D100&gt;0,1,0)</f>
        <v>0</v>
      </c>
    </row>
    <row r="101" spans="3:20" x14ac:dyDescent="0.25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T101">
        <f>IF(Scrobbles!D101&gt;0,1,0)</f>
        <v>0</v>
      </c>
    </row>
    <row r="102" spans="3:20" x14ac:dyDescent="0.25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T102">
        <f>IF(Scrobbles!D102&gt;0,1,0)</f>
        <v>0</v>
      </c>
    </row>
    <row r="103" spans="3:20" x14ac:dyDescent="0.25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T103">
        <f>IF(Scrobbles!D103&gt;0,1,0)</f>
        <v>0</v>
      </c>
    </row>
    <row r="104" spans="3:20" x14ac:dyDescent="0.25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T104">
        <f>IF(Scrobbles!D104&gt;0,1,0)</f>
        <v>0</v>
      </c>
    </row>
    <row r="105" spans="3:20" x14ac:dyDescent="0.25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T105">
        <f>IF(Scrobbles!D105&gt;0,1,0)</f>
        <v>0</v>
      </c>
    </row>
    <row r="106" spans="3:20" x14ac:dyDescent="0.25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T106">
        <f>IF(Scrobbles!D106&gt;0,1,0)</f>
        <v>0</v>
      </c>
    </row>
    <row r="107" spans="3:20" x14ac:dyDescent="0.25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T107">
        <f>IF(Scrobbles!D107&gt;0,1,0)</f>
        <v>0</v>
      </c>
    </row>
    <row r="108" spans="3:20" x14ac:dyDescent="0.25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T108">
        <f>IF(Scrobbles!D108&gt;0,1,0)</f>
        <v>0</v>
      </c>
    </row>
    <row r="109" spans="3:20" x14ac:dyDescent="0.25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T109">
        <f>IF(Scrobbles!D109&gt;0,1,0)</f>
        <v>0</v>
      </c>
    </row>
    <row r="110" spans="3:20" x14ac:dyDescent="0.25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T110">
        <f>IF(Scrobbles!D110&gt;0,1,0)</f>
        <v>0</v>
      </c>
    </row>
    <row r="111" spans="3:20" x14ac:dyDescent="0.25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T111">
        <f>IF(Scrobbles!D111&gt;0,1,0)</f>
        <v>0</v>
      </c>
    </row>
    <row r="112" spans="3:20" x14ac:dyDescent="0.25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T112">
        <f>IF(Scrobbles!D112&gt;0,1,0)</f>
        <v>0</v>
      </c>
    </row>
    <row r="113" spans="3:20" x14ac:dyDescent="0.25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T113">
        <f>IF(Scrobbles!D113&gt;0,1,0)</f>
        <v>0</v>
      </c>
    </row>
    <row r="114" spans="3:20" x14ac:dyDescent="0.25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T114">
        <f>IF(Scrobbles!D114&gt;0,1,0)</f>
        <v>0</v>
      </c>
    </row>
    <row r="115" spans="3:20" x14ac:dyDescent="0.25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T115">
        <f>IF(Scrobbles!D115&gt;0,1,0)</f>
        <v>0</v>
      </c>
    </row>
    <row r="116" spans="3:20" x14ac:dyDescent="0.25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T116">
        <f>IF(Scrobbles!D116&gt;0,1,0)</f>
        <v>0</v>
      </c>
    </row>
    <row r="117" spans="3:20" x14ac:dyDescent="0.25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T117">
        <f>IF(Scrobbles!D117&gt;0,1,0)</f>
        <v>0</v>
      </c>
    </row>
    <row r="118" spans="3:20" x14ac:dyDescent="0.25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T118">
        <f>IF(Scrobbles!D118&gt;0,1,0)</f>
        <v>0</v>
      </c>
    </row>
    <row r="119" spans="3:20" x14ac:dyDescent="0.25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T119">
        <f>IF(Scrobbles!D119&gt;0,1,0)</f>
        <v>0</v>
      </c>
    </row>
    <row r="120" spans="3:20" x14ac:dyDescent="0.25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T120">
        <f>IF(Scrobbles!D120&gt;0,1,0)</f>
        <v>0</v>
      </c>
    </row>
    <row r="121" spans="3:20" x14ac:dyDescent="0.25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T121">
        <f>IF(Scrobbles!D121&gt;0,1,0)</f>
        <v>0</v>
      </c>
    </row>
    <row r="122" spans="3:20" x14ac:dyDescent="0.25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T122">
        <f>IF(Scrobbles!D122&gt;0,1,0)</f>
        <v>0</v>
      </c>
    </row>
    <row r="123" spans="3:20" x14ac:dyDescent="0.25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T123">
        <f>IF(Scrobbles!D123&gt;0,1,0)</f>
        <v>0</v>
      </c>
    </row>
    <row r="124" spans="3:20" x14ac:dyDescent="0.25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T124">
        <f>IF(Scrobbles!D124&gt;0,1,0)</f>
        <v>0</v>
      </c>
    </row>
    <row r="125" spans="3:20" x14ac:dyDescent="0.25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T125">
        <f>IF(Scrobbles!D125&gt;0,1,0)</f>
        <v>0</v>
      </c>
    </row>
    <row r="126" spans="3:20" x14ac:dyDescent="0.25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T126">
        <f>IF(Scrobbles!D126&gt;0,1,0)</f>
        <v>0</v>
      </c>
    </row>
    <row r="127" spans="3:20" x14ac:dyDescent="0.25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T127">
        <f>IF(Scrobbles!D127&gt;0,1,0)</f>
        <v>0</v>
      </c>
    </row>
    <row r="128" spans="3:20" x14ac:dyDescent="0.25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T128">
        <f>IF(Scrobbles!D128&gt;0,1,0)</f>
        <v>0</v>
      </c>
    </row>
    <row r="129" spans="3:20" x14ac:dyDescent="0.25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T129">
        <f>IF(Scrobbles!D129&gt;0,1,0)</f>
        <v>0</v>
      </c>
    </row>
    <row r="130" spans="3:20" x14ac:dyDescent="0.25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T130">
        <f>IF(Scrobbles!D130&gt;0,1,0)</f>
        <v>0</v>
      </c>
    </row>
    <row r="131" spans="3:20" x14ac:dyDescent="0.25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T131">
        <f>IF(Scrobbles!D131&gt;0,1,0)</f>
        <v>0</v>
      </c>
    </row>
    <row r="132" spans="3:20" x14ac:dyDescent="0.25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T132">
        <f>IF(Scrobbles!D132&gt;0,1,0)</f>
        <v>0</v>
      </c>
    </row>
    <row r="133" spans="3:20" x14ac:dyDescent="0.25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T133">
        <f>IF(Scrobbles!D133&gt;0,1,0)</f>
        <v>0</v>
      </c>
    </row>
    <row r="134" spans="3:20" x14ac:dyDescent="0.25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T134">
        <f>IF(Scrobbles!D134&gt;0,1,0)</f>
        <v>0</v>
      </c>
    </row>
    <row r="135" spans="3:20" x14ac:dyDescent="0.25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T135">
        <f>IF(Scrobbles!D135&gt;0,1,0)</f>
        <v>0</v>
      </c>
    </row>
    <row r="136" spans="3:20" x14ac:dyDescent="0.25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T136">
        <f>IF(Scrobbles!D136&gt;0,1,0)</f>
        <v>0</v>
      </c>
    </row>
    <row r="137" spans="3:20" x14ac:dyDescent="0.25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T137">
        <f>IF(Scrobbles!D137&gt;0,1,0)</f>
        <v>0</v>
      </c>
    </row>
    <row r="138" spans="3:20" x14ac:dyDescent="0.25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T138">
        <f>IF(Scrobbles!D138&gt;0,1,0)</f>
        <v>0</v>
      </c>
    </row>
    <row r="139" spans="3:20" x14ac:dyDescent="0.25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T139">
        <f>IF(Scrobbles!D139&gt;0,1,0)</f>
        <v>0</v>
      </c>
    </row>
    <row r="140" spans="3:20" x14ac:dyDescent="0.25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T140">
        <f>IF(Scrobbles!D140&gt;0,1,0)</f>
        <v>0</v>
      </c>
    </row>
    <row r="141" spans="3:20" x14ac:dyDescent="0.25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T141">
        <f>IF(Scrobbles!D141&gt;0,1,0)</f>
        <v>0</v>
      </c>
    </row>
    <row r="142" spans="3:20" x14ac:dyDescent="0.25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T142">
        <f>IF(Scrobbles!D142&gt;0,1,0)</f>
        <v>0</v>
      </c>
    </row>
    <row r="143" spans="3:20" x14ac:dyDescent="0.25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T143">
        <f>IF(Scrobbles!D143&gt;0,1,0)</f>
        <v>0</v>
      </c>
    </row>
    <row r="144" spans="3:20" x14ac:dyDescent="0.25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T144">
        <f>IF(Scrobbles!D144&gt;0,1,0)</f>
        <v>0</v>
      </c>
    </row>
    <row r="145" spans="3:20" x14ac:dyDescent="0.25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T145">
        <f>IF(Scrobbles!D145&gt;0,1,0)</f>
        <v>0</v>
      </c>
    </row>
    <row r="146" spans="3:20" x14ac:dyDescent="0.25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T146">
        <f>IF(Scrobbles!D146&gt;0,1,0)</f>
        <v>0</v>
      </c>
    </row>
    <row r="147" spans="3:20" x14ac:dyDescent="0.25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T147">
        <f>IF(Scrobbles!D147&gt;0,1,0)</f>
        <v>0</v>
      </c>
    </row>
    <row r="148" spans="3:20" x14ac:dyDescent="0.25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T148">
        <f>IF(Scrobbles!D148&gt;0,1,0)</f>
        <v>0</v>
      </c>
    </row>
    <row r="149" spans="3:20" x14ac:dyDescent="0.25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T149">
        <f>IF(Scrobbles!D149&gt;0,1,0)</f>
        <v>0</v>
      </c>
    </row>
    <row r="150" spans="3:20" x14ac:dyDescent="0.25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T150">
        <f>IF(Scrobbles!D150&gt;0,1,0)</f>
        <v>0</v>
      </c>
    </row>
    <row r="151" spans="3:20" x14ac:dyDescent="0.25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T151">
        <f>IF(Scrobbles!D151&gt;0,1,0)</f>
        <v>0</v>
      </c>
    </row>
    <row r="152" spans="3:20" x14ac:dyDescent="0.25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T152">
        <f>IF(Scrobbles!D152&gt;0,1,0)</f>
        <v>0</v>
      </c>
    </row>
    <row r="153" spans="3:20" x14ac:dyDescent="0.25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T153">
        <f>IF(Scrobbles!D153&gt;0,1,0)</f>
        <v>0</v>
      </c>
    </row>
    <row r="154" spans="3:20" x14ac:dyDescent="0.25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T154">
        <f>IF(Scrobbles!D154&gt;0,1,0)</f>
        <v>0</v>
      </c>
    </row>
    <row r="155" spans="3:20" x14ac:dyDescent="0.25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T155">
        <f>IF(Scrobbles!D155&gt;0,1,0)</f>
        <v>0</v>
      </c>
    </row>
    <row r="156" spans="3:20" x14ac:dyDescent="0.25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T156">
        <f>IF(Scrobbles!D156&gt;0,1,0)</f>
        <v>0</v>
      </c>
    </row>
    <row r="157" spans="3:20" x14ac:dyDescent="0.25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T157">
        <f>IF(Scrobbles!D157&gt;0,1,0)</f>
        <v>0</v>
      </c>
    </row>
    <row r="158" spans="3:20" x14ac:dyDescent="0.25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T158">
        <f>IF(Scrobbles!D158&gt;0,1,0)</f>
        <v>0</v>
      </c>
    </row>
    <row r="159" spans="3:20" x14ac:dyDescent="0.25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T159">
        <f>IF(Scrobbles!D159&gt;0,1,0)</f>
        <v>0</v>
      </c>
    </row>
    <row r="160" spans="3:20" x14ac:dyDescent="0.25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T160">
        <f>IF(Scrobbles!D160&gt;0,1,0)</f>
        <v>0</v>
      </c>
    </row>
    <row r="161" spans="3:20" x14ac:dyDescent="0.25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T161">
        <f>IF(Scrobbles!D161&gt;0,1,0)</f>
        <v>0</v>
      </c>
    </row>
    <row r="162" spans="3:20" x14ac:dyDescent="0.25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T162">
        <f>IF(Scrobbles!D162&gt;0,1,0)</f>
        <v>0</v>
      </c>
    </row>
    <row r="163" spans="3:20" x14ac:dyDescent="0.25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T163">
        <f>IF(Scrobbles!D163&gt;0,1,0)</f>
        <v>0</v>
      </c>
    </row>
    <row r="164" spans="3:20" x14ac:dyDescent="0.25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T164">
        <f>IF(Scrobbles!D164&gt;0,1,0)</f>
        <v>0</v>
      </c>
    </row>
    <row r="165" spans="3:20" x14ac:dyDescent="0.25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T165">
        <f>IF(Scrobbles!D165&gt;0,1,0)</f>
        <v>0</v>
      </c>
    </row>
    <row r="166" spans="3:20" x14ac:dyDescent="0.25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T166">
        <f>IF(Scrobbles!D166&gt;0,1,0)</f>
        <v>0</v>
      </c>
    </row>
    <row r="167" spans="3:20" x14ac:dyDescent="0.25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T167">
        <f>IF(Scrobbles!D167&gt;0,1,0)</f>
        <v>0</v>
      </c>
    </row>
    <row r="168" spans="3:20" x14ac:dyDescent="0.25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T168">
        <f>IF(Scrobbles!D168&gt;0,1,0)</f>
        <v>0</v>
      </c>
    </row>
    <row r="169" spans="3:20" x14ac:dyDescent="0.25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T169">
        <f>IF(Scrobbles!D169&gt;0,1,0)</f>
        <v>0</v>
      </c>
    </row>
    <row r="170" spans="3:20" x14ac:dyDescent="0.25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T170">
        <f>IF(Scrobbles!D170&gt;0,1,0)</f>
        <v>0</v>
      </c>
    </row>
    <row r="171" spans="3:20" x14ac:dyDescent="0.25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T171">
        <f>IF(Scrobbles!D171&gt;0,1,0)</f>
        <v>0</v>
      </c>
    </row>
    <row r="172" spans="3:20" x14ac:dyDescent="0.25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T172">
        <f>IF(Scrobbles!D172&gt;0,1,0)</f>
        <v>0</v>
      </c>
    </row>
    <row r="173" spans="3:20" x14ac:dyDescent="0.25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T173">
        <f>IF(Scrobbles!D173&gt;0,1,0)</f>
        <v>0</v>
      </c>
    </row>
    <row r="174" spans="3:20" x14ac:dyDescent="0.25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T174">
        <f>IF(Scrobbles!D174&gt;0,1,0)</f>
        <v>0</v>
      </c>
    </row>
    <row r="175" spans="3:20" x14ac:dyDescent="0.25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T175">
        <f>IF(Scrobbles!D175&gt;0,1,0)</f>
        <v>0</v>
      </c>
    </row>
    <row r="176" spans="3:20" x14ac:dyDescent="0.25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T176">
        <f>IF(Scrobbles!D176&gt;0,1,0)</f>
        <v>0</v>
      </c>
    </row>
    <row r="177" spans="3:20" x14ac:dyDescent="0.25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T177">
        <f>IF(Scrobbles!D177&gt;0,1,0)</f>
        <v>0</v>
      </c>
    </row>
    <row r="178" spans="3:20" x14ac:dyDescent="0.25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T178">
        <f>IF(Scrobbles!D178&gt;0,1,0)</f>
        <v>0</v>
      </c>
    </row>
    <row r="179" spans="3:20" x14ac:dyDescent="0.25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T179">
        <f>IF(Scrobbles!D179&gt;0,1,0)</f>
        <v>0</v>
      </c>
    </row>
    <row r="180" spans="3:20" x14ac:dyDescent="0.25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T180">
        <f>IF(Scrobbles!D180&gt;0,1,0)</f>
        <v>0</v>
      </c>
    </row>
    <row r="181" spans="3:20" x14ac:dyDescent="0.25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T181">
        <f>IF(Scrobbles!D181&gt;0,1,0)</f>
        <v>0</v>
      </c>
    </row>
    <row r="182" spans="3:20" x14ac:dyDescent="0.25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T182">
        <f>IF(Scrobbles!D182&gt;0,1,0)</f>
        <v>0</v>
      </c>
    </row>
    <row r="183" spans="3:20" x14ac:dyDescent="0.25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T183">
        <f>IF(Scrobbles!D183&gt;0,1,0)</f>
        <v>0</v>
      </c>
    </row>
    <row r="184" spans="3:20" x14ac:dyDescent="0.25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T184">
        <f>IF(Scrobbles!D184&gt;0,1,0)</f>
        <v>0</v>
      </c>
    </row>
    <row r="185" spans="3:20" x14ac:dyDescent="0.25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T185">
        <f>IF(Scrobbles!D185&gt;0,1,0)</f>
        <v>0</v>
      </c>
    </row>
    <row r="186" spans="3:20" x14ac:dyDescent="0.25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T186">
        <f>IF(Scrobbles!D186&gt;0,1,0)</f>
        <v>0</v>
      </c>
    </row>
    <row r="187" spans="3:20" x14ac:dyDescent="0.25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T187">
        <f>IF(Scrobbles!D187&gt;0,1,0)</f>
        <v>0</v>
      </c>
    </row>
    <row r="188" spans="3:20" x14ac:dyDescent="0.25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T188">
        <f>IF(Scrobbles!D188&gt;0,1,0)</f>
        <v>0</v>
      </c>
    </row>
    <row r="189" spans="3:20" x14ac:dyDescent="0.25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T189">
        <f>IF(Scrobbles!D189&gt;0,1,0)</f>
        <v>0</v>
      </c>
    </row>
    <row r="190" spans="3:20" x14ac:dyDescent="0.25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T190">
        <f>IF(Scrobbles!D190&gt;0,1,0)</f>
        <v>0</v>
      </c>
    </row>
    <row r="191" spans="3:20" x14ac:dyDescent="0.25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T191">
        <f>IF(Scrobbles!D191&gt;0,1,0)</f>
        <v>0</v>
      </c>
    </row>
    <row r="192" spans="3:20" x14ac:dyDescent="0.25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T192">
        <f>IF(Scrobbles!D192&gt;0,1,0)</f>
        <v>0</v>
      </c>
    </row>
    <row r="193" spans="3:20" x14ac:dyDescent="0.25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T193">
        <f>IF(Scrobbles!D193&gt;0,1,0)</f>
        <v>0</v>
      </c>
    </row>
    <row r="194" spans="3:20" x14ac:dyDescent="0.25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T194">
        <f>IF(Scrobbles!D194&gt;0,1,0)</f>
        <v>0</v>
      </c>
    </row>
    <row r="195" spans="3:20" x14ac:dyDescent="0.25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T195">
        <f>IF(Scrobbles!D195&gt;0,1,0)</f>
        <v>0</v>
      </c>
    </row>
    <row r="196" spans="3:20" x14ac:dyDescent="0.25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T196">
        <f>IF(Scrobbles!D196&gt;0,1,0)</f>
        <v>0</v>
      </c>
    </row>
    <row r="197" spans="3:20" x14ac:dyDescent="0.25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T197">
        <f>IF(Scrobbles!D197&gt;0,1,0)</f>
        <v>0</v>
      </c>
    </row>
    <row r="198" spans="3:20" x14ac:dyDescent="0.25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T198">
        <f>IF(Scrobbles!D198&gt;0,1,0)</f>
        <v>0</v>
      </c>
    </row>
    <row r="199" spans="3:20" x14ac:dyDescent="0.25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T199">
        <f>IF(Scrobbles!D199&gt;0,1,0)</f>
        <v>0</v>
      </c>
    </row>
    <row r="200" spans="3:20" x14ac:dyDescent="0.25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T200">
        <f>IF(Scrobbles!D200&gt;0,1,0)</f>
        <v>0</v>
      </c>
    </row>
    <row r="201" spans="3:20" x14ac:dyDescent="0.25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T201">
        <f>IF(Scrobbles!D201&gt;0,1,0)</f>
        <v>0</v>
      </c>
    </row>
    <row r="202" spans="3:20" x14ac:dyDescent="0.25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T202">
        <f>IF(Scrobbles!D202&gt;0,1,0)</f>
        <v>0</v>
      </c>
    </row>
    <row r="203" spans="3:20" x14ac:dyDescent="0.25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T203">
        <f>IF(Scrobbles!D203&gt;0,1,0)</f>
        <v>0</v>
      </c>
    </row>
    <row r="204" spans="3:20" x14ac:dyDescent="0.25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T204">
        <f>IF(Scrobbles!D204&gt;0,1,0)</f>
        <v>0</v>
      </c>
    </row>
    <row r="205" spans="3:20" x14ac:dyDescent="0.25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T205">
        <f>IF(Scrobbles!D205&gt;0,1,0)</f>
        <v>0</v>
      </c>
    </row>
    <row r="206" spans="3:20" x14ac:dyDescent="0.25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T206">
        <f>IF(Scrobbles!D206&gt;0,1,0)</f>
        <v>0</v>
      </c>
    </row>
    <row r="207" spans="3:20" x14ac:dyDescent="0.25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T207">
        <f>IF(Scrobbles!D207&gt;0,1,0)</f>
        <v>0</v>
      </c>
    </row>
    <row r="208" spans="3:20" x14ac:dyDescent="0.25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T208">
        <f>IF(Scrobbles!D208&gt;0,1,0)</f>
        <v>0</v>
      </c>
    </row>
    <row r="209" spans="3:20" x14ac:dyDescent="0.25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T209">
        <f>IF(Scrobbles!D209&gt;0,1,0)</f>
        <v>0</v>
      </c>
    </row>
    <row r="210" spans="3:20" x14ac:dyDescent="0.25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T210">
        <f>IF(Scrobbles!D210&gt;0,1,0)</f>
        <v>0</v>
      </c>
    </row>
    <row r="211" spans="3:20" x14ac:dyDescent="0.25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T211">
        <f>IF(Scrobbles!D211&gt;0,1,0)</f>
        <v>0</v>
      </c>
    </row>
    <row r="212" spans="3:20" x14ac:dyDescent="0.25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T212">
        <f>IF(Scrobbles!D212&gt;0,1,0)</f>
        <v>0</v>
      </c>
    </row>
    <row r="213" spans="3:20" x14ac:dyDescent="0.25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T213">
        <f>IF(Scrobbles!D213&gt;0,1,0)</f>
        <v>0</v>
      </c>
    </row>
    <row r="214" spans="3:20" x14ac:dyDescent="0.25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T214">
        <f>IF(Scrobbles!D214&gt;0,1,0)</f>
        <v>0</v>
      </c>
    </row>
    <row r="215" spans="3:20" x14ac:dyDescent="0.25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T215">
        <f>IF(Scrobbles!D215&gt;0,1,0)</f>
        <v>0</v>
      </c>
    </row>
    <row r="216" spans="3:20" x14ac:dyDescent="0.25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T216">
        <f>IF(Scrobbles!D216&gt;0,1,0)</f>
        <v>0</v>
      </c>
    </row>
    <row r="217" spans="3:20" x14ac:dyDescent="0.25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T217">
        <f>IF(Scrobbles!D217&gt;0,1,0)</f>
        <v>0</v>
      </c>
    </row>
    <row r="218" spans="3:20" x14ac:dyDescent="0.25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T218">
        <f>IF(Scrobbles!D218&gt;0,1,0)</f>
        <v>0</v>
      </c>
    </row>
    <row r="219" spans="3:20" x14ac:dyDescent="0.25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T219">
        <f>IF(Scrobbles!D219&gt;0,1,0)</f>
        <v>0</v>
      </c>
    </row>
    <row r="220" spans="3:20" x14ac:dyDescent="0.25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T220">
        <f>IF(Scrobbles!D220&gt;0,1,0)</f>
        <v>0</v>
      </c>
    </row>
    <row r="221" spans="3:20" x14ac:dyDescent="0.25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T221">
        <f>IF(Scrobbles!D221&gt;0,1,0)</f>
        <v>0</v>
      </c>
    </row>
    <row r="222" spans="3:20" x14ac:dyDescent="0.25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T222">
        <f>IF(Scrobbles!D222&gt;0,1,0)</f>
        <v>0</v>
      </c>
    </row>
    <row r="223" spans="3:20" x14ac:dyDescent="0.25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T223">
        <f>IF(Scrobbles!D223&gt;0,1,0)</f>
        <v>0</v>
      </c>
    </row>
    <row r="224" spans="3:20" x14ac:dyDescent="0.25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T224">
        <f>IF(Scrobbles!D224&gt;0,1,0)</f>
        <v>0</v>
      </c>
    </row>
    <row r="225" spans="3:20" x14ac:dyDescent="0.25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T225">
        <f>IF(Scrobbles!D225&gt;0,1,0)</f>
        <v>0</v>
      </c>
    </row>
    <row r="226" spans="3:20" x14ac:dyDescent="0.25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T226">
        <f>IF(Scrobbles!D226&gt;0,1,0)</f>
        <v>0</v>
      </c>
    </row>
    <row r="227" spans="3:20" x14ac:dyDescent="0.25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T227">
        <f>IF(Scrobbles!D227&gt;0,1,0)</f>
        <v>0</v>
      </c>
    </row>
    <row r="228" spans="3:20" x14ac:dyDescent="0.25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T228">
        <f>IF(Scrobbles!D228&gt;0,1,0)</f>
        <v>0</v>
      </c>
    </row>
    <row r="229" spans="3:20" x14ac:dyDescent="0.25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T229">
        <f>IF(Scrobbles!D229&gt;0,1,0)</f>
        <v>0</v>
      </c>
    </row>
    <row r="230" spans="3:20" x14ac:dyDescent="0.25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T230">
        <f>IF(Scrobbles!D230&gt;0,1,0)</f>
        <v>0</v>
      </c>
    </row>
    <row r="231" spans="3:20" x14ac:dyDescent="0.25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T231">
        <f>IF(Scrobbles!D231&gt;0,1,0)</f>
        <v>0</v>
      </c>
    </row>
    <row r="232" spans="3:20" x14ac:dyDescent="0.25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T232">
        <f>IF(Scrobbles!D232&gt;0,1,0)</f>
        <v>0</v>
      </c>
    </row>
    <row r="233" spans="3:20" x14ac:dyDescent="0.25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T233">
        <f>IF(Scrobbles!D233&gt;0,1,0)</f>
        <v>0</v>
      </c>
    </row>
    <row r="234" spans="3:20" x14ac:dyDescent="0.25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T234">
        <f>IF(Scrobbles!D234&gt;0,1,0)</f>
        <v>0</v>
      </c>
    </row>
    <row r="235" spans="3:20" x14ac:dyDescent="0.25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T235">
        <f>IF(Scrobbles!D235&gt;0,1,0)</f>
        <v>0</v>
      </c>
    </row>
    <row r="236" spans="3:20" x14ac:dyDescent="0.25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T236">
        <f>IF(Scrobbles!D236&gt;0,1,0)</f>
        <v>0</v>
      </c>
    </row>
    <row r="237" spans="3:20" x14ac:dyDescent="0.25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T237">
        <f>IF(Scrobbles!D237&gt;0,1,0)</f>
        <v>0</v>
      </c>
    </row>
    <row r="238" spans="3:20" x14ac:dyDescent="0.25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T238">
        <f>IF(Scrobbles!D238&gt;0,1,0)</f>
        <v>0</v>
      </c>
    </row>
    <row r="239" spans="3:20" x14ac:dyDescent="0.25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T239">
        <f>IF(Scrobbles!D239&gt;0,1,0)</f>
        <v>0</v>
      </c>
    </row>
    <row r="240" spans="3:20" x14ac:dyDescent="0.25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T240">
        <f>IF(Scrobbles!D240&gt;0,1,0)</f>
        <v>0</v>
      </c>
    </row>
    <row r="241" spans="3:20" x14ac:dyDescent="0.25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T241">
        <f>IF(Scrobbles!D241&gt;0,1,0)</f>
        <v>0</v>
      </c>
    </row>
    <row r="242" spans="3:20" x14ac:dyDescent="0.25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T242">
        <f>IF(Scrobbles!D242&gt;0,1,0)</f>
        <v>0</v>
      </c>
    </row>
    <row r="243" spans="3:20" x14ac:dyDescent="0.25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T243">
        <f>IF(Scrobbles!D243&gt;0,1,0)</f>
        <v>0</v>
      </c>
    </row>
    <row r="244" spans="3:20" x14ac:dyDescent="0.25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T244">
        <f>IF(Scrobbles!D244&gt;0,1,0)</f>
        <v>0</v>
      </c>
    </row>
    <row r="245" spans="3:20" x14ac:dyDescent="0.25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T245">
        <f>IF(Scrobbles!D245&gt;0,1,0)</f>
        <v>0</v>
      </c>
    </row>
    <row r="246" spans="3:20" x14ac:dyDescent="0.25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T246">
        <f>IF(Scrobbles!D246&gt;0,1,0)</f>
        <v>0</v>
      </c>
    </row>
    <row r="247" spans="3:20" x14ac:dyDescent="0.25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T247">
        <f>IF(Scrobbles!D247&gt;0,1,0)</f>
        <v>0</v>
      </c>
    </row>
    <row r="248" spans="3:20" x14ac:dyDescent="0.25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T248">
        <f>IF(Scrobbles!D248&gt;0,1,0)</f>
        <v>0</v>
      </c>
    </row>
    <row r="249" spans="3:20" x14ac:dyDescent="0.25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T249">
        <f>IF(Scrobbles!D249&gt;0,1,0)</f>
        <v>0</v>
      </c>
    </row>
    <row r="250" spans="3:20" x14ac:dyDescent="0.25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T250">
        <f>IF(Scrobbles!D250&gt;0,1,0)</f>
        <v>0</v>
      </c>
    </row>
    <row r="251" spans="3:20" x14ac:dyDescent="0.25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T251">
        <f>IF(Scrobbles!D251&gt;0,1,0)</f>
        <v>0</v>
      </c>
    </row>
    <row r="252" spans="3:20" x14ac:dyDescent="0.25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T252">
        <f>IF(Scrobbles!D252&gt;0,1,0)</f>
        <v>0</v>
      </c>
    </row>
    <row r="253" spans="3:20" x14ac:dyDescent="0.25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T253">
        <f>IF(Scrobbles!D253&gt;0,1,0)</f>
        <v>0</v>
      </c>
    </row>
    <row r="254" spans="3:20" x14ac:dyDescent="0.25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T254">
        <f>IF(Scrobbles!D254&gt;0,1,0)</f>
        <v>0</v>
      </c>
    </row>
    <row r="255" spans="3:20" x14ac:dyDescent="0.25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T255">
        <f>IF(Scrobbles!D255&gt;0,1,0)</f>
        <v>0</v>
      </c>
    </row>
    <row r="256" spans="3:20" x14ac:dyDescent="0.25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T256">
        <f>IF(Scrobbles!D256&gt;0,1,0)</f>
        <v>0</v>
      </c>
    </row>
    <row r="257" spans="3:20" x14ac:dyDescent="0.25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T257">
        <f>IF(Scrobbles!D257&gt;0,1,0)</f>
        <v>0</v>
      </c>
    </row>
    <row r="258" spans="3:20" x14ac:dyDescent="0.25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T258">
        <f>IF(Scrobbles!D258&gt;0,1,0)</f>
        <v>0</v>
      </c>
    </row>
    <row r="259" spans="3:20" x14ac:dyDescent="0.25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T259">
        <f>IF(Scrobbles!D259&gt;0,1,0)</f>
        <v>0</v>
      </c>
    </row>
    <row r="260" spans="3:20" x14ac:dyDescent="0.25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T260">
        <f>IF(Scrobbles!D260&gt;0,1,0)</f>
        <v>0</v>
      </c>
    </row>
    <row r="261" spans="3:20" x14ac:dyDescent="0.25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T261">
        <f>IF(Scrobbles!D261&gt;0,1,0)</f>
        <v>0</v>
      </c>
    </row>
    <row r="262" spans="3:20" x14ac:dyDescent="0.25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T262">
        <f>IF(Scrobbles!D262&gt;0,1,0)</f>
        <v>0</v>
      </c>
    </row>
    <row r="263" spans="3:20" x14ac:dyDescent="0.25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T263">
        <f>IF(Scrobbles!D263&gt;0,1,0)</f>
        <v>0</v>
      </c>
    </row>
    <row r="264" spans="3:20" x14ac:dyDescent="0.25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T264">
        <f>IF(Scrobbles!D264&gt;0,1,0)</f>
        <v>0</v>
      </c>
    </row>
    <row r="265" spans="3:20" x14ac:dyDescent="0.25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T265">
        <f>IF(Scrobbles!D265&gt;0,1,0)</f>
        <v>0</v>
      </c>
    </row>
    <row r="266" spans="3:20" x14ac:dyDescent="0.25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T266">
        <f>IF(Scrobbles!D266&gt;0,1,0)</f>
        <v>0</v>
      </c>
    </row>
    <row r="267" spans="3:20" x14ac:dyDescent="0.25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T267">
        <f>IF(Scrobbles!D267&gt;0,1,0)</f>
        <v>0</v>
      </c>
    </row>
    <row r="268" spans="3:20" x14ac:dyDescent="0.25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T268">
        <f>IF(Scrobbles!D268&gt;0,1,0)</f>
        <v>0</v>
      </c>
    </row>
    <row r="269" spans="3:20" x14ac:dyDescent="0.25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T269">
        <f>IF(Scrobbles!D269&gt;0,1,0)</f>
        <v>0</v>
      </c>
    </row>
    <row r="270" spans="3:20" x14ac:dyDescent="0.25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T270">
        <f>IF(Scrobbles!D270&gt;0,1,0)</f>
        <v>0</v>
      </c>
    </row>
    <row r="271" spans="3:20" x14ac:dyDescent="0.25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T271">
        <f>IF(Scrobbles!D271&gt;0,1,0)</f>
        <v>0</v>
      </c>
    </row>
    <row r="272" spans="3:20" x14ac:dyDescent="0.25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T272">
        <f>IF(Scrobbles!D272&gt;0,1,0)</f>
        <v>0</v>
      </c>
    </row>
    <row r="273" spans="3:20" x14ac:dyDescent="0.25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T273">
        <f>IF(Scrobbles!D273&gt;0,1,0)</f>
        <v>0</v>
      </c>
    </row>
    <row r="274" spans="3:20" x14ac:dyDescent="0.25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T274">
        <f>IF(Scrobbles!D274&gt;0,1,0)</f>
        <v>0</v>
      </c>
    </row>
    <row r="275" spans="3:20" x14ac:dyDescent="0.25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T275">
        <f>IF(Scrobbles!D275&gt;0,1,0)</f>
        <v>0</v>
      </c>
    </row>
    <row r="276" spans="3:20" x14ac:dyDescent="0.25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T276">
        <f>IF(Scrobbles!D276&gt;0,1,0)</f>
        <v>0</v>
      </c>
    </row>
    <row r="277" spans="3:20" x14ac:dyDescent="0.25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T277">
        <f>IF(Scrobbles!D277&gt;0,1,0)</f>
        <v>0</v>
      </c>
    </row>
    <row r="278" spans="3:20" x14ac:dyDescent="0.25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T278">
        <f>IF(Scrobbles!D278&gt;0,1,0)</f>
        <v>0</v>
      </c>
    </row>
    <row r="279" spans="3:20" x14ac:dyDescent="0.25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T279">
        <f>IF(Scrobbles!D279&gt;0,1,0)</f>
        <v>0</v>
      </c>
    </row>
    <row r="280" spans="3:20" x14ac:dyDescent="0.25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T280">
        <f>IF(Scrobbles!D280&gt;0,1,0)</f>
        <v>0</v>
      </c>
    </row>
    <row r="281" spans="3:20" x14ac:dyDescent="0.25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T281">
        <f>IF(Scrobbles!D281&gt;0,1,0)</f>
        <v>0</v>
      </c>
    </row>
    <row r="282" spans="3:20" x14ac:dyDescent="0.25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T282">
        <f>IF(Scrobbles!D282&gt;0,1,0)</f>
        <v>0</v>
      </c>
    </row>
    <row r="283" spans="3:20" x14ac:dyDescent="0.25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T283">
        <f>IF(Scrobbles!D283&gt;0,1,0)</f>
        <v>0</v>
      </c>
    </row>
    <row r="284" spans="3:20" x14ac:dyDescent="0.25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T284">
        <f>IF(Scrobbles!D284&gt;0,1,0)</f>
        <v>0</v>
      </c>
    </row>
    <row r="285" spans="3:20" x14ac:dyDescent="0.25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T285">
        <f>IF(Scrobbles!D285&gt;0,1,0)</f>
        <v>0</v>
      </c>
    </row>
    <row r="286" spans="3:20" x14ac:dyDescent="0.25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T286">
        <f>IF(Scrobbles!D286&gt;0,1,0)</f>
        <v>0</v>
      </c>
    </row>
    <row r="287" spans="3:20" x14ac:dyDescent="0.25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T287">
        <f>IF(Scrobbles!D287&gt;0,1,0)</f>
        <v>0</v>
      </c>
    </row>
    <row r="288" spans="3:20" x14ac:dyDescent="0.25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T288">
        <f>IF(Scrobbles!D288&gt;0,1,0)</f>
        <v>0</v>
      </c>
    </row>
    <row r="289" spans="3:20" x14ac:dyDescent="0.25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T289">
        <f>IF(Scrobbles!D289&gt;0,1,0)</f>
        <v>0</v>
      </c>
    </row>
    <row r="290" spans="3:20" x14ac:dyDescent="0.25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T290">
        <f>IF(Scrobbles!D290&gt;0,1,0)</f>
        <v>0</v>
      </c>
    </row>
    <row r="291" spans="3:20" x14ac:dyDescent="0.25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T291">
        <f>IF(Scrobbles!D291&gt;0,1,0)</f>
        <v>0</v>
      </c>
    </row>
    <row r="292" spans="3:20" x14ac:dyDescent="0.25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T292">
        <f>IF(Scrobbles!D292&gt;0,1,0)</f>
        <v>0</v>
      </c>
    </row>
    <row r="293" spans="3:20" x14ac:dyDescent="0.25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T293">
        <f>IF(Scrobbles!D293&gt;0,1,0)</f>
        <v>0</v>
      </c>
    </row>
    <row r="294" spans="3:20" x14ac:dyDescent="0.25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T294">
        <f>IF(Scrobbles!D294&gt;0,1,0)</f>
        <v>0</v>
      </c>
    </row>
    <row r="295" spans="3:20" x14ac:dyDescent="0.25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T295">
        <f>IF(Scrobbles!D295&gt;0,1,0)</f>
        <v>0</v>
      </c>
    </row>
    <row r="296" spans="3:20" x14ac:dyDescent="0.25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T296">
        <f>IF(Scrobbles!D296&gt;0,1,0)</f>
        <v>0</v>
      </c>
    </row>
    <row r="297" spans="3:20" x14ac:dyDescent="0.25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T297">
        <f>IF(Scrobbles!D297&gt;0,1,0)</f>
        <v>0</v>
      </c>
    </row>
    <row r="298" spans="3:20" x14ac:dyDescent="0.25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T298">
        <f>IF(Scrobbles!D298&gt;0,1,0)</f>
        <v>0</v>
      </c>
    </row>
    <row r="299" spans="3:20" x14ac:dyDescent="0.25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T299">
        <f>IF(Scrobbles!D299&gt;0,1,0)</f>
        <v>0</v>
      </c>
    </row>
    <row r="300" spans="3:20" x14ac:dyDescent="0.25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T300">
        <f>IF(Scrobbles!D300&gt;0,1,0)</f>
        <v>0</v>
      </c>
    </row>
    <row r="301" spans="3:20" x14ac:dyDescent="0.25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T301">
        <f>IF(Scrobbles!D301&gt;0,1,0)</f>
        <v>0</v>
      </c>
    </row>
    <row r="302" spans="3:20" x14ac:dyDescent="0.25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T302">
        <f>IF(Scrobbles!D302&gt;0,1,0)</f>
        <v>0</v>
      </c>
    </row>
    <row r="303" spans="3:20" x14ac:dyDescent="0.25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T303">
        <f>IF(Scrobbles!D303&gt;0,1,0)</f>
        <v>0</v>
      </c>
    </row>
    <row r="304" spans="3:20" x14ac:dyDescent="0.25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T304">
        <f>IF(Scrobbles!D304&gt;0,1,0)</f>
        <v>0</v>
      </c>
    </row>
    <row r="305" spans="3:20" x14ac:dyDescent="0.25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T305">
        <f>IF(Scrobbles!D305&gt;0,1,0)</f>
        <v>0</v>
      </c>
    </row>
    <row r="306" spans="3:20" x14ac:dyDescent="0.25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T306">
        <f>IF(Scrobbles!D306&gt;0,1,0)</f>
        <v>0</v>
      </c>
    </row>
    <row r="307" spans="3:20" x14ac:dyDescent="0.25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T307">
        <f>IF(Scrobbles!D307&gt;0,1,0)</f>
        <v>0</v>
      </c>
    </row>
    <row r="308" spans="3:20" x14ac:dyDescent="0.25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T308">
        <f>IF(Scrobbles!D308&gt;0,1,0)</f>
        <v>0</v>
      </c>
    </row>
    <row r="309" spans="3:20" x14ac:dyDescent="0.25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T309">
        <f>IF(Scrobbles!D309&gt;0,1,0)</f>
        <v>0</v>
      </c>
    </row>
    <row r="310" spans="3:20" x14ac:dyDescent="0.25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T310">
        <f>IF(Scrobbles!D310&gt;0,1,0)</f>
        <v>0</v>
      </c>
    </row>
    <row r="311" spans="3:20" x14ac:dyDescent="0.25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T311">
        <f>IF(Scrobbles!D311&gt;0,1,0)</f>
        <v>0</v>
      </c>
    </row>
    <row r="312" spans="3:20" x14ac:dyDescent="0.25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T312">
        <f>IF(Scrobbles!D312&gt;0,1,0)</f>
        <v>0</v>
      </c>
    </row>
    <row r="313" spans="3:20" x14ac:dyDescent="0.25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T313">
        <f>IF(Scrobbles!D313&gt;0,1,0)</f>
        <v>0</v>
      </c>
    </row>
    <row r="314" spans="3:20" x14ac:dyDescent="0.25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T314">
        <f>IF(Scrobbles!D314&gt;0,1,0)</f>
        <v>0</v>
      </c>
    </row>
    <row r="315" spans="3:20" x14ac:dyDescent="0.25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T315">
        <f>IF(Scrobbles!D315&gt;0,1,0)</f>
        <v>0</v>
      </c>
    </row>
    <row r="316" spans="3:20" x14ac:dyDescent="0.25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T316">
        <f>IF(Scrobbles!D316&gt;0,1,0)</f>
        <v>0</v>
      </c>
    </row>
    <row r="317" spans="3:20" x14ac:dyDescent="0.25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T317">
        <f>IF(Scrobbles!D317&gt;0,1,0)</f>
        <v>0</v>
      </c>
    </row>
    <row r="318" spans="3:20" x14ac:dyDescent="0.25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T318">
        <f>IF(Scrobbles!D318&gt;0,1,0)</f>
        <v>0</v>
      </c>
    </row>
    <row r="319" spans="3:20" x14ac:dyDescent="0.25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T319">
        <f>IF(Scrobbles!D319&gt;0,1,0)</f>
        <v>0</v>
      </c>
    </row>
    <row r="320" spans="3:20" x14ac:dyDescent="0.25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T320">
        <f>IF(Scrobbles!D320&gt;0,1,0)</f>
        <v>0</v>
      </c>
    </row>
    <row r="321" spans="3:20" x14ac:dyDescent="0.25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T321">
        <f>IF(Scrobbles!D321&gt;0,1,0)</f>
        <v>0</v>
      </c>
    </row>
    <row r="322" spans="3:20" x14ac:dyDescent="0.25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T322">
        <f>IF(Scrobbles!D322&gt;0,1,0)</f>
        <v>0</v>
      </c>
    </row>
    <row r="323" spans="3:20" x14ac:dyDescent="0.25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T323">
        <f>IF(Scrobbles!D323&gt;0,1,0)</f>
        <v>0</v>
      </c>
    </row>
    <row r="324" spans="3:20" x14ac:dyDescent="0.25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T324">
        <f>IF(Scrobbles!D324&gt;0,1,0)</f>
        <v>0</v>
      </c>
    </row>
    <row r="325" spans="3:20" x14ac:dyDescent="0.25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T325">
        <f>IF(Scrobbles!D325&gt;0,1,0)</f>
        <v>0</v>
      </c>
    </row>
    <row r="326" spans="3:20" x14ac:dyDescent="0.25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T326">
        <f>IF(Scrobbles!D326&gt;0,1,0)</f>
        <v>0</v>
      </c>
    </row>
    <row r="327" spans="3:20" x14ac:dyDescent="0.25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T327">
        <f>IF(Scrobbles!D327&gt;0,1,0)</f>
        <v>0</v>
      </c>
    </row>
    <row r="328" spans="3:20" x14ac:dyDescent="0.25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T328">
        <f>IF(Scrobbles!D328&gt;0,1,0)</f>
        <v>0</v>
      </c>
    </row>
    <row r="329" spans="3:20" x14ac:dyDescent="0.25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T329">
        <f>IF(Scrobbles!D329&gt;0,1,0)</f>
        <v>0</v>
      </c>
    </row>
    <row r="330" spans="3:20" x14ac:dyDescent="0.25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T330">
        <f>IF(Scrobbles!D330&gt;0,1,0)</f>
        <v>0</v>
      </c>
    </row>
    <row r="331" spans="3:20" x14ac:dyDescent="0.25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T331">
        <f>IF(Scrobbles!D331&gt;0,1,0)</f>
        <v>0</v>
      </c>
    </row>
    <row r="332" spans="3:20" x14ac:dyDescent="0.25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T332">
        <f>IF(Scrobbles!D332&gt;0,1,0)</f>
        <v>0</v>
      </c>
    </row>
    <row r="333" spans="3:20" x14ac:dyDescent="0.25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T333">
        <f>IF(Scrobbles!D333&gt;0,1,0)</f>
        <v>0</v>
      </c>
    </row>
    <row r="334" spans="3:20" x14ac:dyDescent="0.25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T334">
        <f>IF(Scrobbles!D334&gt;0,1,0)</f>
        <v>0</v>
      </c>
    </row>
    <row r="335" spans="3:20" x14ac:dyDescent="0.25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T335">
        <f>IF(Scrobbles!D335&gt;0,1,0)</f>
        <v>0</v>
      </c>
    </row>
    <row r="336" spans="3:20" x14ac:dyDescent="0.25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T336">
        <f>IF(Scrobbles!D336&gt;0,1,0)</f>
        <v>0</v>
      </c>
    </row>
    <row r="337" spans="3:20" x14ac:dyDescent="0.25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T337">
        <f>IF(Scrobbles!D337&gt;0,1,0)</f>
        <v>0</v>
      </c>
    </row>
    <row r="338" spans="3:20" x14ac:dyDescent="0.25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T338">
        <f>IF(Scrobbles!D338&gt;0,1,0)</f>
        <v>0</v>
      </c>
    </row>
    <row r="339" spans="3:20" x14ac:dyDescent="0.25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T339">
        <f>IF(Scrobbles!D339&gt;0,1,0)</f>
        <v>0</v>
      </c>
    </row>
    <row r="340" spans="3:20" x14ac:dyDescent="0.25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T340">
        <f>IF(Scrobbles!D340&gt;0,1,0)</f>
        <v>0</v>
      </c>
    </row>
    <row r="341" spans="3:20" x14ac:dyDescent="0.25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T341">
        <f>IF(Scrobbles!D341&gt;0,1,0)</f>
        <v>0</v>
      </c>
    </row>
    <row r="342" spans="3:20" x14ac:dyDescent="0.25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T342">
        <f>IF(Scrobbles!D342&gt;0,1,0)</f>
        <v>0</v>
      </c>
    </row>
    <row r="343" spans="3:20" x14ac:dyDescent="0.25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T343">
        <f>IF(Scrobbles!D343&gt;0,1,0)</f>
        <v>0</v>
      </c>
    </row>
    <row r="344" spans="3:20" x14ac:dyDescent="0.25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T344">
        <f>IF(Scrobbles!D344&gt;0,1,0)</f>
        <v>0</v>
      </c>
    </row>
    <row r="345" spans="3:20" x14ac:dyDescent="0.25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T345">
        <f>IF(Scrobbles!D345&gt;0,1,0)</f>
        <v>0</v>
      </c>
    </row>
    <row r="346" spans="3:20" x14ac:dyDescent="0.25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T346">
        <f>IF(Scrobbles!D346&gt;0,1,0)</f>
        <v>0</v>
      </c>
    </row>
    <row r="347" spans="3:20" x14ac:dyDescent="0.25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T347">
        <f>IF(Scrobbles!D347&gt;0,1,0)</f>
        <v>0</v>
      </c>
    </row>
    <row r="348" spans="3:20" x14ac:dyDescent="0.25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T348">
        <f>IF(Scrobbles!D348&gt;0,1,0)</f>
        <v>0</v>
      </c>
    </row>
    <row r="349" spans="3:20" x14ac:dyDescent="0.25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T349">
        <f>IF(Scrobbles!D349&gt;0,1,0)</f>
        <v>0</v>
      </c>
    </row>
    <row r="350" spans="3:20" x14ac:dyDescent="0.25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T350">
        <f>IF(Scrobbles!D350&gt;0,1,0)</f>
        <v>0</v>
      </c>
    </row>
    <row r="351" spans="3:20" x14ac:dyDescent="0.25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T351">
        <f>IF(Scrobbles!D351&gt;0,1,0)</f>
        <v>0</v>
      </c>
    </row>
    <row r="352" spans="3:20" x14ac:dyDescent="0.25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T352">
        <f>IF(Scrobbles!D352&gt;0,1,0)</f>
        <v>0</v>
      </c>
    </row>
    <row r="353" spans="3:20" x14ac:dyDescent="0.25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T353">
        <f>IF(Scrobbles!D353&gt;0,1,0)</f>
        <v>0</v>
      </c>
    </row>
    <row r="354" spans="3:20" x14ac:dyDescent="0.25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T354">
        <f>IF(Scrobbles!D354&gt;0,1,0)</f>
        <v>0</v>
      </c>
    </row>
    <row r="355" spans="3:20" x14ac:dyDescent="0.25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T355">
        <f>IF(Scrobbles!D355&gt;0,1,0)</f>
        <v>0</v>
      </c>
    </row>
    <row r="356" spans="3:20" x14ac:dyDescent="0.25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T356">
        <f>IF(Scrobbles!D356&gt;0,1,0)</f>
        <v>0</v>
      </c>
    </row>
    <row r="357" spans="3:20" x14ac:dyDescent="0.25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T357">
        <f>IF(Scrobbles!D357&gt;0,1,0)</f>
        <v>0</v>
      </c>
    </row>
    <row r="358" spans="3:20" x14ac:dyDescent="0.25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T358">
        <f>IF(Scrobbles!D358&gt;0,1,0)</f>
        <v>0</v>
      </c>
    </row>
    <row r="359" spans="3:20" x14ac:dyDescent="0.25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T359">
        <f>IF(Scrobbles!D359&gt;0,1,0)</f>
        <v>0</v>
      </c>
    </row>
    <row r="360" spans="3:20" x14ac:dyDescent="0.25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T360">
        <f>IF(Scrobbles!D360&gt;0,1,0)</f>
        <v>0</v>
      </c>
    </row>
    <row r="361" spans="3:20" x14ac:dyDescent="0.25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T361">
        <f>IF(Scrobbles!D361&gt;0,1,0)</f>
        <v>0</v>
      </c>
    </row>
    <row r="362" spans="3:20" x14ac:dyDescent="0.25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T362">
        <f>IF(Scrobbles!D362&gt;0,1,0)</f>
        <v>0</v>
      </c>
    </row>
    <row r="363" spans="3:20" x14ac:dyDescent="0.25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T363">
        <f>IF(Scrobbles!D363&gt;0,1,0)</f>
        <v>0</v>
      </c>
    </row>
    <row r="364" spans="3:20" x14ac:dyDescent="0.25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T364">
        <f>IF(Scrobbles!D364&gt;0,1,0)</f>
        <v>0</v>
      </c>
    </row>
    <row r="365" spans="3:20" x14ac:dyDescent="0.25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T365">
        <f>IF(Scrobbles!D365&gt;0,1,0)</f>
        <v>0</v>
      </c>
    </row>
    <row r="366" spans="3:20" x14ac:dyDescent="0.25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T366">
        <f>IF(Scrobbles!D366&gt;0,1,0)</f>
        <v>0</v>
      </c>
    </row>
    <row r="367" spans="3:20" x14ac:dyDescent="0.25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T367">
        <f>IF(Scrobbles!D367&gt;0,1,0)</f>
        <v>0</v>
      </c>
    </row>
    <row r="368" spans="3:20" x14ac:dyDescent="0.25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T368">
        <f>IF(Scrobbles!D368&gt;0,1,0)</f>
        <v>0</v>
      </c>
    </row>
    <row r="369" spans="3:20" x14ac:dyDescent="0.25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T369">
        <f>IF(Scrobbles!D369&gt;0,1,0)</f>
        <v>0</v>
      </c>
    </row>
    <row r="370" spans="3:20" x14ac:dyDescent="0.25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T370">
        <f>IF(Scrobbles!D370&gt;0,1,0)</f>
        <v>0</v>
      </c>
    </row>
    <row r="371" spans="3:20" x14ac:dyDescent="0.25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T371">
        <f>IF(Scrobbles!D371&gt;0,1,0)</f>
        <v>0</v>
      </c>
    </row>
    <row r="372" spans="3:20" x14ac:dyDescent="0.25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T372">
        <f>IF(Scrobbles!D372&gt;0,1,0)</f>
        <v>0</v>
      </c>
    </row>
    <row r="373" spans="3:20" x14ac:dyDescent="0.25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T373">
        <f>IF(Scrobbles!D373&gt;0,1,0)</f>
        <v>0</v>
      </c>
    </row>
    <row r="374" spans="3:20" x14ac:dyDescent="0.25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T374">
        <f>IF(Scrobbles!D374&gt;0,1,0)</f>
        <v>0</v>
      </c>
    </row>
    <row r="375" spans="3:20" x14ac:dyDescent="0.25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T375">
        <f>IF(Scrobbles!D375&gt;0,1,0)</f>
        <v>0</v>
      </c>
    </row>
    <row r="376" spans="3:20" x14ac:dyDescent="0.25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T376">
        <f>IF(Scrobbles!D376&gt;0,1,0)</f>
        <v>0</v>
      </c>
    </row>
    <row r="377" spans="3:20" x14ac:dyDescent="0.25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T377">
        <f>IF(Scrobbles!D377&gt;0,1,0)</f>
        <v>0</v>
      </c>
    </row>
    <row r="378" spans="3:20" x14ac:dyDescent="0.25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T378">
        <f>IF(Scrobbles!D378&gt;0,1,0)</f>
        <v>0</v>
      </c>
    </row>
    <row r="379" spans="3:20" x14ac:dyDescent="0.25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T379">
        <f>IF(Scrobbles!D379&gt;0,1,0)</f>
        <v>0</v>
      </c>
    </row>
    <row r="380" spans="3:20" x14ac:dyDescent="0.25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T380">
        <f>IF(Scrobbles!D380&gt;0,1,0)</f>
        <v>0</v>
      </c>
    </row>
    <row r="381" spans="3:20" x14ac:dyDescent="0.25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T381">
        <f>IF(Scrobbles!D381&gt;0,1,0)</f>
        <v>0</v>
      </c>
    </row>
    <row r="382" spans="3:20" x14ac:dyDescent="0.25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T382">
        <f>IF(Scrobbles!D382&gt;0,1,0)</f>
        <v>0</v>
      </c>
    </row>
    <row r="383" spans="3:20" x14ac:dyDescent="0.25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T383">
        <f>IF(Scrobbles!D383&gt;0,1,0)</f>
        <v>0</v>
      </c>
    </row>
    <row r="384" spans="3:20" x14ac:dyDescent="0.25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T384">
        <f>IF(Scrobbles!D384&gt;0,1,0)</f>
        <v>0</v>
      </c>
    </row>
    <row r="385" spans="3:20" x14ac:dyDescent="0.25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T385">
        <f>IF(Scrobbles!D385&gt;0,1,0)</f>
        <v>0</v>
      </c>
    </row>
    <row r="386" spans="3:20" x14ac:dyDescent="0.25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T386">
        <f>IF(Scrobbles!D386&gt;0,1,0)</f>
        <v>0</v>
      </c>
    </row>
    <row r="387" spans="3:20" x14ac:dyDescent="0.25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T387">
        <f>IF(Scrobbles!D387&gt;0,1,0)</f>
        <v>0</v>
      </c>
    </row>
    <row r="388" spans="3:20" x14ac:dyDescent="0.25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T388">
        <f>IF(Scrobbles!D388&gt;0,1,0)</f>
        <v>0</v>
      </c>
    </row>
    <row r="389" spans="3:20" x14ac:dyDescent="0.25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T389">
        <f>IF(Scrobbles!D389&gt;0,1,0)</f>
        <v>0</v>
      </c>
    </row>
    <row r="390" spans="3:20" x14ac:dyDescent="0.25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T390">
        <f>IF(Scrobbles!D390&gt;0,1,0)</f>
        <v>0</v>
      </c>
    </row>
    <row r="391" spans="3:20" x14ac:dyDescent="0.25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T391">
        <f>IF(Scrobbles!D391&gt;0,1,0)</f>
        <v>0</v>
      </c>
    </row>
    <row r="392" spans="3:20" x14ac:dyDescent="0.25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T392">
        <f>IF(Scrobbles!D392&gt;0,1,0)</f>
        <v>0</v>
      </c>
    </row>
    <row r="393" spans="3:20" x14ac:dyDescent="0.25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T393">
        <f>IF(Scrobbles!D393&gt;0,1,0)</f>
        <v>0</v>
      </c>
    </row>
    <row r="394" spans="3:20" x14ac:dyDescent="0.25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T394">
        <f>IF(Scrobbles!D394&gt;0,1,0)</f>
        <v>0</v>
      </c>
    </row>
    <row r="395" spans="3:20" x14ac:dyDescent="0.25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T395">
        <f>IF(Scrobbles!D395&gt;0,1,0)</f>
        <v>0</v>
      </c>
    </row>
    <row r="396" spans="3:20" x14ac:dyDescent="0.25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T396">
        <f>IF(Scrobbles!D396&gt;0,1,0)</f>
        <v>0</v>
      </c>
    </row>
    <row r="397" spans="3:20" x14ac:dyDescent="0.25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T397">
        <f>IF(Scrobbles!D397&gt;0,1,0)</f>
        <v>0</v>
      </c>
    </row>
    <row r="398" spans="3:20" x14ac:dyDescent="0.25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T398">
        <f>IF(Scrobbles!D398&gt;0,1,0)</f>
        <v>0</v>
      </c>
    </row>
    <row r="399" spans="3:20" x14ac:dyDescent="0.25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T399">
        <f>IF(Scrobbles!D399&gt;0,1,0)</f>
        <v>0</v>
      </c>
    </row>
    <row r="400" spans="3:20" x14ac:dyDescent="0.25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T400">
        <f>IF(Scrobbles!D400&gt;0,1,0)</f>
        <v>0</v>
      </c>
    </row>
    <row r="401" spans="3:20" x14ac:dyDescent="0.25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T401">
        <f>IF(Scrobbles!D401&gt;0,1,0)</f>
        <v>0</v>
      </c>
    </row>
    <row r="402" spans="3:20" x14ac:dyDescent="0.25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T402">
        <f>IF(Scrobbles!D402&gt;0,1,0)</f>
        <v>0</v>
      </c>
    </row>
    <row r="403" spans="3:20" x14ac:dyDescent="0.25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T403">
        <f>IF(Scrobbles!D403&gt;0,1,0)</f>
        <v>0</v>
      </c>
    </row>
    <row r="404" spans="3:20" x14ac:dyDescent="0.25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T404">
        <f>IF(Scrobbles!D404&gt;0,1,0)</f>
        <v>0</v>
      </c>
    </row>
    <row r="405" spans="3:20" x14ac:dyDescent="0.25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T405">
        <f>IF(Scrobbles!D405&gt;0,1,0)</f>
        <v>0</v>
      </c>
    </row>
    <row r="406" spans="3:20" x14ac:dyDescent="0.25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T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2019-04-18T08:37:26Z</dcterms:modified>
</cp:coreProperties>
</file>