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4B69D48F-EFF4-43E1-932C-754ED1101787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3" i="2" l="1"/>
  <c r="E43" i="2"/>
  <c r="F42" i="2" l="1"/>
  <c r="E42" i="2"/>
  <c r="F41" i="2" l="1"/>
  <c r="E41" i="2"/>
  <c r="F40" i="2" l="1"/>
  <c r="E40" i="2"/>
  <c r="F39" i="2" l="1"/>
  <c r="E39" i="2"/>
  <c r="F38" i="2" l="1"/>
  <c r="E38" i="2"/>
  <c r="Z20" i="2" l="1"/>
  <c r="Z21" i="2"/>
  <c r="F37" i="2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I8" i="2" s="1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<sst xmlns="http://schemas.openxmlformats.org/spreadsheetml/2006/main" count="153" uniqueCount="54">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</sst>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3.1129740737199434</c:v>
                </c:pt>
                <c:pt idx="1">
                  <c:v>6.4904312289341215</c:v>
                </c:pt>
                <c:pt idx="2">
                  <c:v>9.4691208227029389</c:v>
                </c:pt>
                <c:pt idx="3">
                  <c:v>9.6683046525178167</c:v>
                </c:pt>
                <c:pt idx="4">
                  <c:v>6.9087466559637569</c:v>
                </c:pt>
                <c:pt idx="5">
                  <c:v>3.4545951648571602</c:v>
                </c:pt>
                <c:pt idx="6">
                  <c:v>1.2084405544709416</c:v>
                </c:pt>
                <c:pt idx="7">
                  <c:v>0.29560553336486484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1.6816520828715903E-8</c:v>
                </c:pt>
                <c:pt idx="1">
                  <c:v>8.315730262087434E-2</c:v>
                </c:pt>
                <c:pt idx="2">
                  <c:v>18.765337635788942</c:v>
                </c:pt>
                <c:pt idx="3">
                  <c:v>22.732431090981514</c:v>
                </c:pt>
                <c:pt idx="4">
                  <c:v>0.41897600450975381</c:v>
                </c:pt>
                <c:pt idx="5">
                  <c:v>9.7948777171600693E-5</c:v>
                </c:pt>
                <c:pt idx="6">
                  <c:v>5.0521608358297651E-10</c:v>
                </c:pt>
                <c:pt idx="7">
                  <c:v>1.0059813765570908E-16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2.2262674946582879E-3</c:v>
                </c:pt>
                <c:pt idx="1">
                  <c:v>2.3529642511305932E-3</c:v>
                </c:pt>
                <c:pt idx="2">
                  <c:v>2.4845846015018051E-3</c:v>
                </c:pt>
                <c:pt idx="3">
                  <c:v>2.6211551389282409E-3</c:v>
                </c:pt>
                <c:pt idx="4">
                  <c:v>2.7626899015443453E-3</c:v>
                </c:pt>
                <c:pt idx="5">
                  <c:v>2.9091896295394171E-3</c:v>
                </c:pt>
                <c:pt idx="6">
                  <c:v>3.060641044538551E-3</c:v>
                </c:pt>
                <c:pt idx="7">
                  <c:v>3.217016156571446E-3</c:v>
                </c:pt>
                <c:pt idx="8">
                  <c:v>3.3782716040131828E-3</c:v>
                </c:pt>
                <c:pt idx="9">
                  <c:v>3.5443480319462279E-3</c:v>
                </c:pt>
                <c:pt idx="10">
                  <c:v>3.7151695144203231E-3</c:v>
                </c:pt>
                <c:pt idx="11">
                  <c:v>3.8906430260745445E-3</c:v>
                </c:pt>
                <c:pt idx="12">
                  <c:v>4.0706579685315927E-3</c:v>
                </c:pt>
                <c:pt idx="13">
                  <c:v>4.2550857568767544E-3</c:v>
                </c:pt>
                <c:pt idx="14">
                  <c:v>4.44377947139174E-3</c:v>
                </c:pt>
                <c:pt idx="15">
                  <c:v>4.6365735795256486E-3</c:v>
                </c:pt>
                <c:pt idx="16">
                  <c:v>4.833283732851361E-3</c:v>
                </c:pt>
                <c:pt idx="17">
                  <c:v>5.0337066434752598E-3</c:v>
                </c:pt>
                <c:pt idx="18">
                  <c:v>5.2376200440419516E-3</c:v>
                </c:pt>
                <c:pt idx="19">
                  <c:v>5.4447827351040493E-3</c:v>
                </c:pt>
                <c:pt idx="20">
                  <c:v>5.654934723211583E-3</c:v>
                </c:pt>
                <c:pt idx="21">
                  <c:v>5.8677974526175087E-3</c:v>
                </c:pt>
                <c:pt idx="22">
                  <c:v>6.0830741329976545E-3</c:v>
                </c:pt>
                <c:pt idx="23">
                  <c:v>6.3004501650475147E-3</c:v>
                </c:pt>
                <c:pt idx="24">
                  <c:v>6.5195936652477351E-3</c:v>
                </c:pt>
                <c:pt idx="25">
                  <c:v>6.7401560904885426E-3</c:v>
                </c:pt>
                <c:pt idx="26">
                  <c:v>6.9617729626144419E-3</c:v>
                </c:pt>
                <c:pt idx="27">
                  <c:v>7.1840646922987344E-3</c:v>
                </c:pt>
                <c:pt idx="28">
                  <c:v>7.4066375009873521E-3</c:v>
                </c:pt>
                <c:pt idx="29">
                  <c:v>7.6290844389682077E-3</c:v>
                </c:pt>
                <c:pt idx="30">
                  <c:v>7.8509864969311186E-3</c:v>
                </c:pt>
                <c:pt idx="31">
                  <c:v>8.0719138076896825E-3</c:v>
                </c:pt>
                <c:pt idx="32">
                  <c:v>8.2914269340463517E-3</c:v>
                </c:pt>
                <c:pt idx="33">
                  <c:v>8.5090782381008912E-3</c:v>
                </c:pt>
                <c:pt idx="34">
                  <c:v>8.7244133266368186E-3</c:v>
                </c:pt>
                <c:pt idx="35">
                  <c:v>8.9369725665758171E-3</c:v>
                </c:pt>
                <c:pt idx="36">
                  <c:v>9.146292663873094E-3</c:v>
                </c:pt>
                <c:pt idx="37">
                  <c:v>9.3519082986424518E-3</c:v>
                </c:pt>
                <c:pt idx="38">
                  <c:v>9.5533538087548674E-3</c:v>
                </c:pt>
                <c:pt idx="39">
                  <c:v>9.750164913653464E-3</c:v>
                </c:pt>
                <c:pt idx="40">
                  <c:v>9.9418804696769433E-3</c:v>
                </c:pt>
                <c:pt idx="41">
                  <c:v>1.0128044247786879E-2</c:v>
                </c:pt>
                <c:pt idx="42">
                  <c:v>1.0308206724257078E-2</c:v>
                </c:pt>
                <c:pt idx="43">
                  <c:v>1.0481926874608961E-2</c:v>
                </c:pt>
                <c:pt idx="44">
                  <c:v>1.0648773960869405E-2</c:v>
                </c:pt>
                <c:pt idx="45">
                  <c:v>1.0808329302089885E-2</c:v>
                </c:pt>
                <c:pt idx="46">
                  <c:v>1.0960188018000024E-2</c:v>
                </c:pt>
                <c:pt idx="47">
                  <c:v>1.1103960735677177E-2</c:v>
                </c:pt>
                <c:pt idx="48">
                  <c:v>1.1239275249197012E-2</c:v>
                </c:pt>
                <c:pt idx="49">
                  <c:v>1.136577812238922E-2</c:v>
                </c:pt>
                <c:pt idx="50">
                  <c:v>1.148313622505669E-2</c:v>
                </c:pt>
                <c:pt idx="51">
                  <c:v>1.1591038193325368E-2</c:v>
                </c:pt>
                <c:pt idx="52">
                  <c:v>1.1689195805173486E-2</c:v>
                </c:pt>
                <c:pt idx="53">
                  <c:v>1.1777345262640815E-2</c:v>
                </c:pt>
                <c:pt idx="54">
                  <c:v>1.1855248372738049E-2</c:v>
                </c:pt>
                <c:pt idx="55">
                  <c:v>1.1922693619659735E-2</c:v>
                </c:pt>
                <c:pt idx="56">
                  <c:v>1.1979497121546754E-2</c:v>
                </c:pt>
                <c:pt idx="57">
                  <c:v>1.2025503465742042E-2</c:v>
                </c:pt>
                <c:pt idx="58">
                  <c:v>1.2060586417229721E-2</c:v>
                </c:pt>
                <c:pt idx="59">
                  <c:v>1.2084649495738075E-2</c:v>
                </c:pt>
                <c:pt idx="60">
                  <c:v>1.2097626417813867E-2</c:v>
                </c:pt>
                <c:pt idx="61">
                  <c:v>1.2099481401033061E-2</c:v>
                </c:pt>
                <c:pt idx="62">
                  <c:v>1.2090209328393874E-2</c:v>
                </c:pt>
                <c:pt idx="63">
                  <c:v>1.2069835771835116E-2</c:v>
                </c:pt>
                <c:pt idx="64">
                  <c:v>1.2038416874728553E-2</c:v>
                </c:pt>
                <c:pt idx="65">
                  <c:v>1.1996039094100991E-2</c:v>
                </c:pt>
                <c:pt idx="66">
                  <c:v>1.1942818804242585E-2</c:v>
                </c:pt>
                <c:pt idx="67">
                  <c:v>1.1878901764244923E-2</c:v>
                </c:pt>
                <c:pt idx="68">
                  <c:v>1.180446245287859E-2</c:v>
                </c:pt>
                <c:pt idx="69">
                  <c:v>1.1719703275057851E-2</c:v>
                </c:pt>
                <c:pt idx="70">
                  <c:v>1.1624853644943398E-2</c:v>
                </c:pt>
                <c:pt idx="71">
                  <c:v>1.1520168951495848E-2</c:v>
                </c:pt>
                <c:pt idx="72">
                  <c:v>1.1405929413007219E-2</c:v>
                </c:pt>
                <c:pt idx="73">
                  <c:v>1.1282438827799165E-2</c:v>
                </c:pt>
                <c:pt idx="74">
                  <c:v>1.1150023228880333E-2</c:v>
                </c:pt>
                <c:pt idx="75">
                  <c:v>1.1009029450896369E-2</c:v>
                </c:pt>
                <c:pt idx="76">
                  <c:v>1.0859823618180874E-2</c:v>
                </c:pt>
                <c:pt idx="77">
                  <c:v>1.0702789563121004E-2</c:v>
                </c:pt>
                <c:pt idx="78">
                  <c:v>1.0538327184384525E-2</c:v>
                </c:pt>
                <c:pt idx="79">
                  <c:v>1.0366850754814552E-2</c:v>
                </c:pt>
                <c:pt idx="80">
                  <c:v>1.0188787188982262E-2</c:v>
                </c:pt>
                <c:pt idx="81">
                  <c:v>1.0004574280496652E-2</c:v>
                </c:pt>
                <c:pt idx="82">
                  <c:v>9.8146589192035939E-3</c:v>
                </c:pt>
                <c:pt idx="83">
                  <c:v>9.619495298365411E-3</c:v>
                </c:pt>
                <c:pt idx="84">
                  <c:v>9.4195431217983291E-3</c:v>
                </c:pt>
                <c:pt idx="85">
                  <c:v>9.2152658207604946E-3</c:v>
                </c:pt>
                <c:pt idx="86">
                  <c:v>9.0071287901310852E-3</c:v>
                </c:pt>
                <c:pt idx="87">
                  <c:v>8.7955976531041927E-3</c:v>
                </c:pt>
                <c:pt idx="88">
                  <c:v>8.5811365632439945E-3</c:v>
                </c:pt>
                <c:pt idx="89">
                  <c:v>8.3642065523143547E-3</c:v>
                </c:pt>
                <c:pt idx="90">
                  <c:v>8.1452639318111975E-3</c:v>
                </c:pt>
                <c:pt idx="91">
                  <c:v>7.9247587555951911E-3</c:v>
                </c:pt>
                <c:pt idx="92">
                  <c:v>7.7031333504504664E-3</c:v>
                </c:pt>
                <c:pt idx="93">
                  <c:v>7.4808209207883232E-3</c:v>
                </c:pt>
                <c:pt idx="94">
                  <c:v>7.2582442330789377E-3</c:v>
                </c:pt>
                <c:pt idx="95">
                  <c:v>7.0358143849346732E-3</c:v>
                </c:pt>
                <c:pt idx="96">
                  <c:v>6.8139296630921201E-3</c:v>
                </c:pt>
                <c:pt idx="97">
                  <c:v>6.5929744938521854E-3</c:v>
                </c:pt>
                <c:pt idx="98">
                  <c:v>6.3733184888444218E-3</c:v>
                </c:pt>
                <c:pt idx="99">
                  <c:v>6.1553155882891715E-3</c:v>
                </c:pt>
                <c:pt idx="100">
                  <c:v>5.9393033032445492E-3</c:v>
                </c:pt>
                <c:pt idx="101">
                  <c:v>5.7256020576503235E-3</c:v>
                </c:pt>
                <c:pt idx="102">
                  <c:v>5.5145146303222673E-3</c:v>
                </c:pt>
                <c:pt idx="103">
                  <c:v>5.3063256964135637E-3</c:v>
                </c:pt>
                <c:pt idx="104">
                  <c:v>5.1013014672486997E-3</c:v>
                </c:pt>
                <c:pt idx="105">
                  <c:v>4.8996894268538869E-3</c:v>
                </c:pt>
                <c:pt idx="106">
                  <c:v>4.7017181629603411E-3</c:v>
                </c:pt>
                <c:pt idx="107">
                  <c:v>4.5075972897455768E-3</c:v>
                </c:pt>
                <c:pt idx="108">
                  <c:v>4.3175174591062607E-3</c:v>
                </c:pt>
                <c:pt idx="109">
                  <c:v>4.1316504568262614E-3</c:v>
                </c:pt>
                <c:pt idx="110">
                  <c:v>3.9501493796170678E-3</c:v>
                </c:pt>
                <c:pt idx="111">
                  <c:v>3.7731488886663784E-3</c:v>
                </c:pt>
                <c:pt idx="112">
                  <c:v>3.600765535034869E-3</c:v>
                </c:pt>
                <c:pt idx="113">
                  <c:v>3.4330981519917416E-3</c:v>
                </c:pt>
                <c:pt idx="114">
                  <c:v>3.2702283091763816E-3</c:v>
                </c:pt>
                <c:pt idx="115">
                  <c:v>3.1122208233160947E-3</c:v>
                </c:pt>
                <c:pt idx="116">
                  <c:v>2.9591243201175037E-3</c:v>
                </c:pt>
                <c:pt idx="117">
                  <c:v>2.8109718418806583E-3</c:v>
                </c:pt>
                <c:pt idx="118">
                  <c:v>2.6677814953588123E-3</c:v>
                </c:pt>
                <c:pt idx="119">
                  <c:v>2.5295571344011512E-3</c:v>
                </c:pt>
                <c:pt idx="120">
                  <c:v>2.396289071968637E-3</c:v>
                </c:pt>
                <c:pt idx="121">
                  <c:v>2.2679548162020348E-3</c:v>
                </c:pt>
                <c:pt idx="122">
                  <c:v>2.1445198253437605E-3</c:v>
                </c:pt>
                <c:pt idx="123">
                  <c:v>2.0259382764685604E-3</c:v>
                </c:pt>
                <c:pt idx="124">
                  <c:v>1.9121538431594034E-3</c:v>
                </c:pt>
                <c:pt idx="125">
                  <c:v>1.8031004774715339E-3</c:v>
                </c:pt>
                <c:pt idx="126">
                  <c:v>1.698703191756078E-3</c:v>
                </c:pt>
                <c:pt idx="127">
                  <c:v>1.5988788361622176E-3</c:v>
                </c:pt>
                <c:pt idx="128">
                  <c:v>1.5035368679004104E-3</c:v>
                </c:pt>
                <c:pt idx="129">
                  <c:v>1.412580108625655E-3</c:v>
                </c:pt>
                <c:pt idx="130">
                  <c:v>1.325905486586159E-3</c:v>
                </c:pt>
                <c:pt idx="131">
                  <c:v>1.2434047604764097E-3</c:v>
                </c:pt>
                <c:pt idx="132">
                  <c:v>1.1649652222314279E-3</c:v>
                </c:pt>
                <c:pt idx="133">
                  <c:v>1.0904703762985967E-3</c:v>
                </c:pt>
                <c:pt idx="134">
                  <c:v>1.0198005932221745E-3</c:v>
                </c:pt>
                <c:pt idx="135">
                  <c:v>9.5283373567113354E-4</c:v>
                </c:pt>
                <c:pt idx="136">
                  <c:v>8.8944575533124177E-4</c:v>
                </c:pt>
                <c:pt idx="137">
                  <c:v>8.2951125936518938E-4</c:v>
                </c:pt>
                <c:pt idx="138">
                  <c:v>7.729040454183693E-4</c:v>
                </c:pt>
                <c:pt idx="139">
                  <c:v>7.1949760441104578E-4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4.495742528561543E-27</c:v>
                </c:pt>
                <c:pt idx="1">
                  <c:v>2.7274171339940039E-25</c:v>
                </c:pt>
                <c:pt idx="2">
                  <c:v>8.2731653064484551E-24</c:v>
                </c:pt>
                <c:pt idx="3">
                  <c:v>1.6730178730818087E-22</c:v>
                </c:pt>
                <c:pt idx="4">
                  <c:v>2.537410440840738E-21</c:v>
                </c:pt>
                <c:pt idx="5">
                  <c:v>3.0787246682201027E-20</c:v>
                </c:pt>
                <c:pt idx="6">
                  <c:v>3.1129327200892064E-19</c:v>
                </c:pt>
                <c:pt idx="7">
                  <c:v>2.6978750240772975E-18</c:v>
                </c:pt>
                <c:pt idx="8">
                  <c:v>2.0458885599252952E-17</c:v>
                </c:pt>
                <c:pt idx="9">
                  <c:v>1.3790804366903816E-16</c:v>
                </c:pt>
                <c:pt idx="10">
                  <c:v>8.3664213159216954E-16</c:v>
                </c:pt>
                <c:pt idx="11">
                  <c:v>4.614208119690126E-15</c:v>
                </c:pt>
                <c:pt idx="12">
                  <c:v>2.3327385493988899E-14</c:v>
                </c:pt>
                <c:pt idx="13">
                  <c:v>1.0886113230528171E-13</c:v>
                </c:pt>
                <c:pt idx="14">
                  <c:v>4.7173157332288762E-13</c:v>
                </c:pt>
                <c:pt idx="15">
                  <c:v>1.9078921409947903E-12</c:v>
                </c:pt>
                <c:pt idx="16">
                  <c:v>7.2340910346052594E-12</c:v>
                </c:pt>
                <c:pt idx="17">
                  <c:v>2.5815775848983486E-11</c:v>
                </c:pt>
                <c:pt idx="18">
                  <c:v>8.7008726009536804E-11</c:v>
                </c:pt>
                <c:pt idx="19">
                  <c:v>2.778173356795725E-10</c:v>
                </c:pt>
                <c:pt idx="20">
                  <c:v>8.4271258489470747E-10</c:v>
                </c:pt>
                <c:pt idx="21">
                  <c:v>2.4345030230291615E-9</c:v>
                </c:pt>
                <c:pt idx="22">
                  <c:v>6.7133265180500928E-9</c:v>
                </c:pt>
                <c:pt idx="23">
                  <c:v>1.7707614873697318E-8</c:v>
                </c:pt>
                <c:pt idx="24">
                  <c:v>4.4760915375179277E-8</c:v>
                </c:pt>
                <c:pt idx="25">
                  <c:v>1.0861982131043478E-7</c:v>
                </c:pt>
                <c:pt idx="26">
                  <c:v>2.5344624972434841E-7</c:v>
                </c:pt>
                <c:pt idx="27">
                  <c:v>5.6947182036828989E-7</c:v>
                </c:pt>
                <c:pt idx="28">
                  <c:v>1.2338556107979583E-6</c:v>
                </c:pt>
                <c:pt idx="29">
                  <c:v>2.5811692087957261E-6</c:v>
                </c:pt>
                <c:pt idx="30">
                  <c:v>5.219697733342482E-6</c:v>
                </c:pt>
                <c:pt idx="31">
                  <c:v>1.0214892338369155E-5</c:v>
                </c:pt>
                <c:pt idx="32">
                  <c:v>1.9365733391491517E-5</c:v>
                </c:pt>
                <c:pt idx="33">
                  <c:v>3.560165128536822E-5</c:v>
                </c:pt>
                <c:pt idx="34">
                  <c:v>6.352451503859826E-5</c:v>
                </c:pt>
                <c:pt idx="35">
                  <c:v>1.1010915940023661E-4</c:v>
                </c:pt>
                <c:pt idx="36">
                  <c:v>1.8555432417447353E-4</c:v>
                </c:pt>
                <c:pt idx="37">
                  <c:v>3.0424222522301047E-4</c:v>
                </c:pt>
                <c:pt idx="38">
                  <c:v>4.8572004377708805E-4</c:v>
                </c:pt>
                <c:pt idx="39">
                  <c:v>7.555645125421343E-4</c:v>
                </c:pt>
                <c:pt idx="40">
                  <c:v>1.1459395106889099E-3</c:v>
                </c:pt>
                <c:pt idx="41">
                  <c:v>1.6956178125640737E-3</c:v>
                </c:pt>
                <c:pt idx="42">
                  <c:v>2.4492257292592101E-3</c:v>
                </c:pt>
                <c:pt idx="43">
                  <c:v>3.4554967653114481E-3</c:v>
                </c:pt>
                <c:pt idx="44">
                  <c:v>4.7643970552021441E-3</c:v>
                </c:pt>
                <c:pt idx="45">
                  <c:v>6.4231130670132719E-3</c:v>
                </c:pt>
                <c:pt idx="46">
                  <c:v>8.471062160843576E-3</c:v>
                </c:pt>
                <c:pt idx="47">
                  <c:v>1.0934278817542777E-2</c:v>
                </c:pt>
                <c:pt idx="48">
                  <c:v>1.381971350550547E-2</c:v>
                </c:pt>
                <c:pt idx="49">
                  <c:v>1.7110121483006738E-2</c:v>
                </c:pt>
                <c:pt idx="50">
                  <c:v>2.0760280732714836E-2</c:v>
                </c:pt>
                <c:pt idx="51">
                  <c:v>2.4695235904275175E-2</c:v>
                </c:pt>
                <c:pt idx="52">
                  <c:v>2.881110855498769E-2</c:v>
                </c:pt>
                <c:pt idx="53">
                  <c:v>3.2978753188728095E-2</c:v>
                </c:pt>
                <c:pt idx="54">
                  <c:v>3.7050204199682163E-2</c:v>
                </c:pt>
                <c:pt idx="55">
                  <c:v>4.0867497965710049E-2</c:v>
                </c:pt>
                <c:pt idx="56">
                  <c:v>4.4273122796185865E-2</c:v>
                </c:pt>
                <c:pt idx="57">
                  <c:v>4.7121101455589662E-2</c:v>
                </c:pt>
                <c:pt idx="58">
                  <c:v>4.9287588878835144E-2</c:v>
                </c:pt>
                <c:pt idx="59">
                  <c:v>5.0679893649423706E-2</c:v>
                </c:pt>
                <c:pt idx="60">
                  <c:v>5.1243003578861746E-2</c:v>
                </c:pt>
                <c:pt idx="61">
                  <c:v>5.0962987165862492E-2</c:v>
                </c:pt>
                <c:pt idx="62">
                  <c:v>4.9867008947241789E-2</c:v>
                </c:pt>
                <c:pt idx="63">
                  <c:v>4.8020082689936523E-2</c:v>
                </c:pt>
                <c:pt idx="64">
                  <c:v>4.5519036716502349E-2</c:v>
                </c:pt>
                <c:pt idx="65">
                  <c:v>4.2484434268735501E-2</c:v>
                </c:pt>
                <c:pt idx="66">
                  <c:v>3.9051348671261935E-2</c:v>
                </c:pt>
                <c:pt idx="67">
                  <c:v>3.5359927652585402E-2</c:v>
                </c:pt>
                <c:pt idx="68">
                  <c:v>3.1546602121424246E-2</c:v>
                </c:pt>
                <c:pt idx="69">
                  <c:v>2.7736626019803003E-2</c:v>
                </c:pt>
                <c:pt idx="70">
                  <c:v>2.4038409217162583E-2</c:v>
                </c:pt>
                <c:pt idx="71">
                  <c:v>2.0539861396824368E-2</c:v>
                </c:pt>
                <c:pt idx="72">
                  <c:v>1.7306735065842745E-2</c:v>
                </c:pt>
                <c:pt idx="73">
                  <c:v>1.4382766127777984E-2</c:v>
                </c:pt>
                <c:pt idx="74">
                  <c:v>1.1791276735385551E-2</c:v>
                </c:pt>
                <c:pt idx="75">
                  <c:v>9.5378327370674153E-3</c:v>
                </c:pt>
                <c:pt idx="76">
                  <c:v>7.6135331497643403E-3</c:v>
                </c:pt>
                <c:pt idx="77">
                  <c:v>5.9985412695113174E-3</c:v>
                </c:pt>
                <c:pt idx="78">
                  <c:v>4.6655320985088036E-3</c:v>
                </c:pt>
                <c:pt idx="79">
                  <c:v>3.5828136790236188E-3</c:v>
                </c:pt>
                <c:pt idx="80">
                  <c:v>2.7169670399262466E-3</c:v>
                </c:pt>
                <c:pt idx="81">
                  <c:v>2.0349300463645185E-3</c:v>
                </c:pt>
                <c:pt idx="82">
                  <c:v>1.5055173513753776E-3</c:v>
                </c:pt>
                <c:pt idx="83">
                  <c:v>1.1004183050213545E-3</c:v>
                </c:pt>
                <c:pt idx="84">
                  <c:v>7.9474655362653658E-4</c:v>
                </c:pt>
                <c:pt idx="85">
                  <c:v>5.6723087356874496E-4</c:v>
                </c:pt>
                <c:pt idx="86">
                  <c:v>4.0013960848647815E-4</c:v>
                </c:pt>
                <c:pt idx="87">
                  <c:v>2.7902455457677828E-4</c:v>
                </c:pt>
                <c:pt idx="88">
                  <c:v>1.9235783686732326E-4</c:v>
                </c:pt>
                <c:pt idx="89">
                  <c:v>1.3112032325787674E-4</c:v>
                </c:pt>
                <c:pt idx="90">
                  <c:v>8.8384810492346427E-5</c:v>
                </c:pt>
                <c:pt idx="91">
                  <c:v>5.8923206994897763E-5</c:v>
                </c:pt>
                <c:pt idx="92">
                  <c:v>3.8855158235765548E-5</c:v>
                </c:pt>
                <c:pt idx="93">
                  <c:v>2.5346375623331024E-5</c:v>
                </c:pt>
                <c:pt idx="94">
                  <c:v>1.6358299161157E-5</c:v>
                </c:pt>
                <c:pt idx="95">
                  <c:v>1.0446352446773921E-5</c:v>
                </c:pt>
                <c:pt idx="96">
                  <c:v>6.6015143934473615E-6</c:v>
                </c:pt>
                <c:pt idx="97">
                  <c:v>4.1287821979636438E-6</c:v>
                </c:pt>
                <c:pt idx="98">
                  <c:v>2.5559127892156055E-6</c:v>
                </c:pt>
                <c:pt idx="99">
                  <c:v>1.566249588004185E-6</c:v>
                </c:pt>
                <c:pt idx="100">
                  <c:v>9.5019141672252939E-7</c:v>
                </c:pt>
                <c:pt idx="101">
                  <c:v>5.7074203908745671E-7</c:v>
                </c:pt>
                <c:pt idx="102">
                  <c:v>3.3946095135267498E-7</c:v>
                </c:pt>
                <c:pt idx="103">
                  <c:v>1.999414017675959E-7</c:v>
                </c:pt>
                <c:pt idx="104">
                  <c:v>1.166324843644286E-7</c:v>
                </c:pt>
                <c:pt idx="105">
                  <c:v>6.738765763278194E-8</c:v>
                </c:pt>
                <c:pt idx="106">
                  <c:v>3.8567778896749434E-8</c:v>
                </c:pt>
                <c:pt idx="107">
                  <c:v>2.1867089592549169E-8</c:v>
                </c:pt>
                <c:pt idx="108">
                  <c:v>1.228336514149378E-8</c:v>
                </c:pt>
                <c:pt idx="109">
                  <c:v>6.8366130145317024E-9</c:v>
                </c:pt>
                <c:pt idx="110">
                  <c:v>3.7704956625599477E-9</c:v>
                </c:pt>
                <c:pt idx="111">
                  <c:v>2.0607513831408419E-9</c:v>
                </c:pt>
                <c:pt idx="112">
                  <c:v>1.1162403325346327E-9</c:v>
                </c:pt>
                <c:pt idx="113">
                  <c:v>5.9927947056431754E-10</c:v>
                </c:pt>
                <c:pt idx="114">
                  <c:v>3.1891480597282389E-10</c:v>
                </c:pt>
                <c:pt idx="115">
                  <c:v>1.6823911503493661E-10</c:v>
                </c:pt>
                <c:pt idx="116">
                  <c:v>8.7987123380340927E-11</c:v>
                </c:pt>
                <c:pt idx="117">
                  <c:v>4.5622952863880753E-11</c:v>
                </c:pt>
                <c:pt idx="118">
                  <c:v>2.345586842154331E-11</c:v>
                </c:pt>
                <c:pt idx="119">
                  <c:v>1.195789370510033E-11</c:v>
                </c:pt>
                <c:pt idx="120">
                  <c:v>6.0453795953563668E-12</c:v>
                </c:pt>
                <c:pt idx="121">
                  <c:v>3.031016766817795E-12</c:v>
                </c:pt>
                <c:pt idx="122">
                  <c:v>1.5072269168328892E-12</c:v>
                </c:pt>
                <c:pt idx="123">
                  <c:v>7.434018939392601E-13</c:v>
                </c:pt>
                <c:pt idx="124">
                  <c:v>3.637073782175871E-13</c:v>
                </c:pt>
                <c:pt idx="125">
                  <c:v>1.7651931422826926E-13</c:v>
                </c:pt>
                <c:pt idx="126">
                  <c:v>8.4990780924723602E-14</c:v>
                </c:pt>
                <c:pt idx="127">
                  <c:v>4.0599270677951963E-14</c:v>
                </c:pt>
                <c:pt idx="128">
                  <c:v>1.9242362665071056E-14</c:v>
                </c:pt>
                <c:pt idx="129">
                  <c:v>9.0493798579920772E-15</c:v>
                </c:pt>
                <c:pt idx="130">
                  <c:v>4.2230439337296722E-15</c:v>
                </c:pt>
                <c:pt idx="131">
                  <c:v>1.9557099133302757E-15</c:v>
                </c:pt>
                <c:pt idx="132">
                  <c:v>8.9883637430833493E-16</c:v>
                </c:pt>
                <c:pt idx="133">
                  <c:v>4.0999553915818885E-16</c:v>
                </c:pt>
                <c:pt idx="134">
                  <c:v>1.8561987096216674E-16</c:v>
                </c:pt>
                <c:pt idx="135">
                  <c:v>8.3414361765714932E-17</c:v>
                </c:pt>
                <c:pt idx="136">
                  <c:v>3.7209347650393107E-17</c:v>
                </c:pt>
                <c:pt idx="137">
                  <c:v>1.6477132049565569E-17</c:v>
                </c:pt>
                <c:pt idx="138">
                  <c:v>7.2435701280699484E-18</c:v>
                </c:pt>
                <c:pt idx="139">
                  <c:v>3.1614622621311689E-18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65.5</c:v>
                </c:pt>
                <c:pt idx="1">
                  <c:v>87.666666666666671</c:v>
                </c:pt>
                <c:pt idx="2">
                  <c:v>58.166666666666664</c:v>
                </c:pt>
                <c:pt idx="3">
                  <c:v>54.5</c:v>
                </c:pt>
                <c:pt idx="4">
                  <c:v>47.166666666666664</c:v>
                </c:pt>
                <c:pt idx="5">
                  <c:v>66</c:v>
                </c:pt>
                <c:pt idx="6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zoomScale="85" zoomScaleNormal="85" workbookViewId="0">
      <selection activeCell="G1" sqref="G1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6</v>
      </c>
      <c r="J4" s="27">
        <f>SUM('Dist Calc'!B2:B21)*I13</f>
        <v>3.1129740737199434</v>
      </c>
      <c r="K4" s="28">
        <f>SUM('Dist Calc'!C2:C21)*I13</f>
        <v>1.6816520828715903E-8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6</v>
      </c>
      <c r="J5" s="27">
        <f>SUM('Dist Calc'!B22:B41)*I13</f>
        <v>6.4904312289341215</v>
      </c>
      <c r="K5" s="28">
        <f>SUM('Dist Calc'!C22:C41)*I13</f>
        <v>8.315730262087434E-2</v>
      </c>
      <c r="N5" s="4" t="s">
        <v>14</v>
      </c>
      <c r="O5" s="31">
        <f ca="1">TODAY()</f>
        <v>43581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12</v>
      </c>
      <c r="J6" s="27">
        <f>SUM('Dist Calc'!B42:B61)*I13</f>
        <v>9.4691208227029389</v>
      </c>
      <c r="K6" s="28">
        <f>SUM('Dist Calc'!C42:C61)*I13</f>
        <v>18.765337635788942</v>
      </c>
      <c r="N6" s="4" t="s">
        <v>13</v>
      </c>
      <c r="O6" s="5">
        <f ca="1">O5-C2</f>
        <v>42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9.6683046525178167</v>
      </c>
      <c r="K7" s="28">
        <f>SUM('Dist Calc'!C62:C81)*I13</f>
        <v>22.732431090981514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8</v>
      </c>
      <c r="J8" s="27">
        <f>SUM('Dist Calc'!B82:B101)*I13</f>
        <v>6.9087466559637569</v>
      </c>
      <c r="K8" s="28">
        <f>SUM('Dist Calc'!C82:C101)*I13</f>
        <v>0.41897600450975381</v>
      </c>
      <c r="N8" s="4" t="s">
        <v>17</v>
      </c>
      <c r="O8" s="6">
        <f>_xlfn.STDEV.P(D:D)</f>
        <v>32.970164482934358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3.4545951648571602</v>
      </c>
      <c r="K9" s="28">
        <f>SUM('Dist Calc'!C102:C121)*I13</f>
        <v>9.7948777171600693E-5</v>
      </c>
      <c r="N9" s="4" t="s">
        <v>18</v>
      </c>
      <c r="O9" s="6">
        <f>AVERAGE(D:D)</f>
        <v>60.666666666666664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4</v>
      </c>
      <c r="J10" s="27">
        <f>SUM('Dist Calc'!B122:B141)*I13</f>
        <v>1.2084405544709416</v>
      </c>
      <c r="K10" s="28">
        <f>SUM('Dist Calc'!C122:C141)*I13</f>
        <v>5.0521608358297651E-10</v>
      </c>
      <c r="N10" s="32" t="s">
        <v>15</v>
      </c>
      <c r="O10" s="5">
        <f>SUM(D:D)</f>
        <v>2548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0.29560553336486484</v>
      </c>
      <c r="K11" s="28">
        <f>SUM('Dist Calc'!C142:C161)*I13</f>
        <v>1.0059813765570908E-16</v>
      </c>
      <c r="N11" s="21" t="s">
        <v>47</v>
      </c>
      <c r="O11" s="26">
        <f ca="1">SUM(Calc!T2:T406)/Scrobbles!O6</f>
        <v>0.97619047619047616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42</v>
      </c>
      <c r="J13" s="27">
        <f>SUM(J4:J10)</f>
        <v>40.312613153166673</v>
      </c>
      <c r="K13" s="28">
        <f>SUM(K4:K10)</f>
        <v>41.999999999999993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2.9523199202949529E-2</v>
      </c>
      <c r="K14" s="26">
        <f>_xlfn.CHISQ.TEST(I4:I10,K4:K10)</f>
        <v>0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22143.333333333332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SLOPE(F2:F38,A2:A38)</f>
        <v>60.373399715504981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INTERCEPT(F2:F38,A2:A38)</f>
        <v>-171.7702702702702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7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7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7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7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7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7" x14ac:dyDescent="0.3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>
        <f>SUM($D$2:D38)</f>
        <v>2270</v>
      </c>
    </row>
    <row r="39" spans="1:7" x14ac:dyDescent="0.3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>
        <f>SUM($D$2:D39)</f>
        <v>2286</v>
      </c>
    </row>
    <row r="40" spans="1:7" x14ac:dyDescent="0.3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>
        <f>SUM($D$2:D40)</f>
        <v>2318</v>
      </c>
    </row>
    <row r="41" spans="1:7" x14ac:dyDescent="0.3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>
        <f>SUM($D$2:D41)</f>
        <v>2398</v>
      </c>
    </row>
    <row r="42" spans="1:7" x14ac:dyDescent="0.3">
      <c r="A42">
        <v>41</v>
      </c>
      <c r="B42" t="s">
        <v>9</v>
      </c>
      <c r="C42" s="1">
        <v>43579</v>
      </c>
      <c r="D42">
        <v>59</v>
      </c>
      <c r="E42" s="3">
        <f>AVERAGE(D$2:D42)</f>
        <v>59.926829268292686</v>
      </c>
      <c r="F42">
        <f>SUM($D$2:D42)</f>
        <v>2457</v>
      </c>
    </row>
    <row r="43" spans="1:7" x14ac:dyDescent="0.3">
      <c r="A43">
        <v>42</v>
      </c>
      <c r="B43" t="s">
        <v>10</v>
      </c>
      <c r="C43" s="1">
        <v>43580</v>
      </c>
      <c r="D43">
        <v>91</v>
      </c>
      <c r="E43" s="3">
        <f>AVERAGE(D$2:D43)</f>
        <v>60.666666666666664</v>
      </c>
      <c r="F43">
        <f>SUM($D$2:D43)</f>
        <v>2548</v>
      </c>
      <c r="G43" t="s">
        <v>53</v>
      </c>
    </row>
    <row r="44" spans="1:7" x14ac:dyDescent="0.3">
      <c r="A44">
        <v>43</v>
      </c>
      <c r="B44" s="2" t="s">
        <v>3</v>
      </c>
      <c r="C44" s="1">
        <v>43581</v>
      </c>
    </row>
    <row r="45" spans="1:7" x14ac:dyDescent="0.3">
      <c r="A45">
        <v>44</v>
      </c>
      <c r="B45" t="s">
        <v>4</v>
      </c>
      <c r="C45" s="1">
        <v>43582</v>
      </c>
    </row>
    <row r="46" spans="1:7" x14ac:dyDescent="0.3">
      <c r="A46">
        <v>45</v>
      </c>
      <c r="B46" t="s">
        <v>6</v>
      </c>
      <c r="C46" s="1">
        <v>43583</v>
      </c>
    </row>
    <row r="47" spans="1:7" x14ac:dyDescent="0.3">
      <c r="A47">
        <v>46</v>
      </c>
      <c r="B47" t="s">
        <v>7</v>
      </c>
      <c r="C47" s="1">
        <v>43584</v>
      </c>
    </row>
    <row r="48" spans="1:7" x14ac:dyDescent="0.3">
      <c r="A48">
        <v>47</v>
      </c>
      <c r="B48" t="s">
        <v>8</v>
      </c>
      <c r="C48" s="1">
        <v>43585</v>
      </c>
    </row>
    <row r="49" spans="1:3" x14ac:dyDescent="0.3">
      <c r="A49">
        <v>48</v>
      </c>
      <c r="B49" t="s">
        <v>9</v>
      </c>
      <c r="C49" s="1">
        <v>43586</v>
      </c>
    </row>
    <row r="50" spans="1:3" x14ac:dyDescent="0.3">
      <c r="A50">
        <v>49</v>
      </c>
      <c r="B50" t="s">
        <v>10</v>
      </c>
      <c r="C50" s="1">
        <v>43587</v>
      </c>
    </row>
    <row r="51" spans="1:3" x14ac:dyDescent="0.3">
      <c r="A51">
        <v>50</v>
      </c>
      <c r="B51" s="2" t="s">
        <v>3</v>
      </c>
      <c r="C51" s="1">
        <v>43588</v>
      </c>
    </row>
    <row r="52" spans="1:3" x14ac:dyDescent="0.3">
      <c r="A52">
        <v>51</v>
      </c>
      <c r="B52" t="s">
        <v>4</v>
      </c>
      <c r="C52" s="1">
        <v>43589</v>
      </c>
    </row>
    <row r="53" spans="1:3" x14ac:dyDescent="0.3">
      <c r="A53">
        <v>52</v>
      </c>
      <c r="B53" t="s">
        <v>6</v>
      </c>
      <c r="C53" s="1">
        <v>43590</v>
      </c>
    </row>
    <row r="54" spans="1:3" x14ac:dyDescent="0.3">
      <c r="A54">
        <v>53</v>
      </c>
      <c r="B54" t="s">
        <v>7</v>
      </c>
      <c r="C54" s="1">
        <v>43591</v>
      </c>
    </row>
    <row r="55" spans="1:3" x14ac:dyDescent="0.3">
      <c r="A55">
        <v>54</v>
      </c>
      <c r="B55" t="s">
        <v>8</v>
      </c>
      <c r="C55" s="1">
        <v>43592</v>
      </c>
    </row>
    <row r="56" spans="1:3" x14ac:dyDescent="0.3">
      <c r="A56">
        <v>55</v>
      </c>
      <c r="B56" t="s">
        <v>9</v>
      </c>
      <c r="C56" s="1">
        <v>43593</v>
      </c>
    </row>
    <row r="57" spans="1:3" x14ac:dyDescent="0.3">
      <c r="A57">
        <v>56</v>
      </c>
      <c r="B57" t="s">
        <v>10</v>
      </c>
      <c r="C57" s="1">
        <v>43594</v>
      </c>
    </row>
    <row r="58" spans="1:3" x14ac:dyDescent="0.3">
      <c r="A58">
        <v>57</v>
      </c>
      <c r="B58" s="2" t="s">
        <v>3</v>
      </c>
      <c r="C58" s="1">
        <v>43595</v>
      </c>
    </row>
    <row r="59" spans="1:3" x14ac:dyDescent="0.3">
      <c r="A59">
        <v>58</v>
      </c>
      <c r="B59" t="s">
        <v>4</v>
      </c>
      <c r="C59" s="1">
        <v>43596</v>
      </c>
    </row>
    <row r="60" spans="1:3" x14ac:dyDescent="0.3">
      <c r="A60">
        <v>59</v>
      </c>
      <c r="B60" t="s">
        <v>6</v>
      </c>
      <c r="C60" s="1">
        <v>43597</v>
      </c>
    </row>
    <row r="61" spans="1:3" x14ac:dyDescent="0.3">
      <c r="A61">
        <v>60</v>
      </c>
      <c r="B61" t="s">
        <v>7</v>
      </c>
      <c r="C61" s="1">
        <v>43598</v>
      </c>
    </row>
    <row r="62" spans="1:3" x14ac:dyDescent="0.3">
      <c r="A62">
        <v>61</v>
      </c>
      <c r="B62" t="s">
        <v>8</v>
      </c>
      <c r="C62" s="1">
        <v>43599</v>
      </c>
    </row>
    <row r="63" spans="1:3" x14ac:dyDescent="0.3">
      <c r="A63">
        <v>62</v>
      </c>
      <c r="B63" t="s">
        <v>9</v>
      </c>
      <c r="C63" s="1">
        <v>43600</v>
      </c>
    </row>
    <row r="64" spans="1:3" x14ac:dyDescent="0.3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 E41:F41 E42:F4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E15" sqref="E1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42</v>
      </c>
      <c r="E2">
        <f ca="1">ROUNDDOWN(D2/7,0)</f>
        <v>6</v>
      </c>
      <c r="F2">
        <f ca="1">MOD(D2,7)</f>
        <v>0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393</v>
      </c>
      <c r="E5" s="11">
        <f ca="1">$E$2+IF($F$2&gt;3,1,0)</f>
        <v>6</v>
      </c>
      <c r="F5" s="12">
        <f t="shared" ref="F5:F11" ca="1" si="0">D5/E5</f>
        <v>65.5</v>
      </c>
      <c r="G5" s="12">
        <f t="shared" ref="G5:G11" ca="1" si="1">F5-F$13</f>
        <v>4.8333333333333357</v>
      </c>
      <c r="H5" s="13">
        <f ca="1">F5/$F$13</f>
        <v>1.0796703296703296</v>
      </c>
    </row>
    <row r="6" spans="3:8" x14ac:dyDescent="0.3">
      <c r="C6" s="10" t="s">
        <v>8</v>
      </c>
      <c r="D6" s="11">
        <f>SUM(Calc!D2:D1000)</f>
        <v>526</v>
      </c>
      <c r="E6" s="11">
        <f ca="1">$E$2+IF($F$2&gt;4,1,0)</f>
        <v>6</v>
      </c>
      <c r="F6" s="12">
        <f t="shared" ca="1" si="0"/>
        <v>87.666666666666671</v>
      </c>
      <c r="G6" s="12">
        <f t="shared" ca="1" si="1"/>
        <v>27.000000000000007</v>
      </c>
      <c r="H6" s="13">
        <f t="shared" ref="H6:H11" ca="1" si="2">F6/$F$13</f>
        <v>1.4450549450549453</v>
      </c>
    </row>
    <row r="7" spans="3:8" x14ac:dyDescent="0.3">
      <c r="C7" s="10" t="s">
        <v>9</v>
      </c>
      <c r="D7" s="11">
        <f>SUM(Calc!E2:E1000)</f>
        <v>349</v>
      </c>
      <c r="E7" s="11">
        <f ca="1">$E$2+IF($F$2&gt;5,1,0)</f>
        <v>6</v>
      </c>
      <c r="F7" s="12">
        <f t="shared" ca="1" si="0"/>
        <v>58.166666666666664</v>
      </c>
      <c r="G7" s="12">
        <f t="shared" ca="1" si="1"/>
        <v>-2.5</v>
      </c>
      <c r="H7" s="13">
        <f t="shared" ca="1" si="2"/>
        <v>0.95879120879120883</v>
      </c>
    </row>
    <row r="8" spans="3:8" x14ac:dyDescent="0.3">
      <c r="C8" s="10" t="s">
        <v>10</v>
      </c>
      <c r="D8" s="11">
        <f>SUM(Calc!F2:F1000)</f>
        <v>327</v>
      </c>
      <c r="E8" s="11">
        <f ca="1">$E$2+IF($F$2&gt;6,1,0)</f>
        <v>6</v>
      </c>
      <c r="F8" s="12">
        <f t="shared" ca="1" si="0"/>
        <v>54.5</v>
      </c>
      <c r="G8" s="12">
        <f t="shared" ca="1" si="1"/>
        <v>-6.1666666666666643</v>
      </c>
      <c r="H8" s="13">
        <f t="shared" ca="1" si="2"/>
        <v>0.89835164835164838</v>
      </c>
    </row>
    <row r="9" spans="3:8" x14ac:dyDescent="0.3">
      <c r="C9" s="10" t="s">
        <v>3</v>
      </c>
      <c r="D9" s="11">
        <f>SUM(Calc!G2:G1000)</f>
        <v>283</v>
      </c>
      <c r="E9" s="11">
        <f ca="1">$E$2+IF($F$2&gt;0,1,0)</f>
        <v>6</v>
      </c>
      <c r="F9" s="12">
        <f t="shared" ca="1" si="0"/>
        <v>47.166666666666664</v>
      </c>
      <c r="G9" s="12">
        <f t="shared" ca="1" si="1"/>
        <v>-13.5</v>
      </c>
      <c r="H9" s="13">
        <f t="shared" ca="1" si="2"/>
        <v>0.77747252747252749</v>
      </c>
    </row>
    <row r="10" spans="3:8" x14ac:dyDescent="0.3">
      <c r="C10" s="10" t="s">
        <v>4</v>
      </c>
      <c r="D10" s="11">
        <f>SUM(Calc!H2:H1000)</f>
        <v>396</v>
      </c>
      <c r="E10" s="11">
        <f ca="1">$E$2+IF($F$2&gt;1,1,0)</f>
        <v>6</v>
      </c>
      <c r="F10" s="12">
        <f t="shared" ca="1" si="0"/>
        <v>66</v>
      </c>
      <c r="G10" s="12">
        <f t="shared" ca="1" si="1"/>
        <v>5.3333333333333357</v>
      </c>
      <c r="H10" s="13">
        <f t="shared" ca="1" si="2"/>
        <v>1.087912087912088</v>
      </c>
    </row>
    <row r="11" spans="3:8" x14ac:dyDescent="0.3">
      <c r="C11" s="10" t="s">
        <v>6</v>
      </c>
      <c r="D11" s="11">
        <f>SUM(Calc!I2:I1000)</f>
        <v>274</v>
      </c>
      <c r="E11" s="11">
        <f ca="1">$E$2+IF($F$2&gt;2,1,0)</f>
        <v>6</v>
      </c>
      <c r="F11" s="12">
        <f t="shared" ca="1" si="0"/>
        <v>45.666666666666664</v>
      </c>
      <c r="G11" s="12">
        <f t="shared" ca="1" si="1"/>
        <v>-15</v>
      </c>
      <c r="H11" s="13">
        <f t="shared" ca="1" si="2"/>
        <v>0.75274725274725274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2548</v>
      </c>
      <c r="E13" s="11">
        <f ca="1">SUM(E5:E11)</f>
        <v>42</v>
      </c>
      <c r="F13" s="12">
        <f ca="1">D13/E13</f>
        <v>60.666666666666664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79.609762502561736</v>
      </c>
      <c r="E15" s="16"/>
      <c r="F15" s="16">
        <f ca="1">_xlfn.STDEV.P(F5:F11)</f>
        <v>13.26829375042692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393</v>
      </c>
      <c r="E23" s="18">
        <f t="shared" ref="E23:E29" ca="1" si="4">$D$13/$E$13*E5</f>
        <v>364</v>
      </c>
      <c r="G23" s="10" t="s">
        <v>7</v>
      </c>
      <c r="H23" s="12">
        <f t="shared" ref="H23:H29" ca="1" si="5">F5</f>
        <v>65.5</v>
      </c>
      <c r="I23" s="18">
        <f ca="1">E23/7</f>
        <v>52</v>
      </c>
    </row>
    <row r="24" spans="3:9" x14ac:dyDescent="0.3">
      <c r="C24" s="10" t="s">
        <v>8</v>
      </c>
      <c r="D24" s="11">
        <f t="shared" si="3"/>
        <v>526</v>
      </c>
      <c r="E24" s="18">
        <f t="shared" ca="1" si="4"/>
        <v>364</v>
      </c>
      <c r="G24" s="10" t="s">
        <v>8</v>
      </c>
      <c r="H24" s="12">
        <f t="shared" ca="1" si="5"/>
        <v>87.666666666666671</v>
      </c>
      <c r="I24" s="18">
        <f t="shared" ref="I24:I29" ca="1" si="6">E24/7</f>
        <v>52</v>
      </c>
    </row>
    <row r="25" spans="3:9" x14ac:dyDescent="0.3">
      <c r="C25" s="10" t="s">
        <v>9</v>
      </c>
      <c r="D25" s="11">
        <f t="shared" si="3"/>
        <v>349</v>
      </c>
      <c r="E25" s="18">
        <f t="shared" ca="1" si="4"/>
        <v>364</v>
      </c>
      <c r="G25" s="10" t="s">
        <v>9</v>
      </c>
      <c r="H25" s="12">
        <f t="shared" ca="1" si="5"/>
        <v>58.166666666666664</v>
      </c>
      <c r="I25" s="18">
        <f t="shared" ca="1" si="6"/>
        <v>52</v>
      </c>
    </row>
    <row r="26" spans="3:9" x14ac:dyDescent="0.3">
      <c r="C26" s="10" t="s">
        <v>10</v>
      </c>
      <c r="D26" s="11">
        <f t="shared" si="3"/>
        <v>327</v>
      </c>
      <c r="E26" s="18">
        <f t="shared" ca="1" si="4"/>
        <v>364</v>
      </c>
      <c r="G26" s="10" t="s">
        <v>10</v>
      </c>
      <c r="H26" s="12">
        <f t="shared" ca="1" si="5"/>
        <v>54.5</v>
      </c>
      <c r="I26" s="18">
        <f t="shared" ca="1" si="6"/>
        <v>52</v>
      </c>
    </row>
    <row r="27" spans="3:9" x14ac:dyDescent="0.3">
      <c r="C27" s="10" t="s">
        <v>3</v>
      </c>
      <c r="D27" s="11">
        <f t="shared" si="3"/>
        <v>283</v>
      </c>
      <c r="E27" s="18">
        <f t="shared" ca="1" si="4"/>
        <v>364</v>
      </c>
      <c r="G27" s="10" t="s">
        <v>3</v>
      </c>
      <c r="H27" s="12">
        <f t="shared" ca="1" si="5"/>
        <v>47.166666666666664</v>
      </c>
      <c r="I27" s="18">
        <f t="shared" ca="1" si="6"/>
        <v>52</v>
      </c>
    </row>
    <row r="28" spans="3:9" x14ac:dyDescent="0.3">
      <c r="C28" s="10" t="s">
        <v>4</v>
      </c>
      <c r="D28" s="11">
        <f t="shared" si="3"/>
        <v>396</v>
      </c>
      <c r="E28" s="18">
        <f t="shared" ca="1" si="4"/>
        <v>364</v>
      </c>
      <c r="G28" s="10" t="s">
        <v>4</v>
      </c>
      <c r="H28" s="12">
        <f t="shared" ca="1" si="5"/>
        <v>66</v>
      </c>
      <c r="I28" s="18">
        <f t="shared" ca="1" si="6"/>
        <v>52</v>
      </c>
    </row>
    <row r="29" spans="3:9" x14ac:dyDescent="0.3">
      <c r="C29" s="10" t="s">
        <v>6</v>
      </c>
      <c r="D29" s="11">
        <f t="shared" si="3"/>
        <v>274</v>
      </c>
      <c r="E29" s="18">
        <f t="shared" ca="1" si="4"/>
        <v>364</v>
      </c>
      <c r="G29" s="10" t="s">
        <v>6</v>
      </c>
      <c r="H29" s="12">
        <f t="shared" ca="1" si="5"/>
        <v>45.666666666666664</v>
      </c>
      <c r="I29" s="18">
        <f t="shared" ca="1" si="6"/>
        <v>52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19">
        <f ca="1">_xlfn.CHISQ.TEST(D23:D29,E23:E29)</f>
        <v>6.5660562593652825E-24</v>
      </c>
      <c r="E31" s="17"/>
      <c r="G31" s="15" t="s">
        <v>23</v>
      </c>
      <c r="H31" s="19">
        <f ca="1">_xlfn.CHISQ.TEST(H23:H29,I23:I29)</f>
        <v>7.3207570193478564E-6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2.2262674946582879E-3</v>
      </c>
      <c r="C2">
        <f>_xlfn.POISSON.DIST(A2,Scrobbles!$O$9,FALSE)</f>
        <v>4.495742528561543E-27</v>
      </c>
    </row>
    <row r="3" spans="1:3" x14ac:dyDescent="0.3">
      <c r="A3">
        <v>1</v>
      </c>
      <c r="B3">
        <f>_xlfn.NORM.DIST(A3,Scrobbles!$O$9,Scrobbles!$O$8,FALSE)</f>
        <v>2.3529642511305932E-3</v>
      </c>
      <c r="C3">
        <f>_xlfn.POISSON.DIST(A3,Scrobbles!$O$9,FALSE)</f>
        <v>2.7274171339940039E-25</v>
      </c>
    </row>
    <row r="4" spans="1:3" x14ac:dyDescent="0.3">
      <c r="A4">
        <v>2</v>
      </c>
      <c r="B4">
        <f>_xlfn.NORM.DIST(A4,Scrobbles!$O$9,Scrobbles!$O$8,FALSE)</f>
        <v>2.4845846015018051E-3</v>
      </c>
      <c r="C4">
        <f>_xlfn.POISSON.DIST(A4,Scrobbles!$O$9,FALSE)</f>
        <v>8.2731653064484551E-24</v>
      </c>
    </row>
    <row r="5" spans="1:3" x14ac:dyDescent="0.3">
      <c r="A5">
        <v>3</v>
      </c>
      <c r="B5">
        <f>_xlfn.NORM.DIST(A5,Scrobbles!$O$9,Scrobbles!$O$8,FALSE)</f>
        <v>2.6211551389282409E-3</v>
      </c>
      <c r="C5">
        <f>_xlfn.POISSON.DIST(A5,Scrobbles!$O$9,FALSE)</f>
        <v>1.6730178730818087E-22</v>
      </c>
    </row>
    <row r="6" spans="1:3" x14ac:dyDescent="0.3">
      <c r="A6">
        <v>4</v>
      </c>
      <c r="B6">
        <f>_xlfn.NORM.DIST(A6,Scrobbles!$O$9,Scrobbles!$O$8,FALSE)</f>
        <v>2.7626899015443453E-3</v>
      </c>
      <c r="C6">
        <f>_xlfn.POISSON.DIST(A6,Scrobbles!$O$9,FALSE)</f>
        <v>2.537410440840738E-21</v>
      </c>
    </row>
    <row r="7" spans="1:3" x14ac:dyDescent="0.3">
      <c r="A7">
        <v>5</v>
      </c>
      <c r="B7">
        <f>_xlfn.NORM.DIST(A7,Scrobbles!$O$9,Scrobbles!$O$8,FALSE)</f>
        <v>2.9091896295394171E-3</v>
      </c>
      <c r="C7">
        <f>_xlfn.POISSON.DIST(A7,Scrobbles!$O$9,FALSE)</f>
        <v>3.0787246682201027E-20</v>
      </c>
    </row>
    <row r="8" spans="1:3" x14ac:dyDescent="0.3">
      <c r="A8">
        <v>6</v>
      </c>
      <c r="B8">
        <f>_xlfn.NORM.DIST(A8,Scrobbles!$O$9,Scrobbles!$O$8,FALSE)</f>
        <v>3.060641044538551E-3</v>
      </c>
      <c r="C8">
        <f>_xlfn.POISSON.DIST(A8,Scrobbles!$O$9,FALSE)</f>
        <v>3.1129327200892064E-19</v>
      </c>
    </row>
    <row r="9" spans="1:3" x14ac:dyDescent="0.3">
      <c r="A9">
        <v>7</v>
      </c>
      <c r="B9">
        <f>_xlfn.NORM.DIST(A9,Scrobbles!$O$9,Scrobbles!$O$8,FALSE)</f>
        <v>3.217016156571446E-3</v>
      </c>
      <c r="C9">
        <f>_xlfn.POISSON.DIST(A9,Scrobbles!$O$9,FALSE)</f>
        <v>2.6978750240772975E-18</v>
      </c>
    </row>
    <row r="10" spans="1:3" x14ac:dyDescent="0.3">
      <c r="A10">
        <v>8</v>
      </c>
      <c r="B10">
        <f>_xlfn.NORM.DIST(A10,Scrobbles!$O$9,Scrobbles!$O$8,FALSE)</f>
        <v>3.3782716040131828E-3</v>
      </c>
      <c r="C10">
        <f>_xlfn.POISSON.DIST(A10,Scrobbles!$O$9,FALSE)</f>
        <v>2.0458885599252952E-17</v>
      </c>
    </row>
    <row r="11" spans="1:3" x14ac:dyDescent="0.3">
      <c r="A11">
        <v>9</v>
      </c>
      <c r="B11">
        <f>_xlfn.NORM.DIST(A11,Scrobbles!$O$9,Scrobbles!$O$8,FALSE)</f>
        <v>3.5443480319462279E-3</v>
      </c>
      <c r="C11">
        <f>_xlfn.POISSON.DIST(A11,Scrobbles!$O$9,FALSE)</f>
        <v>1.3790804366903816E-16</v>
      </c>
    </row>
    <row r="12" spans="1:3" x14ac:dyDescent="0.3">
      <c r="A12">
        <v>10</v>
      </c>
      <c r="B12">
        <f>_xlfn.NORM.DIST(A12,Scrobbles!$O$9,Scrobbles!$O$8,FALSE)</f>
        <v>3.7151695144203231E-3</v>
      </c>
      <c r="C12">
        <f>_xlfn.POISSON.DIST(A12,Scrobbles!$O$9,FALSE)</f>
        <v>8.3664213159216954E-16</v>
      </c>
    </row>
    <row r="13" spans="1:3" x14ac:dyDescent="0.3">
      <c r="A13">
        <v>11</v>
      </c>
      <c r="B13">
        <f>_xlfn.NORM.DIST(A13,Scrobbles!$O$9,Scrobbles!$O$8,FALSE)</f>
        <v>3.8906430260745445E-3</v>
      </c>
      <c r="C13">
        <f>_xlfn.POISSON.DIST(A13,Scrobbles!$O$9,FALSE)</f>
        <v>4.614208119690126E-15</v>
      </c>
    </row>
    <row r="14" spans="1:3" x14ac:dyDescent="0.3">
      <c r="A14">
        <v>12</v>
      </c>
      <c r="B14">
        <f>_xlfn.NORM.DIST(A14,Scrobbles!$O$9,Scrobbles!$O$8,FALSE)</f>
        <v>4.0706579685315927E-3</v>
      </c>
      <c r="C14">
        <f>_xlfn.POISSON.DIST(A14,Scrobbles!$O$9,FALSE)</f>
        <v>2.3327385493988899E-14</v>
      </c>
    </row>
    <row r="15" spans="1:3" x14ac:dyDescent="0.3">
      <c r="A15">
        <v>13</v>
      </c>
      <c r="B15">
        <f>_xlfn.NORM.DIST(A15,Scrobbles!$O$9,Scrobbles!$O$8,FALSE)</f>
        <v>4.2550857568767544E-3</v>
      </c>
      <c r="C15">
        <f>_xlfn.POISSON.DIST(A15,Scrobbles!$O$9,FALSE)</f>
        <v>1.0886113230528171E-13</v>
      </c>
    </row>
    <row r="16" spans="1:3" x14ac:dyDescent="0.3">
      <c r="A16">
        <v>14</v>
      </c>
      <c r="B16">
        <f>_xlfn.NORM.DIST(A16,Scrobbles!$O$9,Scrobbles!$O$8,FALSE)</f>
        <v>4.44377947139174E-3</v>
      </c>
      <c r="C16">
        <f>_xlfn.POISSON.DIST(A16,Scrobbles!$O$9,FALSE)</f>
        <v>4.7173157332288762E-13</v>
      </c>
    </row>
    <row r="17" spans="1:3" x14ac:dyDescent="0.3">
      <c r="A17">
        <v>15</v>
      </c>
      <c r="B17">
        <f>_xlfn.NORM.DIST(A17,Scrobbles!$O$9,Scrobbles!$O$8,FALSE)</f>
        <v>4.6365735795256486E-3</v>
      </c>
      <c r="C17">
        <f>_xlfn.POISSON.DIST(A17,Scrobbles!$O$9,FALSE)</f>
        <v>1.9078921409947903E-12</v>
      </c>
    </row>
    <row r="18" spans="1:3" x14ac:dyDescent="0.3">
      <c r="A18">
        <v>16</v>
      </c>
      <c r="B18">
        <f>_xlfn.NORM.DIST(A18,Scrobbles!$O$9,Scrobbles!$O$8,FALSE)</f>
        <v>4.833283732851361E-3</v>
      </c>
      <c r="C18">
        <f>_xlfn.POISSON.DIST(A18,Scrobbles!$O$9,FALSE)</f>
        <v>7.2340910346052594E-12</v>
      </c>
    </row>
    <row r="19" spans="1:3" x14ac:dyDescent="0.3">
      <c r="A19">
        <v>17</v>
      </c>
      <c r="B19">
        <f>_xlfn.NORM.DIST(A19,Scrobbles!$O$9,Scrobbles!$O$8,FALSE)</f>
        <v>5.0337066434752598E-3</v>
      </c>
      <c r="C19">
        <f>_xlfn.POISSON.DIST(A19,Scrobbles!$O$9,FALSE)</f>
        <v>2.5815775848983486E-11</v>
      </c>
    </row>
    <row r="20" spans="1:3" x14ac:dyDescent="0.3">
      <c r="A20">
        <v>18</v>
      </c>
      <c r="B20">
        <f>_xlfn.NORM.DIST(A20,Scrobbles!$O$9,Scrobbles!$O$8,FALSE)</f>
        <v>5.2376200440419516E-3</v>
      </c>
      <c r="C20">
        <f>_xlfn.POISSON.DIST(A20,Scrobbles!$O$9,FALSE)</f>
        <v>8.7008726009536804E-11</v>
      </c>
    </row>
    <row r="21" spans="1:3" x14ac:dyDescent="0.3">
      <c r="A21">
        <v>19</v>
      </c>
      <c r="B21">
        <f>_xlfn.NORM.DIST(A21,Scrobbles!$O$9,Scrobbles!$O$8,FALSE)</f>
        <v>5.4447827351040493E-3</v>
      </c>
      <c r="C21">
        <f>_xlfn.POISSON.DIST(A21,Scrobbles!$O$9,FALSE)</f>
        <v>2.778173356795725E-10</v>
      </c>
    </row>
    <row r="22" spans="1:3" x14ac:dyDescent="0.3">
      <c r="A22">
        <v>20</v>
      </c>
      <c r="B22">
        <f>_xlfn.NORM.DIST(A22,Scrobbles!$O$9,Scrobbles!$O$8,FALSE)</f>
        <v>5.654934723211583E-3</v>
      </c>
      <c r="C22">
        <f>_xlfn.POISSON.DIST(A22,Scrobbles!$O$9,FALSE)</f>
        <v>8.4271258489470747E-10</v>
      </c>
    </row>
    <row r="23" spans="1:3" x14ac:dyDescent="0.3">
      <c r="A23">
        <v>21</v>
      </c>
      <c r="B23">
        <f>_xlfn.NORM.DIST(A23,Scrobbles!$O$9,Scrobbles!$O$8,FALSE)</f>
        <v>5.8677974526175087E-3</v>
      </c>
      <c r="C23">
        <f>_xlfn.POISSON.DIST(A23,Scrobbles!$O$9,FALSE)</f>
        <v>2.4345030230291615E-9</v>
      </c>
    </row>
    <row r="24" spans="1:3" x14ac:dyDescent="0.3">
      <c r="A24">
        <v>22</v>
      </c>
      <c r="B24">
        <f>_xlfn.NORM.DIST(A24,Scrobbles!$O$9,Scrobbles!$O$8,FALSE)</f>
        <v>6.0830741329976545E-3</v>
      </c>
      <c r="C24">
        <f>_xlfn.POISSON.DIST(A24,Scrobbles!$O$9,FALSE)</f>
        <v>6.7133265180500928E-9</v>
      </c>
    </row>
    <row r="25" spans="1:3" x14ac:dyDescent="0.3">
      <c r="A25">
        <v>23</v>
      </c>
      <c r="B25">
        <f>_xlfn.NORM.DIST(A25,Scrobbles!$O$9,Scrobbles!$O$8,FALSE)</f>
        <v>6.3004501650475147E-3</v>
      </c>
      <c r="C25">
        <f>_xlfn.POISSON.DIST(A25,Scrobbles!$O$9,FALSE)</f>
        <v>1.7707614873697318E-8</v>
      </c>
    </row>
    <row r="26" spans="1:3" x14ac:dyDescent="0.3">
      <c r="A26">
        <v>24</v>
      </c>
      <c r="B26">
        <f>_xlfn.NORM.DIST(A26,Scrobbles!$O$9,Scrobbles!$O$8,FALSE)</f>
        <v>6.5195936652477351E-3</v>
      </c>
      <c r="C26">
        <f>_xlfn.POISSON.DIST(A26,Scrobbles!$O$9,FALSE)</f>
        <v>4.4760915375179277E-8</v>
      </c>
    </row>
    <row r="27" spans="1:3" x14ac:dyDescent="0.3">
      <c r="A27">
        <v>25</v>
      </c>
      <c r="B27">
        <f>_xlfn.NORM.DIST(A27,Scrobbles!$O$9,Scrobbles!$O$8,FALSE)</f>
        <v>6.7401560904885426E-3</v>
      </c>
      <c r="C27">
        <f>_xlfn.POISSON.DIST(A27,Scrobbles!$O$9,FALSE)</f>
        <v>1.0861982131043478E-7</v>
      </c>
    </row>
    <row r="28" spans="1:3" x14ac:dyDescent="0.3">
      <c r="A28">
        <v>26</v>
      </c>
      <c r="B28">
        <f>_xlfn.NORM.DIST(A28,Scrobbles!$O$9,Scrobbles!$O$8,FALSE)</f>
        <v>6.9617729626144419E-3</v>
      </c>
      <c r="C28">
        <f>_xlfn.POISSON.DIST(A28,Scrobbles!$O$9,FALSE)</f>
        <v>2.5344624972434841E-7</v>
      </c>
    </row>
    <row r="29" spans="1:3" x14ac:dyDescent="0.3">
      <c r="A29">
        <v>27</v>
      </c>
      <c r="B29">
        <f>_xlfn.NORM.DIST(A29,Scrobbles!$O$9,Scrobbles!$O$8,FALSE)</f>
        <v>7.1840646922987344E-3</v>
      </c>
      <c r="C29">
        <f>_xlfn.POISSON.DIST(A29,Scrobbles!$O$9,FALSE)</f>
        <v>5.6947182036828989E-7</v>
      </c>
    </row>
    <row r="30" spans="1:3" x14ac:dyDescent="0.3">
      <c r="A30">
        <v>28</v>
      </c>
      <c r="B30">
        <f>_xlfn.NORM.DIST(A30,Scrobbles!$O$9,Scrobbles!$O$8,FALSE)</f>
        <v>7.4066375009873521E-3</v>
      </c>
      <c r="C30">
        <f>_xlfn.POISSON.DIST(A30,Scrobbles!$O$9,FALSE)</f>
        <v>1.2338556107979583E-6</v>
      </c>
    </row>
    <row r="31" spans="1:3" x14ac:dyDescent="0.3">
      <c r="A31">
        <v>29</v>
      </c>
      <c r="B31">
        <f>_xlfn.NORM.DIST(A31,Scrobbles!$O$9,Scrobbles!$O$8,FALSE)</f>
        <v>7.6290844389682077E-3</v>
      </c>
      <c r="C31">
        <f>_xlfn.POISSON.DIST(A31,Scrobbles!$O$9,FALSE)</f>
        <v>2.5811692087957261E-6</v>
      </c>
    </row>
    <row r="32" spans="1:3" x14ac:dyDescent="0.3">
      <c r="A32">
        <v>30</v>
      </c>
      <c r="B32">
        <f>_xlfn.NORM.DIST(A32,Scrobbles!$O$9,Scrobbles!$O$8,FALSE)</f>
        <v>7.8509864969311186E-3</v>
      </c>
      <c r="C32">
        <f>_xlfn.POISSON.DIST(A32,Scrobbles!$O$9,FALSE)</f>
        <v>5.219697733342482E-6</v>
      </c>
    </row>
    <row r="33" spans="1:3" x14ac:dyDescent="0.3">
      <c r="A33">
        <v>31</v>
      </c>
      <c r="B33">
        <f>_xlfn.NORM.DIST(A33,Scrobbles!$O$9,Scrobbles!$O$8,FALSE)</f>
        <v>8.0719138076896825E-3</v>
      </c>
      <c r="C33">
        <f>_xlfn.POISSON.DIST(A33,Scrobbles!$O$9,FALSE)</f>
        <v>1.0214892338369155E-5</v>
      </c>
    </row>
    <row r="34" spans="1:3" x14ac:dyDescent="0.3">
      <c r="A34">
        <v>32</v>
      </c>
      <c r="B34">
        <f>_xlfn.NORM.DIST(A34,Scrobbles!$O$9,Scrobbles!$O$8,FALSE)</f>
        <v>8.2914269340463517E-3</v>
      </c>
      <c r="C34">
        <f>_xlfn.POISSON.DIST(A34,Scrobbles!$O$9,FALSE)</f>
        <v>1.9365733391491517E-5</v>
      </c>
    </row>
    <row r="35" spans="1:3" x14ac:dyDescent="0.3">
      <c r="A35">
        <v>33</v>
      </c>
      <c r="B35">
        <f>_xlfn.NORM.DIST(A35,Scrobbles!$O$9,Scrobbles!$O$8,FALSE)</f>
        <v>8.5090782381008912E-3</v>
      </c>
      <c r="C35">
        <f>_xlfn.POISSON.DIST(A35,Scrobbles!$O$9,FALSE)</f>
        <v>3.560165128536822E-5</v>
      </c>
    </row>
    <row r="36" spans="1:3" x14ac:dyDescent="0.3">
      <c r="A36">
        <v>34</v>
      </c>
      <c r="B36">
        <f>_xlfn.NORM.DIST(A36,Scrobbles!$O$9,Scrobbles!$O$8,FALSE)</f>
        <v>8.7244133266368186E-3</v>
      </c>
      <c r="C36">
        <f>_xlfn.POISSON.DIST(A36,Scrobbles!$O$9,FALSE)</f>
        <v>6.352451503859826E-5</v>
      </c>
    </row>
    <row r="37" spans="1:3" x14ac:dyDescent="0.3">
      <c r="A37">
        <v>35</v>
      </c>
      <c r="B37">
        <f>_xlfn.NORM.DIST(A37,Scrobbles!$O$9,Scrobbles!$O$8,FALSE)</f>
        <v>8.9369725665758171E-3</v>
      </c>
      <c r="C37">
        <f>_xlfn.POISSON.DIST(A37,Scrobbles!$O$9,FALSE)</f>
        <v>1.1010915940023661E-4</v>
      </c>
    </row>
    <row r="38" spans="1:3" x14ac:dyDescent="0.3">
      <c r="A38">
        <v>36</v>
      </c>
      <c r="B38">
        <f>_xlfn.NORM.DIST(A38,Scrobbles!$O$9,Scrobbles!$O$8,FALSE)</f>
        <v>9.146292663873094E-3</v>
      </c>
      <c r="C38">
        <f>_xlfn.POISSON.DIST(A38,Scrobbles!$O$9,FALSE)</f>
        <v>1.8555432417447353E-4</v>
      </c>
    </row>
    <row r="39" spans="1:3" x14ac:dyDescent="0.3">
      <c r="A39">
        <v>37</v>
      </c>
      <c r="B39">
        <f>_xlfn.NORM.DIST(A39,Scrobbles!$O$9,Scrobbles!$O$8,FALSE)</f>
        <v>9.3519082986424518E-3</v>
      </c>
      <c r="C39">
        <f>_xlfn.POISSON.DIST(A39,Scrobbles!$O$9,FALSE)</f>
        <v>3.0424222522301047E-4</v>
      </c>
    </row>
    <row r="40" spans="1:3" x14ac:dyDescent="0.3">
      <c r="A40">
        <v>38</v>
      </c>
      <c r="B40">
        <f>_xlfn.NORM.DIST(A40,Scrobbles!$O$9,Scrobbles!$O$8,FALSE)</f>
        <v>9.5533538087548674E-3</v>
      </c>
      <c r="C40">
        <f>_xlfn.POISSON.DIST(A40,Scrobbles!$O$9,FALSE)</f>
        <v>4.8572004377708805E-4</v>
      </c>
    </row>
    <row r="41" spans="1:3" x14ac:dyDescent="0.3">
      <c r="A41">
        <v>39</v>
      </c>
      <c r="B41">
        <f>_xlfn.NORM.DIST(A41,Scrobbles!$O$9,Scrobbles!$O$8,FALSE)</f>
        <v>9.750164913653464E-3</v>
      </c>
      <c r="C41">
        <f>_xlfn.POISSON.DIST(A41,Scrobbles!$O$9,FALSE)</f>
        <v>7.555645125421343E-4</v>
      </c>
    </row>
    <row r="42" spans="1:3" x14ac:dyDescent="0.3">
      <c r="A42">
        <v>40</v>
      </c>
      <c r="B42">
        <f>_xlfn.NORM.DIST(A42,Scrobbles!$O$9,Scrobbles!$O$8,FALSE)</f>
        <v>9.9418804696769433E-3</v>
      </c>
      <c r="C42">
        <f>_xlfn.POISSON.DIST(A42,Scrobbles!$O$9,FALSE)</f>
        <v>1.1459395106889099E-3</v>
      </c>
    </row>
    <row r="43" spans="1:3" x14ac:dyDescent="0.3">
      <c r="A43">
        <v>41</v>
      </c>
      <c r="B43">
        <f>_xlfn.NORM.DIST(A43,Scrobbles!$O$9,Scrobbles!$O$8,FALSE)</f>
        <v>1.0128044247786879E-2</v>
      </c>
      <c r="C43">
        <f>_xlfn.POISSON.DIST(A43,Scrobbles!$O$9,FALSE)</f>
        <v>1.6956178125640737E-3</v>
      </c>
    </row>
    <row r="44" spans="1:3" x14ac:dyDescent="0.3">
      <c r="A44">
        <v>42</v>
      </c>
      <c r="B44">
        <f>_xlfn.NORM.DIST(A44,Scrobbles!$O$9,Scrobbles!$O$8,FALSE)</f>
        <v>1.0308206724257078E-2</v>
      </c>
      <c r="C44">
        <f>_xlfn.POISSON.DIST(A44,Scrobbles!$O$9,FALSE)</f>
        <v>2.4492257292592101E-3</v>
      </c>
    </row>
    <row r="45" spans="1:3" x14ac:dyDescent="0.3">
      <c r="A45">
        <v>43</v>
      </c>
      <c r="B45">
        <f>_xlfn.NORM.DIST(A45,Scrobbles!$O$9,Scrobbles!$O$8,FALSE)</f>
        <v>1.0481926874608961E-2</v>
      </c>
      <c r="C45">
        <f>_xlfn.POISSON.DIST(A45,Scrobbles!$O$9,FALSE)</f>
        <v>3.4554967653114481E-3</v>
      </c>
    </row>
    <row r="46" spans="1:3" x14ac:dyDescent="0.3">
      <c r="A46">
        <v>44</v>
      </c>
      <c r="B46">
        <f>_xlfn.NORM.DIST(A46,Scrobbles!$O$9,Scrobbles!$O$8,FALSE)</f>
        <v>1.0648773960869405E-2</v>
      </c>
      <c r="C46">
        <f>_xlfn.POISSON.DIST(A46,Scrobbles!$O$9,FALSE)</f>
        <v>4.7643970552021441E-3</v>
      </c>
    </row>
    <row r="47" spans="1:3" x14ac:dyDescent="0.3">
      <c r="A47">
        <v>45</v>
      </c>
      <c r="B47">
        <f>_xlfn.NORM.DIST(A47,Scrobbles!$O$9,Scrobbles!$O$8,FALSE)</f>
        <v>1.0808329302089885E-2</v>
      </c>
      <c r="C47">
        <f>_xlfn.POISSON.DIST(A47,Scrobbles!$O$9,FALSE)</f>
        <v>6.4231130670132719E-3</v>
      </c>
    </row>
    <row r="48" spans="1:3" x14ac:dyDescent="0.3">
      <c r="A48">
        <v>46</v>
      </c>
      <c r="B48">
        <f>_xlfn.NORM.DIST(A48,Scrobbles!$O$9,Scrobbles!$O$8,FALSE)</f>
        <v>1.0960188018000024E-2</v>
      </c>
      <c r="C48">
        <f>_xlfn.POISSON.DIST(A48,Scrobbles!$O$9,FALSE)</f>
        <v>8.471062160843576E-3</v>
      </c>
    </row>
    <row r="49" spans="1:3" x14ac:dyDescent="0.3">
      <c r="A49">
        <v>47</v>
      </c>
      <c r="B49">
        <f>_xlfn.NORM.DIST(A49,Scrobbles!$O$9,Scrobbles!$O$8,FALSE)</f>
        <v>1.1103960735677177E-2</v>
      </c>
      <c r="C49">
        <f>_xlfn.POISSON.DIST(A49,Scrobbles!$O$9,FALSE)</f>
        <v>1.0934278817542777E-2</v>
      </c>
    </row>
    <row r="50" spans="1:3" x14ac:dyDescent="0.3">
      <c r="A50">
        <v>48</v>
      </c>
      <c r="B50">
        <f>_xlfn.NORM.DIST(A50,Scrobbles!$O$9,Scrobbles!$O$8,FALSE)</f>
        <v>1.1239275249197012E-2</v>
      </c>
      <c r="C50">
        <f>_xlfn.POISSON.DIST(A50,Scrobbles!$O$9,FALSE)</f>
        <v>1.381971350550547E-2</v>
      </c>
    </row>
    <row r="51" spans="1:3" x14ac:dyDescent="0.3">
      <c r="A51">
        <v>49</v>
      </c>
      <c r="B51">
        <f>_xlfn.NORM.DIST(A51,Scrobbles!$O$9,Scrobbles!$O$8,FALSE)</f>
        <v>1.136577812238922E-2</v>
      </c>
      <c r="C51">
        <f>_xlfn.POISSON.DIST(A51,Scrobbles!$O$9,FALSE)</f>
        <v>1.7110121483006738E-2</v>
      </c>
    </row>
    <row r="52" spans="1:3" x14ac:dyDescent="0.3">
      <c r="A52">
        <v>50</v>
      </c>
      <c r="B52">
        <f>_xlfn.NORM.DIST(A52,Scrobbles!$O$9,Scrobbles!$O$8,FALSE)</f>
        <v>1.148313622505669E-2</v>
      </c>
      <c r="C52">
        <f>_xlfn.POISSON.DIST(A52,Scrobbles!$O$9,FALSE)</f>
        <v>2.0760280732714836E-2</v>
      </c>
    </row>
    <row r="53" spans="1:3" x14ac:dyDescent="0.3">
      <c r="A53">
        <v>51</v>
      </c>
      <c r="B53">
        <f>_xlfn.NORM.DIST(A53,Scrobbles!$O$9,Scrobbles!$O$8,FALSE)</f>
        <v>1.1591038193325368E-2</v>
      </c>
      <c r="C53">
        <f>_xlfn.POISSON.DIST(A53,Scrobbles!$O$9,FALSE)</f>
        <v>2.4695235904275175E-2</v>
      </c>
    </row>
    <row r="54" spans="1:3" x14ac:dyDescent="0.3">
      <c r="A54">
        <v>52</v>
      </c>
      <c r="B54">
        <f>_xlfn.NORM.DIST(A54,Scrobbles!$O$9,Scrobbles!$O$8,FALSE)</f>
        <v>1.1689195805173486E-2</v>
      </c>
      <c r="C54">
        <f>_xlfn.POISSON.DIST(A54,Scrobbles!$O$9,FALSE)</f>
        <v>2.881110855498769E-2</v>
      </c>
    </row>
    <row r="55" spans="1:3" x14ac:dyDescent="0.3">
      <c r="A55">
        <v>53</v>
      </c>
      <c r="B55">
        <f>_xlfn.NORM.DIST(A55,Scrobbles!$O$9,Scrobbles!$O$8,FALSE)</f>
        <v>1.1777345262640815E-2</v>
      </c>
      <c r="C55">
        <f>_xlfn.POISSON.DIST(A55,Scrobbles!$O$9,FALSE)</f>
        <v>3.2978753188728095E-2</v>
      </c>
    </row>
    <row r="56" spans="1:3" x14ac:dyDescent="0.3">
      <c r="A56">
        <v>54</v>
      </c>
      <c r="B56">
        <f>_xlfn.NORM.DIST(A56,Scrobbles!$O$9,Scrobbles!$O$8,FALSE)</f>
        <v>1.1855248372738049E-2</v>
      </c>
      <c r="C56">
        <f>_xlfn.POISSON.DIST(A56,Scrobbles!$O$9,FALSE)</f>
        <v>3.7050204199682163E-2</v>
      </c>
    </row>
    <row r="57" spans="1:3" x14ac:dyDescent="0.3">
      <c r="A57">
        <v>55</v>
      </c>
      <c r="B57">
        <f>_xlfn.NORM.DIST(A57,Scrobbles!$O$9,Scrobbles!$O$8,FALSE)</f>
        <v>1.1922693619659735E-2</v>
      </c>
      <c r="C57">
        <f>_xlfn.POISSON.DIST(A57,Scrobbles!$O$9,FALSE)</f>
        <v>4.0867497965710049E-2</v>
      </c>
    </row>
    <row r="58" spans="1:3" x14ac:dyDescent="0.3">
      <c r="A58">
        <v>56</v>
      </c>
      <c r="B58">
        <f>_xlfn.NORM.DIST(A58,Scrobbles!$O$9,Scrobbles!$O$8,FALSE)</f>
        <v>1.1979497121546754E-2</v>
      </c>
      <c r="C58">
        <f>_xlfn.POISSON.DIST(A58,Scrobbles!$O$9,FALSE)</f>
        <v>4.4273122796185865E-2</v>
      </c>
    </row>
    <row r="59" spans="1:3" x14ac:dyDescent="0.3">
      <c r="A59">
        <v>57</v>
      </c>
      <c r="B59">
        <f>_xlfn.NORM.DIST(A59,Scrobbles!$O$9,Scrobbles!$O$8,FALSE)</f>
        <v>1.2025503465742042E-2</v>
      </c>
      <c r="C59">
        <f>_xlfn.POISSON.DIST(A59,Scrobbles!$O$9,FALSE)</f>
        <v>4.7121101455589662E-2</v>
      </c>
    </row>
    <row r="60" spans="1:3" x14ac:dyDescent="0.3">
      <c r="A60">
        <v>58</v>
      </c>
      <c r="B60">
        <f>_xlfn.NORM.DIST(A60,Scrobbles!$O$9,Scrobbles!$O$8,FALSE)</f>
        <v>1.2060586417229721E-2</v>
      </c>
      <c r="C60">
        <f>_xlfn.POISSON.DIST(A60,Scrobbles!$O$9,FALSE)</f>
        <v>4.9287588878835144E-2</v>
      </c>
    </row>
    <row r="61" spans="1:3" x14ac:dyDescent="0.3">
      <c r="A61">
        <v>59</v>
      </c>
      <c r="B61">
        <f>_xlfn.NORM.DIST(A61,Scrobbles!$O$9,Scrobbles!$O$8,FALSE)</f>
        <v>1.2084649495738075E-2</v>
      </c>
      <c r="C61">
        <f>_xlfn.POISSON.DIST(A61,Scrobbles!$O$9,FALSE)</f>
        <v>5.0679893649423706E-2</v>
      </c>
    </row>
    <row r="62" spans="1:3" x14ac:dyDescent="0.3">
      <c r="A62">
        <v>60</v>
      </c>
      <c r="B62">
        <f>_xlfn.NORM.DIST(A62,Scrobbles!$O$9,Scrobbles!$O$8,FALSE)</f>
        <v>1.2097626417813867E-2</v>
      </c>
      <c r="C62">
        <f>_xlfn.POISSON.DIST(A62,Scrobbles!$O$9,FALSE)</f>
        <v>5.1243003578861746E-2</v>
      </c>
    </row>
    <row r="63" spans="1:3" x14ac:dyDescent="0.3">
      <c r="A63">
        <v>61</v>
      </c>
      <c r="B63">
        <f>_xlfn.NORM.DIST(A63,Scrobbles!$O$9,Scrobbles!$O$8,FALSE)</f>
        <v>1.2099481401033061E-2</v>
      </c>
      <c r="C63">
        <f>_xlfn.POISSON.DIST(A63,Scrobbles!$O$9,FALSE)</f>
        <v>5.0962987165862492E-2</v>
      </c>
    </row>
    <row r="64" spans="1:3" x14ac:dyDescent="0.3">
      <c r="A64">
        <v>62</v>
      </c>
      <c r="B64">
        <f>_xlfn.NORM.DIST(A64,Scrobbles!$O$9,Scrobbles!$O$8,FALSE)</f>
        <v>1.2090209328393874E-2</v>
      </c>
      <c r="C64">
        <f>_xlfn.POISSON.DIST(A64,Scrobbles!$O$9,FALSE)</f>
        <v>4.9867008947241789E-2</v>
      </c>
    </row>
    <row r="65" spans="1:3" x14ac:dyDescent="0.3">
      <c r="A65">
        <v>63</v>
      </c>
      <c r="B65">
        <f>_xlfn.NORM.DIST(A65,Scrobbles!$O$9,Scrobbles!$O$8,FALSE)</f>
        <v>1.2069835771835116E-2</v>
      </c>
      <c r="C65">
        <f>_xlfn.POISSON.DIST(A65,Scrobbles!$O$9,FALSE)</f>
        <v>4.8020082689936523E-2</v>
      </c>
    </row>
    <row r="66" spans="1:3" x14ac:dyDescent="0.3">
      <c r="A66">
        <v>64</v>
      </c>
      <c r="B66">
        <f>_xlfn.NORM.DIST(A66,Scrobbles!$O$9,Scrobbles!$O$8,FALSE)</f>
        <v>1.2038416874728553E-2</v>
      </c>
      <c r="C66">
        <f>_xlfn.POISSON.DIST(A66,Scrobbles!$O$9,FALSE)</f>
        <v>4.5519036716502349E-2</v>
      </c>
    </row>
    <row r="67" spans="1:3" x14ac:dyDescent="0.3">
      <c r="A67">
        <v>65</v>
      </c>
      <c r="B67">
        <f>_xlfn.NORM.DIST(A67,Scrobbles!$O$9,Scrobbles!$O$8,FALSE)</f>
        <v>1.1996039094100991E-2</v>
      </c>
      <c r="C67">
        <f>_xlfn.POISSON.DIST(A67,Scrobbles!$O$9,FALSE)</f>
        <v>4.2484434268735501E-2</v>
      </c>
    </row>
    <row r="68" spans="1:3" x14ac:dyDescent="0.3">
      <c r="A68">
        <v>66</v>
      </c>
      <c r="B68">
        <f>_xlfn.NORM.DIST(A68,Scrobbles!$O$9,Scrobbles!$O$8,FALSE)</f>
        <v>1.1942818804242585E-2</v>
      </c>
      <c r="C68">
        <f>_xlfn.POISSON.DIST(A68,Scrobbles!$O$9,FALSE)</f>
        <v>3.9051348671261935E-2</v>
      </c>
    </row>
    <row r="69" spans="1:3" x14ac:dyDescent="0.3">
      <c r="A69">
        <v>67</v>
      </c>
      <c r="B69">
        <f>_xlfn.NORM.DIST(A69,Scrobbles!$O$9,Scrobbles!$O$8,FALSE)</f>
        <v>1.1878901764244923E-2</v>
      </c>
      <c r="C69">
        <f>_xlfn.POISSON.DIST(A69,Scrobbles!$O$9,FALSE)</f>
        <v>3.5359927652585402E-2</v>
      </c>
    </row>
    <row r="70" spans="1:3" x14ac:dyDescent="0.3">
      <c r="A70">
        <v>68</v>
      </c>
      <c r="B70">
        <f>_xlfn.NORM.DIST(A70,Scrobbles!$O$9,Scrobbles!$O$8,FALSE)</f>
        <v>1.180446245287859E-2</v>
      </c>
      <c r="C70">
        <f>_xlfn.POISSON.DIST(A70,Scrobbles!$O$9,FALSE)</f>
        <v>3.1546602121424246E-2</v>
      </c>
    </row>
    <row r="71" spans="1:3" x14ac:dyDescent="0.3">
      <c r="A71">
        <v>69</v>
      </c>
      <c r="B71">
        <f>_xlfn.NORM.DIST(A71,Scrobbles!$O$9,Scrobbles!$O$8,FALSE)</f>
        <v>1.1719703275057851E-2</v>
      </c>
      <c r="C71">
        <f>_xlfn.POISSON.DIST(A71,Scrobbles!$O$9,FALSE)</f>
        <v>2.7736626019803003E-2</v>
      </c>
    </row>
    <row r="72" spans="1:3" x14ac:dyDescent="0.3">
      <c r="A72">
        <v>70</v>
      </c>
      <c r="B72">
        <f>_xlfn.NORM.DIST(A72,Scrobbles!$O$9,Scrobbles!$O$8,FALSE)</f>
        <v>1.1624853644943398E-2</v>
      </c>
      <c r="C72">
        <f>_xlfn.POISSON.DIST(A72,Scrobbles!$O$9,FALSE)</f>
        <v>2.4038409217162583E-2</v>
      </c>
    </row>
    <row r="73" spans="1:3" x14ac:dyDescent="0.3">
      <c r="A73">
        <v>71</v>
      </c>
      <c r="B73">
        <f>_xlfn.NORM.DIST(A73,Scrobbles!$O$9,Scrobbles!$O$8,FALSE)</f>
        <v>1.1520168951495848E-2</v>
      </c>
      <c r="C73">
        <f>_xlfn.POISSON.DIST(A73,Scrobbles!$O$9,FALSE)</f>
        <v>2.0539861396824368E-2</v>
      </c>
    </row>
    <row r="74" spans="1:3" x14ac:dyDescent="0.3">
      <c r="A74">
        <v>72</v>
      </c>
      <c r="B74">
        <f>_xlfn.NORM.DIST(A74,Scrobbles!$O$9,Scrobbles!$O$8,FALSE)</f>
        <v>1.1405929413007219E-2</v>
      </c>
      <c r="C74">
        <f>_xlfn.POISSON.DIST(A74,Scrobbles!$O$9,FALSE)</f>
        <v>1.7306735065842745E-2</v>
      </c>
    </row>
    <row r="75" spans="1:3" x14ac:dyDescent="0.3">
      <c r="A75">
        <v>73</v>
      </c>
      <c r="B75">
        <f>_xlfn.NORM.DIST(A75,Scrobbles!$O$9,Scrobbles!$O$8,FALSE)</f>
        <v>1.1282438827799165E-2</v>
      </c>
      <c r="C75">
        <f>_xlfn.POISSON.DIST(A75,Scrobbles!$O$9,FALSE)</f>
        <v>1.4382766127777984E-2</v>
      </c>
    </row>
    <row r="76" spans="1:3" x14ac:dyDescent="0.3">
      <c r="A76">
        <v>74</v>
      </c>
      <c r="B76">
        <f>_xlfn.NORM.DIST(A76,Scrobbles!$O$9,Scrobbles!$O$8,FALSE)</f>
        <v>1.1150023228880333E-2</v>
      </c>
      <c r="C76">
        <f>_xlfn.POISSON.DIST(A76,Scrobbles!$O$9,FALSE)</f>
        <v>1.1791276735385551E-2</v>
      </c>
    </row>
    <row r="77" spans="1:3" x14ac:dyDescent="0.3">
      <c r="A77">
        <v>75</v>
      </c>
      <c r="B77">
        <f>_xlfn.NORM.DIST(A77,Scrobbles!$O$9,Scrobbles!$O$8,FALSE)</f>
        <v>1.1009029450896369E-2</v>
      </c>
      <c r="C77">
        <f>_xlfn.POISSON.DIST(A77,Scrobbles!$O$9,FALSE)</f>
        <v>9.5378327370674153E-3</v>
      </c>
    </row>
    <row r="78" spans="1:3" x14ac:dyDescent="0.3">
      <c r="A78">
        <v>76</v>
      </c>
      <c r="B78">
        <f>_xlfn.NORM.DIST(A78,Scrobbles!$O$9,Scrobbles!$O$8,FALSE)</f>
        <v>1.0859823618180874E-2</v>
      </c>
      <c r="C78">
        <f>_xlfn.POISSON.DIST(A78,Scrobbles!$O$9,FALSE)</f>
        <v>7.6135331497643403E-3</v>
      </c>
    </row>
    <row r="79" spans="1:3" x14ac:dyDescent="0.3">
      <c r="A79">
        <v>77</v>
      </c>
      <c r="B79">
        <f>_xlfn.NORM.DIST(A79,Scrobbles!$O$9,Scrobbles!$O$8,FALSE)</f>
        <v>1.0702789563121004E-2</v>
      </c>
      <c r="C79">
        <f>_xlfn.POISSON.DIST(A79,Scrobbles!$O$9,FALSE)</f>
        <v>5.9985412695113174E-3</v>
      </c>
    </row>
    <row r="80" spans="1:3" x14ac:dyDescent="0.3">
      <c r="A80">
        <v>78</v>
      </c>
      <c r="B80">
        <f>_xlfn.NORM.DIST(A80,Scrobbles!$O$9,Scrobbles!$O$8,FALSE)</f>
        <v>1.0538327184384525E-2</v>
      </c>
      <c r="C80">
        <f>_xlfn.POISSON.DIST(A80,Scrobbles!$O$9,FALSE)</f>
        <v>4.6655320985088036E-3</v>
      </c>
    </row>
    <row r="81" spans="1:3" x14ac:dyDescent="0.3">
      <c r="A81">
        <v>79</v>
      </c>
      <c r="B81">
        <f>_xlfn.NORM.DIST(A81,Scrobbles!$O$9,Scrobbles!$O$8,FALSE)</f>
        <v>1.0366850754814552E-2</v>
      </c>
      <c r="C81">
        <f>_xlfn.POISSON.DIST(A81,Scrobbles!$O$9,FALSE)</f>
        <v>3.5828136790236188E-3</v>
      </c>
    </row>
    <row r="82" spans="1:3" x14ac:dyDescent="0.3">
      <c r="A82">
        <v>80</v>
      </c>
      <c r="B82">
        <f>_xlfn.NORM.DIST(A82,Scrobbles!$O$9,Scrobbles!$O$8,FALSE)</f>
        <v>1.0188787188982262E-2</v>
      </c>
      <c r="C82">
        <f>_xlfn.POISSON.DIST(A82,Scrobbles!$O$9,FALSE)</f>
        <v>2.7169670399262466E-3</v>
      </c>
    </row>
    <row r="83" spans="1:3" x14ac:dyDescent="0.3">
      <c r="A83">
        <v>81</v>
      </c>
      <c r="B83">
        <f>_xlfn.NORM.DIST(A83,Scrobbles!$O$9,Scrobbles!$O$8,FALSE)</f>
        <v>1.0004574280496652E-2</v>
      </c>
      <c r="C83">
        <f>_xlfn.POISSON.DIST(A83,Scrobbles!$O$9,FALSE)</f>
        <v>2.0349300463645185E-3</v>
      </c>
    </row>
    <row r="84" spans="1:3" x14ac:dyDescent="0.3">
      <c r="A84">
        <v>82</v>
      </c>
      <c r="B84">
        <f>_xlfn.NORM.DIST(A84,Scrobbles!$O$9,Scrobbles!$O$8,FALSE)</f>
        <v>9.8146589192035939E-3</v>
      </c>
      <c r="C84">
        <f>_xlfn.POISSON.DIST(A84,Scrobbles!$O$9,FALSE)</f>
        <v>1.5055173513753776E-3</v>
      </c>
    </row>
    <row r="85" spans="1:3" x14ac:dyDescent="0.3">
      <c r="A85">
        <v>83</v>
      </c>
      <c r="B85">
        <f>_xlfn.NORM.DIST(A85,Scrobbles!$O$9,Scrobbles!$O$8,FALSE)</f>
        <v>9.619495298365411E-3</v>
      </c>
      <c r="C85">
        <f>_xlfn.POISSON.DIST(A85,Scrobbles!$O$9,FALSE)</f>
        <v>1.1004183050213545E-3</v>
      </c>
    </row>
    <row r="86" spans="1:3" x14ac:dyDescent="0.3">
      <c r="A86">
        <v>84</v>
      </c>
      <c r="B86">
        <f>_xlfn.NORM.DIST(A86,Scrobbles!$O$9,Scrobbles!$O$8,FALSE)</f>
        <v>9.4195431217983291E-3</v>
      </c>
      <c r="C86">
        <f>_xlfn.POISSON.DIST(A86,Scrobbles!$O$9,FALSE)</f>
        <v>7.9474655362653658E-4</v>
      </c>
    </row>
    <row r="87" spans="1:3" x14ac:dyDescent="0.3">
      <c r="A87">
        <v>85</v>
      </c>
      <c r="B87">
        <f>_xlfn.NORM.DIST(A87,Scrobbles!$O$9,Scrobbles!$O$8,FALSE)</f>
        <v>9.2152658207604946E-3</v>
      </c>
      <c r="C87">
        <f>_xlfn.POISSON.DIST(A87,Scrobbles!$O$9,FALSE)</f>
        <v>5.6723087356874496E-4</v>
      </c>
    </row>
    <row r="88" spans="1:3" x14ac:dyDescent="0.3">
      <c r="A88">
        <v>86</v>
      </c>
      <c r="B88">
        <f>_xlfn.NORM.DIST(A88,Scrobbles!$O$9,Scrobbles!$O$8,FALSE)</f>
        <v>9.0071287901310852E-3</v>
      </c>
      <c r="C88">
        <f>_xlfn.POISSON.DIST(A88,Scrobbles!$O$9,FALSE)</f>
        <v>4.0013960848647815E-4</v>
      </c>
    </row>
    <row r="89" spans="1:3" x14ac:dyDescent="0.3">
      <c r="A89">
        <v>87</v>
      </c>
      <c r="B89">
        <f>_xlfn.NORM.DIST(A89,Scrobbles!$O$9,Scrobbles!$O$8,FALSE)</f>
        <v>8.7955976531041927E-3</v>
      </c>
      <c r="C89">
        <f>_xlfn.POISSON.DIST(A89,Scrobbles!$O$9,FALSE)</f>
        <v>2.7902455457677828E-4</v>
      </c>
    </row>
    <row r="90" spans="1:3" x14ac:dyDescent="0.3">
      <c r="A90">
        <v>88</v>
      </c>
      <c r="B90">
        <f>_xlfn.NORM.DIST(A90,Scrobbles!$O$9,Scrobbles!$O$8,FALSE)</f>
        <v>8.5811365632439945E-3</v>
      </c>
      <c r="C90">
        <f>_xlfn.POISSON.DIST(A90,Scrobbles!$O$9,FALSE)</f>
        <v>1.9235783686732326E-4</v>
      </c>
    </row>
    <row r="91" spans="1:3" x14ac:dyDescent="0.3">
      <c r="A91">
        <v>89</v>
      </c>
      <c r="B91">
        <f>_xlfn.NORM.DIST(A91,Scrobbles!$O$9,Scrobbles!$O$8,FALSE)</f>
        <v>8.3642065523143547E-3</v>
      </c>
      <c r="C91">
        <f>_xlfn.POISSON.DIST(A91,Scrobbles!$O$9,FALSE)</f>
        <v>1.3112032325787674E-4</v>
      </c>
    </row>
    <row r="92" spans="1:3" x14ac:dyDescent="0.3">
      <c r="A92">
        <v>90</v>
      </c>
      <c r="B92">
        <f>_xlfn.NORM.DIST(A92,Scrobbles!$O$9,Scrobbles!$O$8,FALSE)</f>
        <v>8.1452639318111975E-3</v>
      </c>
      <c r="C92">
        <f>_xlfn.POISSON.DIST(A92,Scrobbles!$O$9,FALSE)</f>
        <v>8.8384810492346427E-5</v>
      </c>
    </row>
    <row r="93" spans="1:3" x14ac:dyDescent="0.3">
      <c r="A93">
        <v>91</v>
      </c>
      <c r="B93">
        <f>_xlfn.NORM.DIST(A93,Scrobbles!$O$9,Scrobbles!$O$8,FALSE)</f>
        <v>7.9247587555951911E-3</v>
      </c>
      <c r="C93">
        <f>_xlfn.POISSON.DIST(A93,Scrobbles!$O$9,FALSE)</f>
        <v>5.8923206994897763E-5</v>
      </c>
    </row>
    <row r="94" spans="1:3" x14ac:dyDescent="0.3">
      <c r="A94">
        <v>92</v>
      </c>
      <c r="B94">
        <f>_xlfn.NORM.DIST(A94,Scrobbles!$O$9,Scrobbles!$O$8,FALSE)</f>
        <v>7.7031333504504664E-3</v>
      </c>
      <c r="C94">
        <f>_xlfn.POISSON.DIST(A94,Scrobbles!$O$9,FALSE)</f>
        <v>3.8855158235765548E-5</v>
      </c>
    </row>
    <row r="95" spans="1:3" x14ac:dyDescent="0.3">
      <c r="A95">
        <v>93</v>
      </c>
      <c r="B95">
        <f>_xlfn.NORM.DIST(A95,Scrobbles!$O$9,Scrobbles!$O$8,FALSE)</f>
        <v>7.4808209207883232E-3</v>
      </c>
      <c r="C95">
        <f>_xlfn.POISSON.DIST(A95,Scrobbles!$O$9,FALSE)</f>
        <v>2.5346375623331024E-5</v>
      </c>
    </row>
    <row r="96" spans="1:3" x14ac:dyDescent="0.3">
      <c r="A96">
        <v>94</v>
      </c>
      <c r="B96">
        <f>_xlfn.NORM.DIST(A96,Scrobbles!$O$9,Scrobbles!$O$8,FALSE)</f>
        <v>7.2582442330789377E-3</v>
      </c>
      <c r="C96">
        <f>_xlfn.POISSON.DIST(A96,Scrobbles!$O$9,FALSE)</f>
        <v>1.6358299161157E-5</v>
      </c>
    </row>
    <row r="97" spans="1:3" x14ac:dyDescent="0.3">
      <c r="A97">
        <v>95</v>
      </c>
      <c r="B97">
        <f>_xlfn.NORM.DIST(A97,Scrobbles!$O$9,Scrobbles!$O$8,FALSE)</f>
        <v>7.0358143849346732E-3</v>
      </c>
      <c r="C97">
        <f>_xlfn.POISSON.DIST(A97,Scrobbles!$O$9,FALSE)</f>
        <v>1.0446352446773921E-5</v>
      </c>
    </row>
    <row r="98" spans="1:3" x14ac:dyDescent="0.3">
      <c r="A98">
        <v>96</v>
      </c>
      <c r="B98">
        <f>_xlfn.NORM.DIST(A98,Scrobbles!$O$9,Scrobbles!$O$8,FALSE)</f>
        <v>6.8139296630921201E-3</v>
      </c>
      <c r="C98">
        <f>_xlfn.POISSON.DIST(A98,Scrobbles!$O$9,FALSE)</f>
        <v>6.6015143934473615E-6</v>
      </c>
    </row>
    <row r="99" spans="1:3" x14ac:dyDescent="0.3">
      <c r="A99">
        <v>97</v>
      </c>
      <c r="B99">
        <f>_xlfn.NORM.DIST(A99,Scrobbles!$O$9,Scrobbles!$O$8,FALSE)</f>
        <v>6.5929744938521854E-3</v>
      </c>
      <c r="C99">
        <f>_xlfn.POISSON.DIST(A99,Scrobbles!$O$9,FALSE)</f>
        <v>4.1287821979636438E-6</v>
      </c>
    </row>
    <row r="100" spans="1:3" x14ac:dyDescent="0.3">
      <c r="A100">
        <v>98</v>
      </c>
      <c r="B100">
        <f>_xlfn.NORM.DIST(A100,Scrobbles!$O$9,Scrobbles!$O$8,FALSE)</f>
        <v>6.3733184888444218E-3</v>
      </c>
      <c r="C100">
        <f>_xlfn.POISSON.DIST(A100,Scrobbles!$O$9,FALSE)</f>
        <v>2.5559127892156055E-6</v>
      </c>
    </row>
    <row r="101" spans="1:3" x14ac:dyDescent="0.3">
      <c r="A101">
        <v>99</v>
      </c>
      <c r="B101">
        <f>_xlfn.NORM.DIST(A101,Scrobbles!$O$9,Scrobbles!$O$8,FALSE)</f>
        <v>6.1553155882891715E-3</v>
      </c>
      <c r="C101">
        <f>_xlfn.POISSON.DIST(A101,Scrobbles!$O$9,FALSE)</f>
        <v>1.566249588004185E-6</v>
      </c>
    </row>
    <row r="102" spans="1:3" x14ac:dyDescent="0.3">
      <c r="A102">
        <v>100</v>
      </c>
      <c r="B102">
        <f>_xlfn.NORM.DIST(A102,Scrobbles!$O$9,Scrobbles!$O$8,FALSE)</f>
        <v>5.9393033032445492E-3</v>
      </c>
      <c r="C102">
        <f>_xlfn.POISSON.DIST(A102,Scrobbles!$O$9,FALSE)</f>
        <v>9.5019141672252939E-7</v>
      </c>
    </row>
    <row r="103" spans="1:3" x14ac:dyDescent="0.3">
      <c r="A103">
        <v>101</v>
      </c>
      <c r="B103">
        <f>_xlfn.NORM.DIST(A103,Scrobbles!$O$9,Scrobbles!$O$8,FALSE)</f>
        <v>5.7256020576503235E-3</v>
      </c>
      <c r="C103">
        <f>_xlfn.POISSON.DIST(A103,Scrobbles!$O$9,FALSE)</f>
        <v>5.7074203908745671E-7</v>
      </c>
    </row>
    <row r="104" spans="1:3" x14ac:dyDescent="0.3">
      <c r="A104">
        <v>102</v>
      </c>
      <c r="B104">
        <f>_xlfn.NORM.DIST(A104,Scrobbles!$O$9,Scrobbles!$O$8,FALSE)</f>
        <v>5.5145146303222673E-3</v>
      </c>
      <c r="C104">
        <f>_xlfn.POISSON.DIST(A104,Scrobbles!$O$9,FALSE)</f>
        <v>3.3946095135267498E-7</v>
      </c>
    </row>
    <row r="105" spans="1:3" x14ac:dyDescent="0.3">
      <c r="A105">
        <v>103</v>
      </c>
      <c r="B105">
        <f>_xlfn.NORM.DIST(A105,Scrobbles!$O$9,Scrobbles!$O$8,FALSE)</f>
        <v>5.3063256964135637E-3</v>
      </c>
      <c r="C105">
        <f>_xlfn.POISSON.DIST(A105,Scrobbles!$O$9,FALSE)</f>
        <v>1.999414017675959E-7</v>
      </c>
    </row>
    <row r="106" spans="1:3" x14ac:dyDescent="0.3">
      <c r="A106">
        <v>104</v>
      </c>
      <c r="B106">
        <f>_xlfn.NORM.DIST(A106,Scrobbles!$O$9,Scrobbles!$O$8,FALSE)</f>
        <v>5.1013014672486997E-3</v>
      </c>
      <c r="C106">
        <f>_xlfn.POISSON.DIST(A106,Scrobbles!$O$9,FALSE)</f>
        <v>1.166324843644286E-7</v>
      </c>
    </row>
    <row r="107" spans="1:3" x14ac:dyDescent="0.3">
      <c r="A107">
        <v>105</v>
      </c>
      <c r="B107">
        <f>_xlfn.NORM.DIST(A107,Scrobbles!$O$9,Scrobbles!$O$8,FALSE)</f>
        <v>4.8996894268538869E-3</v>
      </c>
      <c r="C107">
        <f>_xlfn.POISSON.DIST(A107,Scrobbles!$O$9,FALSE)</f>
        <v>6.738765763278194E-8</v>
      </c>
    </row>
    <row r="108" spans="1:3" x14ac:dyDescent="0.3">
      <c r="A108">
        <v>106</v>
      </c>
      <c r="B108">
        <f>_xlfn.NORM.DIST(A108,Scrobbles!$O$9,Scrobbles!$O$8,FALSE)</f>
        <v>4.7017181629603411E-3</v>
      </c>
      <c r="C108">
        <f>_xlfn.POISSON.DIST(A108,Scrobbles!$O$9,FALSE)</f>
        <v>3.8567778896749434E-8</v>
      </c>
    </row>
    <row r="109" spans="1:3" x14ac:dyDescent="0.3">
      <c r="A109">
        <v>107</v>
      </c>
      <c r="B109">
        <f>_xlfn.NORM.DIST(A109,Scrobbles!$O$9,Scrobbles!$O$8,FALSE)</f>
        <v>4.5075972897455768E-3</v>
      </c>
      <c r="C109">
        <f>_xlfn.POISSON.DIST(A109,Scrobbles!$O$9,FALSE)</f>
        <v>2.1867089592549169E-8</v>
      </c>
    </row>
    <row r="110" spans="1:3" x14ac:dyDescent="0.3">
      <c r="A110">
        <v>108</v>
      </c>
      <c r="B110">
        <f>_xlfn.NORM.DIST(A110,Scrobbles!$O$9,Scrobbles!$O$8,FALSE)</f>
        <v>4.3175174591062607E-3</v>
      </c>
      <c r="C110">
        <f>_xlfn.POISSON.DIST(A110,Scrobbles!$O$9,FALSE)</f>
        <v>1.228336514149378E-8</v>
      </c>
    </row>
    <row r="111" spans="1:3" x14ac:dyDescent="0.3">
      <c r="A111">
        <v>109</v>
      </c>
      <c r="B111">
        <f>_xlfn.NORM.DIST(A111,Scrobbles!$O$9,Scrobbles!$O$8,FALSE)</f>
        <v>4.1316504568262614E-3</v>
      </c>
      <c r="C111">
        <f>_xlfn.POISSON.DIST(A111,Scrobbles!$O$9,FALSE)</f>
        <v>6.8366130145317024E-9</v>
      </c>
    </row>
    <row r="112" spans="1:3" x14ac:dyDescent="0.3">
      <c r="A112">
        <v>110</v>
      </c>
      <c r="B112">
        <f>_xlfn.NORM.DIST(A112,Scrobbles!$O$9,Scrobbles!$O$8,FALSE)</f>
        <v>3.9501493796170678E-3</v>
      </c>
      <c r="C112">
        <f>_xlfn.POISSON.DIST(A112,Scrobbles!$O$9,FALSE)</f>
        <v>3.7704956625599477E-9</v>
      </c>
    </row>
    <row r="113" spans="1:3" x14ac:dyDescent="0.3">
      <c r="A113">
        <v>111</v>
      </c>
      <c r="B113">
        <f>_xlfn.NORM.DIST(A113,Scrobbles!$O$9,Scrobbles!$O$8,FALSE)</f>
        <v>3.7731488886663784E-3</v>
      </c>
      <c r="C113">
        <f>_xlfn.POISSON.DIST(A113,Scrobbles!$O$9,FALSE)</f>
        <v>2.0607513831408419E-9</v>
      </c>
    </row>
    <row r="114" spans="1:3" x14ac:dyDescent="0.3">
      <c r="A114">
        <v>112</v>
      </c>
      <c r="B114">
        <f>_xlfn.NORM.DIST(A114,Scrobbles!$O$9,Scrobbles!$O$8,FALSE)</f>
        <v>3.600765535034869E-3</v>
      </c>
      <c r="C114">
        <f>_xlfn.POISSON.DIST(A114,Scrobbles!$O$9,FALSE)</f>
        <v>1.1162403325346327E-9</v>
      </c>
    </row>
    <row r="115" spans="1:3" x14ac:dyDescent="0.3">
      <c r="A115">
        <v>113</v>
      </c>
      <c r="B115">
        <f>_xlfn.NORM.DIST(A115,Scrobbles!$O$9,Scrobbles!$O$8,FALSE)</f>
        <v>3.4330981519917416E-3</v>
      </c>
      <c r="C115">
        <f>_xlfn.POISSON.DIST(A115,Scrobbles!$O$9,FALSE)</f>
        <v>5.9927947056431754E-10</v>
      </c>
    </row>
    <row r="116" spans="1:3" x14ac:dyDescent="0.3">
      <c r="A116">
        <v>114</v>
      </c>
      <c r="B116">
        <f>_xlfn.NORM.DIST(A116,Scrobbles!$O$9,Scrobbles!$O$8,FALSE)</f>
        <v>3.2702283091763816E-3</v>
      </c>
      <c r="C116">
        <f>_xlfn.POISSON.DIST(A116,Scrobbles!$O$9,FALSE)</f>
        <v>3.1891480597282389E-10</v>
      </c>
    </row>
    <row r="117" spans="1:3" x14ac:dyDescent="0.3">
      <c r="A117">
        <v>115</v>
      </c>
      <c r="B117">
        <f>_xlfn.NORM.DIST(A117,Scrobbles!$O$9,Scrobbles!$O$8,FALSE)</f>
        <v>3.1122208233160947E-3</v>
      </c>
      <c r="C117">
        <f>_xlfn.POISSON.DIST(A117,Scrobbles!$O$9,FALSE)</f>
        <v>1.6823911503493661E-10</v>
      </c>
    </row>
    <row r="118" spans="1:3" x14ac:dyDescent="0.3">
      <c r="A118">
        <v>116</v>
      </c>
      <c r="B118">
        <f>_xlfn.NORM.DIST(A118,Scrobbles!$O$9,Scrobbles!$O$8,FALSE)</f>
        <v>2.9591243201175037E-3</v>
      </c>
      <c r="C118">
        <f>_xlfn.POISSON.DIST(A118,Scrobbles!$O$9,FALSE)</f>
        <v>8.7987123380340927E-11</v>
      </c>
    </row>
    <row r="119" spans="1:3" x14ac:dyDescent="0.3">
      <c r="A119">
        <v>117</v>
      </c>
      <c r="B119">
        <f>_xlfn.NORM.DIST(A119,Scrobbles!$O$9,Scrobbles!$O$8,FALSE)</f>
        <v>2.8109718418806583E-3</v>
      </c>
      <c r="C119">
        <f>_xlfn.POISSON.DIST(A119,Scrobbles!$O$9,FALSE)</f>
        <v>4.5622952863880753E-11</v>
      </c>
    </row>
    <row r="120" spans="1:3" x14ac:dyDescent="0.3">
      <c r="A120">
        <v>118</v>
      </c>
      <c r="B120">
        <f>_xlfn.NORM.DIST(A120,Scrobbles!$O$9,Scrobbles!$O$8,FALSE)</f>
        <v>2.6677814953588123E-3</v>
      </c>
      <c r="C120">
        <f>_xlfn.POISSON.DIST(A120,Scrobbles!$O$9,FALSE)</f>
        <v>2.345586842154331E-11</v>
      </c>
    </row>
    <row r="121" spans="1:3" x14ac:dyDescent="0.3">
      <c r="A121">
        <v>119</v>
      </c>
      <c r="B121">
        <f>_xlfn.NORM.DIST(A121,Scrobbles!$O$9,Scrobbles!$O$8,FALSE)</f>
        <v>2.5295571344011512E-3</v>
      </c>
      <c r="C121">
        <f>_xlfn.POISSON.DIST(A121,Scrobbles!$O$9,FALSE)</f>
        <v>1.195789370510033E-11</v>
      </c>
    </row>
    <row r="122" spans="1:3" x14ac:dyDescent="0.3">
      <c r="A122">
        <v>120</v>
      </c>
      <c r="B122">
        <f>_xlfn.NORM.DIST(A122,Scrobbles!$O$9,Scrobbles!$O$8,FALSE)</f>
        <v>2.396289071968637E-3</v>
      </c>
      <c r="C122">
        <f>_xlfn.POISSON.DIST(A122,Scrobbles!$O$9,FALSE)</f>
        <v>6.0453795953563668E-12</v>
      </c>
    </row>
    <row r="123" spans="1:3" x14ac:dyDescent="0.3">
      <c r="A123">
        <v>121</v>
      </c>
      <c r="B123">
        <f>_xlfn.NORM.DIST(A123,Scrobbles!$O$9,Scrobbles!$O$8,FALSE)</f>
        <v>2.2679548162020348E-3</v>
      </c>
      <c r="C123">
        <f>_xlfn.POISSON.DIST(A123,Scrobbles!$O$9,FALSE)</f>
        <v>3.031016766817795E-12</v>
      </c>
    </row>
    <row r="124" spans="1:3" x14ac:dyDescent="0.3">
      <c r="A124">
        <v>122</v>
      </c>
      <c r="B124">
        <f>_xlfn.NORM.DIST(A124,Scrobbles!$O$9,Scrobbles!$O$8,FALSE)</f>
        <v>2.1445198253437605E-3</v>
      </c>
      <c r="C124">
        <f>_xlfn.POISSON.DIST(A124,Scrobbles!$O$9,FALSE)</f>
        <v>1.5072269168328892E-12</v>
      </c>
    </row>
    <row r="125" spans="1:3" x14ac:dyDescent="0.3">
      <c r="A125">
        <v>123</v>
      </c>
      <c r="B125">
        <f>_xlfn.NORM.DIST(A125,Scrobbles!$O$9,Scrobbles!$O$8,FALSE)</f>
        <v>2.0259382764685604E-3</v>
      </c>
      <c r="C125">
        <f>_xlfn.POISSON.DIST(A125,Scrobbles!$O$9,FALSE)</f>
        <v>7.434018939392601E-13</v>
      </c>
    </row>
    <row r="126" spans="1:3" x14ac:dyDescent="0.3">
      <c r="A126">
        <v>124</v>
      </c>
      <c r="B126">
        <f>_xlfn.NORM.DIST(A126,Scrobbles!$O$9,Scrobbles!$O$8,FALSE)</f>
        <v>1.9121538431594034E-3</v>
      </c>
      <c r="C126">
        <f>_xlfn.POISSON.DIST(A126,Scrobbles!$O$9,FALSE)</f>
        <v>3.637073782175871E-13</v>
      </c>
    </row>
    <row r="127" spans="1:3" x14ac:dyDescent="0.3">
      <c r="A127">
        <v>125</v>
      </c>
      <c r="B127">
        <f>_xlfn.NORM.DIST(A127,Scrobbles!$O$9,Scrobbles!$O$8,FALSE)</f>
        <v>1.8031004774715339E-3</v>
      </c>
      <c r="C127">
        <f>_xlfn.POISSON.DIST(A127,Scrobbles!$O$9,FALSE)</f>
        <v>1.7651931422826926E-13</v>
      </c>
    </row>
    <row r="128" spans="1:3" x14ac:dyDescent="0.3">
      <c r="A128">
        <v>126</v>
      </c>
      <c r="B128">
        <f>_xlfn.NORM.DIST(A128,Scrobbles!$O$9,Scrobbles!$O$8,FALSE)</f>
        <v>1.698703191756078E-3</v>
      </c>
      <c r="C128">
        <f>_xlfn.POISSON.DIST(A128,Scrobbles!$O$9,FALSE)</f>
        <v>8.4990780924723602E-14</v>
      </c>
    </row>
    <row r="129" spans="1:3" x14ac:dyDescent="0.3">
      <c r="A129">
        <v>127</v>
      </c>
      <c r="B129">
        <f>_xlfn.NORM.DIST(A129,Scrobbles!$O$9,Scrobbles!$O$8,FALSE)</f>
        <v>1.5988788361622176E-3</v>
      </c>
      <c r="C129">
        <f>_xlfn.POISSON.DIST(A129,Scrobbles!$O$9,FALSE)</f>
        <v>4.0599270677951963E-14</v>
      </c>
    </row>
    <row r="130" spans="1:3" x14ac:dyDescent="0.3">
      <c r="A130">
        <v>128</v>
      </c>
      <c r="B130">
        <f>_xlfn.NORM.DIST(A130,Scrobbles!$O$9,Scrobbles!$O$8,FALSE)</f>
        <v>1.5035368679004104E-3</v>
      </c>
      <c r="C130">
        <f>_xlfn.POISSON.DIST(A130,Scrobbles!$O$9,FALSE)</f>
        <v>1.9242362665071056E-14</v>
      </c>
    </row>
    <row r="131" spans="1:3" x14ac:dyDescent="0.3">
      <c r="A131">
        <v>129</v>
      </c>
      <c r="B131">
        <f>_xlfn.NORM.DIST(A131,Scrobbles!$O$9,Scrobbles!$O$8,FALSE)</f>
        <v>1.412580108625655E-3</v>
      </c>
      <c r="C131">
        <f>_xlfn.POISSON.DIST(A131,Scrobbles!$O$9,FALSE)</f>
        <v>9.0493798579920772E-15</v>
      </c>
    </row>
    <row r="132" spans="1:3" x14ac:dyDescent="0.3">
      <c r="A132">
        <v>130</v>
      </c>
      <c r="B132">
        <f>_xlfn.NORM.DIST(A132,Scrobbles!$O$9,Scrobbles!$O$8,FALSE)</f>
        <v>1.325905486586159E-3</v>
      </c>
      <c r="C132">
        <f>_xlfn.POISSON.DIST(A132,Scrobbles!$O$9,FALSE)</f>
        <v>4.2230439337296722E-15</v>
      </c>
    </row>
    <row r="133" spans="1:3" x14ac:dyDescent="0.3">
      <c r="A133">
        <v>131</v>
      </c>
      <c r="B133">
        <f>_xlfn.NORM.DIST(A133,Scrobbles!$O$9,Scrobbles!$O$8,FALSE)</f>
        <v>1.2434047604764097E-3</v>
      </c>
      <c r="C133">
        <f>_xlfn.POISSON.DIST(A133,Scrobbles!$O$9,FALSE)</f>
        <v>1.9557099133302757E-15</v>
      </c>
    </row>
    <row r="134" spans="1:3" x14ac:dyDescent="0.3">
      <c r="A134">
        <v>132</v>
      </c>
      <c r="B134">
        <f>_xlfn.NORM.DIST(A134,Scrobbles!$O$9,Scrobbles!$O$8,FALSE)</f>
        <v>1.1649652222314279E-3</v>
      </c>
      <c r="C134">
        <f>_xlfn.POISSON.DIST(A134,Scrobbles!$O$9,FALSE)</f>
        <v>8.9883637430833493E-16</v>
      </c>
    </row>
    <row r="135" spans="1:3" x14ac:dyDescent="0.3">
      <c r="A135">
        <v>133</v>
      </c>
      <c r="B135">
        <f>_xlfn.NORM.DIST(A135,Scrobbles!$O$9,Scrobbles!$O$8,FALSE)</f>
        <v>1.0904703762985967E-3</v>
      </c>
      <c r="C135">
        <f>_xlfn.POISSON.DIST(A135,Scrobbles!$O$9,FALSE)</f>
        <v>4.0999553915818885E-16</v>
      </c>
    </row>
    <row r="136" spans="1:3" x14ac:dyDescent="0.3">
      <c r="A136">
        <v>134</v>
      </c>
      <c r="B136">
        <f>_xlfn.NORM.DIST(A136,Scrobbles!$O$9,Scrobbles!$O$8,FALSE)</f>
        <v>1.0198005932221745E-3</v>
      </c>
      <c r="C136">
        <f>_xlfn.POISSON.DIST(A136,Scrobbles!$O$9,FALSE)</f>
        <v>1.8561987096216674E-16</v>
      </c>
    </row>
    <row r="137" spans="1:3" x14ac:dyDescent="0.3">
      <c r="A137">
        <v>135</v>
      </c>
      <c r="B137">
        <f>_xlfn.NORM.DIST(A137,Scrobbles!$O$9,Scrobbles!$O$8,FALSE)</f>
        <v>9.5283373567113354E-4</v>
      </c>
      <c r="C137">
        <f>_xlfn.POISSON.DIST(A137,Scrobbles!$O$9,FALSE)</f>
        <v>8.3414361765714932E-17</v>
      </c>
    </row>
    <row r="138" spans="1:3" x14ac:dyDescent="0.3">
      <c r="A138">
        <v>136</v>
      </c>
      <c r="B138">
        <f>_xlfn.NORM.DIST(A138,Scrobbles!$O$9,Scrobbles!$O$8,FALSE)</f>
        <v>8.8944575533124177E-4</v>
      </c>
      <c r="C138">
        <f>_xlfn.POISSON.DIST(A138,Scrobbles!$O$9,FALSE)</f>
        <v>3.7209347650393107E-17</v>
      </c>
    </row>
    <row r="139" spans="1:3" x14ac:dyDescent="0.3">
      <c r="A139">
        <v>137</v>
      </c>
      <c r="B139">
        <f>_xlfn.NORM.DIST(A139,Scrobbles!$O$9,Scrobbles!$O$8,FALSE)</f>
        <v>8.2951125936518938E-4</v>
      </c>
      <c r="C139">
        <f>_xlfn.POISSON.DIST(A139,Scrobbles!$O$9,FALSE)</f>
        <v>1.6477132049565569E-17</v>
      </c>
    </row>
    <row r="140" spans="1:3" x14ac:dyDescent="0.3">
      <c r="A140">
        <v>138</v>
      </c>
      <c r="B140">
        <f>_xlfn.NORM.DIST(A140,Scrobbles!$O$9,Scrobbles!$O$8,FALSE)</f>
        <v>7.729040454183693E-4</v>
      </c>
      <c r="C140">
        <f>_xlfn.POISSON.DIST(A140,Scrobbles!$O$9,FALSE)</f>
        <v>7.2435701280699484E-18</v>
      </c>
    </row>
    <row r="141" spans="1:3" x14ac:dyDescent="0.3">
      <c r="A141">
        <v>139</v>
      </c>
      <c r="B141">
        <f>_xlfn.NORM.DIST(A141,Scrobbles!$O$9,Scrobbles!$O$8,FALSE)</f>
        <v>7.1949760441104578E-4</v>
      </c>
      <c r="C141">
        <f>_xlfn.POISSON.DIST(A141,Scrobbles!$O$9,FALSE)</f>
        <v>3.1614622621311689E-18</v>
      </c>
    </row>
    <row r="142" spans="1:3" x14ac:dyDescent="0.3">
      <c r="A142">
        <v>140</v>
      </c>
      <c r="B142">
        <f>_xlfn.NORM.DIST(A142,Scrobbles!$O$9,Scrobbles!$O$8,FALSE)</f>
        <v>6.6916559060861041E-4</v>
      </c>
      <c r="C142">
        <f>_xlfn.POISSON.DIST(A142,Scrobbles!$O$9,FALSE)</f>
        <v>1.3699669802568482E-18</v>
      </c>
    </row>
    <row r="143" spans="1:3" x14ac:dyDescent="0.3">
      <c r="A143">
        <v>141</v>
      </c>
      <c r="B143">
        <f>_xlfn.NORM.DIST(A143,Scrobbles!$O$9,Scrobbles!$O$8,FALSE)</f>
        <v>6.2178225869935792E-4</v>
      </c>
      <c r="C143">
        <f>_xlfn.POISSON.DIST(A143,Scrobbles!$O$9,FALSE)</f>
        <v>5.8944205769915806E-19</v>
      </c>
    </row>
    <row r="144" spans="1:3" x14ac:dyDescent="0.3">
      <c r="A144">
        <v>142</v>
      </c>
      <c r="B144">
        <f>_xlfn.NORM.DIST(A144,Scrobbles!$O$9,Scrobbles!$O$8,FALSE)</f>
        <v>5.7722286783262755E-4</v>
      </c>
      <c r="C144">
        <f>_xlfn.POISSON.DIST(A144,Scrobbles!$O$9,FALSE)</f>
        <v>2.5182735798414928E-19</v>
      </c>
    </row>
    <row r="145" spans="1:3" x14ac:dyDescent="0.3">
      <c r="A145">
        <v>143</v>
      </c>
      <c r="B145">
        <f>_xlfn.NORM.DIST(A145,Scrobbles!$O$9,Scrobbles!$O$8,FALSE)</f>
        <v>5.3536405277845921E-4</v>
      </c>
      <c r="C145">
        <f>_xlfn.POISSON.DIST(A145,Scrobbles!$O$9,FALSE)</f>
        <v>1.0683584884176268E-19</v>
      </c>
    </row>
    <row r="146" spans="1:3" x14ac:dyDescent="0.3">
      <c r="A146">
        <v>144</v>
      </c>
      <c r="B146">
        <f>_xlfn.NORM.DIST(A146,Scrobbles!$O$9,Scrobbles!$O$8,FALSE)</f>
        <v>4.9608416256254073E-4</v>
      </c>
      <c r="C146">
        <f>_xlfn.POISSON.DIST(A146,Scrobbles!$O$9,FALSE)</f>
        <v>4.5009547428705093E-20</v>
      </c>
    </row>
    <row r="147" spans="1:3" x14ac:dyDescent="0.3">
      <c r="A147">
        <v>145</v>
      </c>
      <c r="B147">
        <f>_xlfn.NORM.DIST(A147,Scrobbles!$O$9,Scrobbles!$O$8,FALSE)</f>
        <v>4.5926356710670747E-4</v>
      </c>
      <c r="C147">
        <f>_xlfn.POISSON.DIST(A147,Scrobbles!$O$9,FALSE)</f>
        <v>1.8831580763274368E-20</v>
      </c>
    </row>
    <row r="148" spans="1:3" x14ac:dyDescent="0.3">
      <c r="A148">
        <v>146</v>
      </c>
      <c r="B148">
        <f>_xlfn.NORM.DIST(A148,Scrobbles!$O$9,Scrobbles!$O$8,FALSE)</f>
        <v>4.2478493256530725E-4</v>
      </c>
      <c r="C148">
        <f>_xlfn.POISSON.DIST(A148,Scrobbles!$O$9,FALSE)</f>
        <v>7.8249947463834009E-21</v>
      </c>
    </row>
    <row r="149" spans="1:3" x14ac:dyDescent="0.3">
      <c r="A149">
        <v>147</v>
      </c>
      <c r="B149">
        <f>_xlfn.NORM.DIST(A149,Scrobbles!$O$9,Scrobbles!$O$8,FALSE)</f>
        <v>3.9253346619136305E-4</v>
      </c>
      <c r="C149">
        <f>_xlfn.POISSON.DIST(A149,Scrobbles!$O$9,FALSE)</f>
        <v>3.2293629112057787E-21</v>
      </c>
    </row>
    <row r="150" spans="1:3" x14ac:dyDescent="0.3">
      <c r="A150">
        <v>148</v>
      </c>
      <c r="B150">
        <f>_xlfn.NORM.DIST(A150,Scrobbles!$O$9,Scrobbles!$O$8,FALSE)</f>
        <v>3.6239713169361601E-4</v>
      </c>
      <c r="C150">
        <f>_xlfn.POISSON.DIST(A150,Scrobbles!$O$9,FALSE)</f>
        <v>1.3237478599987871E-21</v>
      </c>
    </row>
    <row r="151" spans="1:3" x14ac:dyDescent="0.3">
      <c r="A151">
        <v>149</v>
      </c>
      <c r="B151">
        <f>_xlfn.NORM.DIST(A151,Scrobbles!$O$9,Scrobbles!$O$8,FALSE)</f>
        <v>3.3426683615645121E-4</v>
      </c>
      <c r="C151">
        <f>_xlfn.POISSON.DIST(A151,Scrobbles!$O$9,FALSE)</f>
        <v>5.3897563874671457E-22</v>
      </c>
    </row>
    <row r="152" spans="1:3" x14ac:dyDescent="0.3">
      <c r="A152">
        <v>150</v>
      </c>
      <c r="B152">
        <f>_xlfn.NORM.DIST(A152,Scrobbles!$O$9,Scrobbles!$O$8,FALSE)</f>
        <v>3.0803658968974856E-4</v>
      </c>
      <c r="C152">
        <f>_xlfn.POISSON.DIST(A152,Scrobbles!$O$9,FALSE)</f>
        <v>2.1798570278199875E-22</v>
      </c>
    </row>
    <row r="153" spans="1:3" x14ac:dyDescent="0.3">
      <c r="A153">
        <v>151</v>
      </c>
      <c r="B153">
        <f>_xlfn.NORM.DIST(A153,Scrobbles!$O$9,Scrobbles!$O$8,FALSE)</f>
        <v>2.8360363905526688E-4</v>
      </c>
      <c r="C153">
        <f>_xlfn.POISSON.DIST(A153,Scrobbles!$O$9,FALSE)</f>
        <v>8.7579244826324068E-23</v>
      </c>
    </row>
    <row r="154" spans="1:3" x14ac:dyDescent="0.3">
      <c r="A154">
        <v>152</v>
      </c>
      <c r="B154">
        <f>_xlfn.NORM.DIST(A154,Scrobbles!$O$9,Scrobbles!$O$8,FALSE)</f>
        <v>2.6086857658081162E-4</v>
      </c>
      <c r="C154">
        <f>_xlfn.POISSON.DIST(A154,Scrobbles!$O$9,FALSE)</f>
        <v>3.4954874031559161E-23</v>
      </c>
    </row>
    <row r="155" spans="1:3" x14ac:dyDescent="0.3">
      <c r="A155">
        <v>153</v>
      </c>
      <c r="B155">
        <f>_xlfn.NORM.DIST(A155,Scrobbles!$O$9,Scrobbles!$O$8,FALSE)</f>
        <v>2.3973542572384339E-4</v>
      </c>
      <c r="C155">
        <f>_xlfn.POISSON.DIST(A155,Scrobbles!$O$9,FALSE)</f>
        <v>1.3860102557176053E-23</v>
      </c>
    </row>
    <row r="156" spans="1:3" x14ac:dyDescent="0.3">
      <c r="A156">
        <v>154</v>
      </c>
      <c r="B156">
        <f>_xlfn.NORM.DIST(A156,Scrobbles!$O$9,Scrobbles!$O$8,FALSE)</f>
        <v>2.2011170468297928E-4</v>
      </c>
      <c r="C156">
        <f>_xlfn.POISSON.DIST(A156,Scrobbles!$O$9,FALSE)</f>
        <v>5.4600404013116067E-24</v>
      </c>
    </row>
    <row r="157" spans="1:3" x14ac:dyDescent="0.3">
      <c r="A157">
        <v>155</v>
      </c>
      <c r="B157">
        <f>_xlfn.NORM.DIST(A157,Scrobbles!$O$9,Scrobbles!$O$8,FALSE)</f>
        <v>2.0190846947989194E-4</v>
      </c>
      <c r="C157">
        <f>_xlfn.POISSON.DIST(A157,Scrobbles!$O$9,FALSE)</f>
        <v>2.1370480710509944E-24</v>
      </c>
    </row>
    <row r="158" spans="1:3" x14ac:dyDescent="0.3">
      <c r="A158">
        <v>156</v>
      </c>
      <c r="B158">
        <f>_xlfn.NORM.DIST(A158,Scrobbles!$O$9,Scrobbles!$O$8,FALSE)</f>
        <v>1.8504033794618862E-4</v>
      </c>
      <c r="C158">
        <f>_xlfn.POISSON.DIST(A158,Scrobbles!$O$9,FALSE)</f>
        <v>8.310742498531637E-25</v>
      </c>
    </row>
    <row r="159" spans="1:3" x14ac:dyDescent="0.3">
      <c r="A159">
        <v>157</v>
      </c>
      <c r="B159">
        <f>_xlfn.NORM.DIST(A159,Scrobbles!$O$9,Scrobbles!$O$8,FALSE)</f>
        <v>1.6942549605083456E-4</v>
      </c>
      <c r="C159">
        <f>_xlfn.POISSON.DIST(A159,Scrobbles!$O$9,FALSE)</f>
        <v>3.211369712808472E-25</v>
      </c>
    </row>
    <row r="160" spans="1:3" x14ac:dyDescent="0.3">
      <c r="A160">
        <v>158</v>
      </c>
      <c r="B160">
        <f>_xlfn.NORM.DIST(A160,Scrobbles!$O$9,Scrobbles!$O$8,FALSE)</f>
        <v>1.5498568799448962E-4</v>
      </c>
      <c r="C160">
        <f>_xlfn.POISSON.DIST(A160,Scrobbles!$O$9,FALSE)</f>
        <v>1.2330575690530473E-25</v>
      </c>
    </row>
    <row r="161" spans="1:3" x14ac:dyDescent="0.3">
      <c r="A161">
        <v>159</v>
      </c>
      <c r="B161">
        <f>_xlfn.NORM.DIST(A161,Scrobbles!$O$9,Scrobbles!$O$8,FALSE)</f>
        <v>1.4164619147863939E-4</v>
      </c>
      <c r="C161">
        <f>_xlfn.POISSON.DIST(A161,Scrobbles!$O$9,FALSE)</f>
        <v>4.7047479573931912E-26</v>
      </c>
    </row>
    <row r="162" spans="1:3" x14ac:dyDescent="0.3">
      <c r="A162">
        <v>160</v>
      </c>
      <c r="B162">
        <f>_xlfn.NORM.DIST(A162,Scrobbles!$O$9,Scrobbles!$O$8,FALSE)</f>
        <v>1.2933577953054074E-4</v>
      </c>
      <c r="C162">
        <f>_xlfn.POISSON.DIST(A162,Scrobbles!$O$9,FALSE)</f>
        <v>1.783883600511578E-26</v>
      </c>
    </row>
    <row r="163" spans="1:3" x14ac:dyDescent="0.3">
      <c r="A163">
        <v>161</v>
      </c>
      <c r="B163">
        <f>_xlfn.NORM.DIST(A163,Scrobbles!$O$9,Scrobbles!$O$8,FALSE)</f>
        <v>1.1798667023070658E-4</v>
      </c>
      <c r="C163">
        <f>_xlfn.POISSON.DIST(A163,Scrobbles!$O$9,FALSE)</f>
        <v>6.7218802338117347E-27</v>
      </c>
    </row>
    <row r="164" spans="1:3" x14ac:dyDescent="0.3">
      <c r="A164">
        <v>162</v>
      </c>
      <c r="B164">
        <f>_xlfn.NORM.DIST(A164,Scrobbles!$O$9,Scrobbles!$O$8,FALSE)</f>
        <v>1.0753446564879555E-4</v>
      </c>
      <c r="C164">
        <f>_xlfn.POISSON.DIST(A164,Scrobbles!$O$9,FALSE)</f>
        <v>2.5172473303574484E-27</v>
      </c>
    </row>
    <row r="165" spans="1:3" x14ac:dyDescent="0.3">
      <c r="A165">
        <v>163</v>
      </c>
      <c r="B165">
        <f>_xlfn.NORM.DIST(A165,Scrobbles!$O$9,Scrobbles!$O$8,FALSE)</f>
        <v>9.791808124725535E-5</v>
      </c>
      <c r="C165">
        <f>_xlfn.POISSON.DIST(A165,Scrobbles!$O$9,FALSE)</f>
        <v>9.3688959943773502E-28</v>
      </c>
    </row>
    <row r="166" spans="1:3" x14ac:dyDescent="0.3">
      <c r="A166">
        <v>164</v>
      </c>
      <c r="B166">
        <f>_xlfn.NORM.DIST(A166,Scrobbles!$O$9,Scrobbles!$O$8,FALSE)</f>
        <v>8.9079666960742798E-5</v>
      </c>
      <c r="C166">
        <f>_xlfn.POISSON.DIST(A166,Scrobbles!$O$9,FALSE)</f>
        <v>3.4657298190583045E-28</v>
      </c>
    </row>
    <row r="167" spans="1:3" x14ac:dyDescent="0.3">
      <c r="A167">
        <v>165</v>
      </c>
      <c r="B167">
        <f>_xlfn.NORM.DIST(A167,Scrobbles!$O$9,Scrobbles!$O$8,FALSE)</f>
        <v>8.0964521104039347E-5</v>
      </c>
      <c r="C167">
        <f>_xlfn.POISSON.DIST(A167,Scrobbles!$O$9,FALSE)</f>
        <v>1.2742683375123761E-28</v>
      </c>
    </row>
    <row r="168" spans="1:3" x14ac:dyDescent="0.3">
      <c r="A168">
        <v>166</v>
      </c>
      <c r="B168">
        <f>_xlfn.NORM.DIST(A168,Scrobbles!$O$9,Scrobbles!$O$8,FALSE)</f>
        <v>7.3520998202669178E-5</v>
      </c>
      <c r="C168">
        <f>_xlfn.POISSON.DIST(A168,Scrobbles!$O$9,FALSE)</f>
        <v>4.6569646069728781E-29</v>
      </c>
    </row>
    <row r="169" spans="1:3" x14ac:dyDescent="0.3">
      <c r="A169">
        <v>167</v>
      </c>
      <c r="B169">
        <f>_xlfn.NORM.DIST(A169,Scrobbles!$O$9,Scrobbles!$O$8,FALSE)</f>
        <v>6.670041177948644E-5</v>
      </c>
      <c r="C169">
        <f>_xlfn.POISSON.DIST(A169,Scrobbles!$O$9,FALSE)</f>
        <v>1.6917516137107386E-29</v>
      </c>
    </row>
    <row r="170" spans="1:3" x14ac:dyDescent="0.3">
      <c r="A170">
        <v>168</v>
      </c>
      <c r="B170">
        <f>_xlfn.NORM.DIST(A170,Scrobbles!$O$9,Scrobbles!$O$8,FALSE)</f>
        <v>6.0456933067789318E-5</v>
      </c>
      <c r="C170">
        <f>_xlfn.POISSON.DIST(A170,Scrobbles!$O$9,FALSE)</f>
        <v>6.1091030495109509E-30</v>
      </c>
    </row>
    <row r="171" spans="1:3" x14ac:dyDescent="0.3">
      <c r="A171">
        <v>169</v>
      </c>
      <c r="B171">
        <f>_xlfn.NORM.DIST(A171,Scrobbles!$O$9,Scrobbles!$O$8,FALSE)</f>
        <v>5.4747486557729405E-5</v>
      </c>
      <c r="C171">
        <f>_xlfn.POISSON.DIST(A171,Scrobbles!$O$9,FALSE)</f>
        <v>2.1930113511064483E-30</v>
      </c>
    </row>
    <row r="172" spans="1:3" x14ac:dyDescent="0.3">
      <c r="A172">
        <v>170</v>
      </c>
      <c r="B172">
        <f>_xlfn.NORM.DIST(A172,Scrobbles!$O$9,Scrobbles!$O$8,FALSE)</f>
        <v>4.9531643218497566E-5</v>
      </c>
      <c r="C172">
        <f>_xlfn.POISSON.DIST(A172,Scrobbles!$O$9,FALSE)</f>
        <v>7.8260405078699783E-31</v>
      </c>
    </row>
    <row r="173" spans="1:3" x14ac:dyDescent="0.3">
      <c r="A173">
        <v>171</v>
      </c>
      <c r="B173">
        <f>_xlfn.NORM.DIST(A173,Scrobbles!$O$9,Scrobbles!$O$8,FALSE)</f>
        <v>4.4771512174538501E-5</v>
      </c>
      <c r="C173">
        <f>_xlfn.POISSON.DIST(A173,Scrobbles!$O$9,FALSE)</f>
        <v>2.7764900047414156E-31</v>
      </c>
    </row>
    <row r="174" spans="1:3" x14ac:dyDescent="0.3">
      <c r="A174">
        <v>172</v>
      </c>
      <c r="B174">
        <f>_xlfn.NORM.DIST(A174,Scrobbles!$O$9,Scrobbles!$O$8,FALSE)</f>
        <v>4.043163155038212E-5</v>
      </c>
      <c r="C174">
        <f>_xlfn.POISSON.DIST(A174,Scrobbles!$O$9,FALSE)</f>
        <v>9.7930461407548004E-32</v>
      </c>
    </row>
    <row r="175" spans="1:3" x14ac:dyDescent="0.3">
      <c r="A175">
        <v>173</v>
      </c>
      <c r="B175">
        <f>_xlfn.NORM.DIST(A175,Scrobbles!$O$9,Scrobbles!$O$8,FALSE)</f>
        <v>3.6478859136022956E-5</v>
      </c>
      <c r="C175">
        <f>_xlfn.POISSON.DIST(A175,Scrobbles!$O$9,FALSE)</f>
        <v>3.4341703229622199E-32</v>
      </c>
    </row>
    <row r="176" spans="1:3" x14ac:dyDescent="0.3">
      <c r="A176">
        <v>174</v>
      </c>
      <c r="B176">
        <f>_xlfn.NORM.DIST(A176,Scrobbles!$O$9,Scrobbles!$O$8,FALSE)</f>
        <v>3.2882263463524354E-5</v>
      </c>
      <c r="C176">
        <f>_xlfn.POISSON.DIST(A176,Scrobbles!$O$9,FALSE)</f>
        <v>1.1973544037914273E-32</v>
      </c>
    </row>
    <row r="177" spans="1:3" x14ac:dyDescent="0.3">
      <c r="A177">
        <v>175</v>
      </c>
      <c r="B177">
        <f>_xlfn.NORM.DIST(A177,Scrobbles!$O$9,Scrobbles!$O$8,FALSE)</f>
        <v>2.9613015826029688E-5</v>
      </c>
      <c r="C177">
        <f>_xlfn.POISSON.DIST(A177,Scrobbles!$O$9,FALSE)</f>
        <v>4.1508285998102448E-33</v>
      </c>
    </row>
    <row r="178" spans="1:3" x14ac:dyDescent="0.3">
      <c r="A178">
        <v>176</v>
      </c>
      <c r="B178">
        <f>_xlfn.NORM.DIST(A178,Scrobbles!$O$9,Scrobbles!$O$8,FALSE)</f>
        <v>2.6644283712916304E-5</v>
      </c>
      <c r="C178">
        <f>_xlfn.POISSON.DIST(A178,Scrobbles!$O$9,FALSE)</f>
        <v>1.4307780400861237E-33</v>
      </c>
    </row>
    <row r="179" spans="1:3" x14ac:dyDescent="0.3">
      <c r="A179">
        <v>177</v>
      </c>
      <c r="B179">
        <f>_xlfn.NORM.DIST(A179,Scrobbles!$O$9,Scrobbles!$O$8,FALSE)</f>
        <v>2.3951126079685586E-5</v>
      </c>
      <c r="C179">
        <f>_xlfn.POISSON.DIST(A179,Scrobbles!$O$9,FALSE)</f>
        <v>4.9039849961518651E-34</v>
      </c>
    </row>
    <row r="180" spans="1:3" x14ac:dyDescent="0.3">
      <c r="A180">
        <v>178</v>
      </c>
      <c r="B180">
        <f>_xlfn.NORM.DIST(A180,Scrobbles!$O$9,Scrobbles!$O$8,FALSE)</f>
        <v>2.1510390818552531E-5</v>
      </c>
      <c r="C180">
        <f>_xlfn.POISSON.DIST(A180,Scrobbles!$O$9,FALSE)</f>
        <v>1.671395635392557E-34</v>
      </c>
    </row>
    <row r="181" spans="1:3" x14ac:dyDescent="0.3">
      <c r="A181">
        <v>179</v>
      </c>
      <c r="B181">
        <f>_xlfn.NORM.DIST(A181,Scrobbles!$O$9,Scrobbles!$O$8,FALSE)</f>
        <v>1.9300614745744562E-5</v>
      </c>
      <c r="C181">
        <f>_xlfn.POISSON.DIST(A181,Scrobbles!$O$9,FALSE)</f>
        <v>5.6646928424851578E-35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59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91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1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3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2019-04-26T06:15:31Z</dcterms:modified>
</cp:coreProperties>
</file>