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CA5D5E5A-8CFC-473C-860A-2CCFA2090198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" i="2" l="1"/>
  <c r="F45" i="2"/>
  <c r="E46" i="2"/>
  <c r="F46" i="2"/>
  <c r="E47" i="2"/>
  <c r="F47" i="2"/>
  <c r="Z21" i="2" l="1"/>
  <c r="Z20" i="2"/>
  <c r="F44" i="2"/>
  <c r="E44" i="2"/>
  <c r="F43" i="2" l="1"/>
  <c r="E43" i="2"/>
  <c r="F42" i="2" l="1"/>
  <c r="E42" i="2"/>
  <c r="F41" i="2" l="1"/>
  <c r="E41" i="2"/>
  <c r="F40" i="2" l="1"/>
  <c r="E40" i="2"/>
  <c r="F39" i="2" l="1"/>
  <c r="E39" i="2"/>
  <c r="F38" i="2" l="1"/>
  <c r="E38" i="2"/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8" i="2" l="1"/>
  <c r="I5" i="2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<sst xmlns="http://schemas.openxmlformats.org/spreadsheetml/2006/main" count="153" uniqueCount="54">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</sst>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5</c:v>
                </c:pt>
                <c:pt idx="4">
                  <c:v>10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3.2457229536996999</c:v>
                </c:pt>
                <c:pt idx="1">
                  <c:v>7.0146747495019506</c:v>
                </c:pt>
                <c:pt idx="2">
                  <c:v>10.474172508722273</c:v>
                </c:pt>
                <c:pt idx="3">
                  <c:v>10.80753063549589</c:v>
                </c:pt>
                <c:pt idx="4">
                  <c:v>7.7060888422409546</c:v>
                </c:pt>
                <c:pt idx="5">
                  <c:v>3.7964341367143364</c:v>
                </c:pt>
                <c:pt idx="6">
                  <c:v>1.2918654227235831</c:v>
                </c:pt>
                <c:pt idx="7">
                  <c:v>0.30350346594778266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1.2751013132217372E-8</c:v>
                </c:pt>
                <c:pt idx="1">
                  <c:v>7.4331825916754274E-2</c:v>
                </c:pt>
                <c:pt idx="2">
                  <c:v>19.345872175871939</c:v>
                </c:pt>
                <c:pt idx="3">
                  <c:v>26.026371337066212</c:v>
                </c:pt>
                <c:pt idx="4">
                  <c:v>0.55327217713107013</c:v>
                </c:pt>
                <c:pt idx="5">
                  <c:v>1.5247033102848854E-4</c:v>
                </c:pt>
                <c:pt idx="6">
                  <c:v>9.3198537796434439E-10</c:v>
                </c:pt>
                <c:pt idx="7">
                  <c:v>2.2031369345972561E-16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2.0657179916397355E-3</c:v>
                </c:pt>
                <c:pt idx="1">
                  <c:v>2.1888214638884585E-3</c:v>
                </c:pt>
                <c:pt idx="2">
                  <c:v>2.3170502863025973E-3</c:v>
                </c:pt>
                <c:pt idx="3">
                  <c:v>2.4504530921222361E-3</c:v>
                </c:pt>
                <c:pt idx="4">
                  <c:v>2.5890661179238566E-3</c:v>
                </c:pt>
                <c:pt idx="5">
                  <c:v>2.7329123480484578E-3</c:v>
                </c:pt>
                <c:pt idx="6">
                  <c:v>2.8820006751442201E-3</c:v>
                </c:pt>
                <c:pt idx="7">
                  <c:v>3.0363250826678026E-3</c:v>
                </c:pt>
                <c:pt idx="8">
                  <c:v>3.1958638553653139E-3</c:v>
                </c:pt>
                <c:pt idx="9">
                  <c:v>3.3605788238936572E-3</c:v>
                </c:pt>
                <c:pt idx="10">
                  <c:v>3.5304146498419957E-3</c:v>
                </c:pt>
                <c:pt idx="11">
                  <c:v>3.705298157468501E-3</c:v>
                </c:pt>
                <c:pt idx="12">
                  <c:v>3.885137718476451E-3</c:v>
                </c:pt>
                <c:pt idx="13">
                  <c:v>4.069822696113755E-3</c:v>
                </c:pt>
                <c:pt idx="14">
                  <c:v>4.259222954788853E-3</c:v>
                </c:pt>
                <c:pt idx="15">
                  <c:v>4.4531884412519433E-3</c:v>
                </c:pt>
                <c:pt idx="16">
                  <c:v>4.6515488431923806E-3</c:v>
                </c:pt>
                <c:pt idx="17">
                  <c:v>4.8541133308498277E-3</c:v>
                </c:pt>
                <c:pt idx="18">
                  <c:v>5.0606703869281837E-3</c:v>
                </c:pt>
                <c:pt idx="19">
                  <c:v>5.2709877297374341E-3</c:v>
                </c:pt>
                <c:pt idx="20">
                  <c:v>5.4848123340701235E-3</c:v>
                </c:pt>
                <c:pt idx="21">
                  <c:v>5.7018705538475134E-3</c:v>
                </c:pt>
                <c:pt idx="22">
                  <c:v>5.9218683500472406E-3</c:v>
                </c:pt>
                <c:pt idx="23">
                  <c:v>6.1444916268521884E-3</c:v>
                </c:pt>
                <c:pt idx="24">
                  <c:v>6.369406678341967E-3</c:v>
                </c:pt>
                <c:pt idx="25">
                  <c:v>6.5962607473877164E-3</c:v>
                </c:pt>
                <c:pt idx="26">
                  <c:v>6.8246826977118383E-3</c:v>
                </c:pt>
                <c:pt idx="27">
                  <c:v>7.0542837993414157E-3</c:v>
                </c:pt>
                <c:pt idx="28">
                  <c:v>7.2846586269226911E-3</c:v>
                </c:pt>
                <c:pt idx="29">
                  <c:v>7.5153860695796049E-3</c:v>
                </c:pt>
                <c:pt idx="30">
                  <c:v>7.7460304501980144E-3</c:v>
                </c:pt>
                <c:pt idx="31">
                  <c:v>7.9761427512054679E-3</c:v>
                </c:pt>
                <c:pt idx="32">
                  <c:v>8.2052619431006585E-3</c:v>
                </c:pt>
                <c:pt idx="33">
                  <c:v>8.432916411174227E-3</c:v>
                </c:pt>
                <c:pt idx="34">
                  <c:v>8.6586254750604871E-3</c:v>
                </c:pt>
                <c:pt idx="35">
                  <c:v>8.8819009949750623E-3</c:v>
                </c:pt>
                <c:pt idx="36">
                  <c:v>9.1022490577339493E-3</c:v>
                </c:pt>
                <c:pt idx="37">
                  <c:v>9.319171734922204E-3</c:v>
                </c:pt>
                <c:pt idx="38">
                  <c:v>9.5321689048926718E-3</c:v>
                </c:pt>
                <c:pt idx="39">
                  <c:v>9.7407401296338916E-3</c:v>
                </c:pt>
                <c:pt idx="40">
                  <c:v>9.9443865769581353E-3</c:v>
                </c:pt>
                <c:pt idx="41">
                  <c:v>1.0142612977932144E-2</c:v>
                </c:pt>
                <c:pt idx="42">
                  <c:v>1.0334929609010123E-2</c:v>
                </c:pt>
                <c:pt idx="43">
                  <c:v>1.0520854287936818E-2</c:v>
                </c:pt>
                <c:pt idx="44">
                  <c:v>1.0699914372172555E-2</c:v>
                </c:pt>
                <c:pt idx="45">
                  <c:v>1.0871648748356572E-2</c:v>
                </c:pt>
                <c:pt idx="46">
                  <c:v>1.1035609801173211E-2</c:v>
                </c:pt>
                <c:pt idx="47">
                  <c:v>1.1191365349920506E-2</c:v>
                </c:pt>
                <c:pt idx="48">
                  <c:v>1.1338500541104529E-2</c:v>
                </c:pt>
                <c:pt idx="49">
                  <c:v>1.1476619685496627E-2</c:v>
                </c:pt>
                <c:pt idx="50">
                  <c:v>1.160534802829504E-2</c:v>
                </c:pt>
                <c:pt idx="51">
                  <c:v>1.1724333441326781E-2</c:v>
                </c:pt>
                <c:pt idx="52">
                  <c:v>1.1833248026608623E-2</c:v>
                </c:pt>
                <c:pt idx="53">
                  <c:v>1.1931789621055771E-2</c:v>
                </c:pt>
                <c:pt idx="54">
                  <c:v>1.2019683192679848E-2</c:v>
                </c:pt>
                <c:pt idx="55">
                  <c:v>1.2096682119250577E-2</c:v>
                </c:pt>
                <c:pt idx="56">
                  <c:v>1.2162569341103286E-2</c:v>
                </c:pt>
                <c:pt idx="57">
                  <c:v>1.2217158380551568E-2</c:v>
                </c:pt>
                <c:pt idx="58">
                  <c:v>1.2260294221205111E-2</c:v>
                </c:pt>
                <c:pt idx="59">
                  <c:v>1.2291854041389829E-2</c:v>
                </c:pt>
                <c:pt idx="60">
                  <c:v>1.2311747796814038E-2</c:v>
                </c:pt>
                <c:pt idx="61">
                  <c:v>1.2319918648612014E-2</c:v>
                </c:pt>
                <c:pt idx="62">
                  <c:v>1.2316343233917169E-2</c:v>
                </c:pt>
                <c:pt idx="63">
                  <c:v>1.2301031777162182E-2</c:v>
                </c:pt>
                <c:pt idx="64">
                  <c:v>1.2274028041364E-2</c:v>
                </c:pt>
                <c:pt idx="65">
                  <c:v>1.2235409119718533E-2</c:v>
                </c:pt>
                <c:pt idx="66">
                  <c:v>1.2185285068894066E-2</c:v>
                </c:pt>
                <c:pt idx="67">
                  <c:v>1.2123798386464617E-2</c:v>
                </c:pt>
                <c:pt idx="68">
                  <c:v>1.2051123335955831E-2</c:v>
                </c:pt>
                <c:pt idx="69">
                  <c:v>1.1967465123977764E-2</c:v>
                </c:pt>
                <c:pt idx="70">
                  <c:v>1.1873058934882379E-2</c:v>
                </c:pt>
                <c:pt idx="71">
                  <c:v>1.1768168829301085E-2</c:v>
                </c:pt>
                <c:pt idx="72">
                  <c:v>1.1653086513781179E-2</c:v>
                </c:pt>
                <c:pt idx="73">
                  <c:v>1.1528129989542935E-2</c:v>
                </c:pt>
                <c:pt idx="74">
                  <c:v>1.1393642089114605E-2</c:v>
                </c:pt>
                <c:pt idx="75">
                  <c:v>1.1249988910265404E-2</c:v>
                </c:pt>
                <c:pt idx="76">
                  <c:v>1.1097558157241194E-2</c:v>
                </c:pt>
                <c:pt idx="77">
                  <c:v>1.0936757399810412E-2</c:v>
                </c:pt>
                <c:pt idx="78">
                  <c:v>1.076801226104491E-2</c:v>
                </c:pt>
                <c:pt idx="79">
                  <c:v>1.0591764545089763E-2</c:v>
                </c:pt>
                <c:pt idx="80">
                  <c:v>1.0408470316415666E-2</c:v>
                </c:pt>
                <c:pt idx="81">
                  <c:v>1.0218597942196815E-2</c:v>
                </c:pt>
                <c:pt idx="82">
                  <c:v>1.0022626109516087E-2</c:v>
                </c:pt>
                <c:pt idx="83">
                  <c:v>9.82104182906887E-3</c:v>
                </c:pt>
                <c:pt idx="84">
                  <c:v>9.6143384369187131E-3</c:v>
                </c:pt>
                <c:pt idx="85">
                  <c:v>9.4030136056549203E-3</c:v>
                </c:pt>
                <c:pt idx="86">
                  <c:v>9.1875673760171504E-3</c:v>
                </c:pt>
                <c:pt idx="87">
                  <c:v>8.9685002196895191E-3</c:v>
                </c:pt>
                <c:pt idx="88">
                  <c:v>8.746311143530942E-3</c:v>
                </c:pt>
                <c:pt idx="89">
                  <c:v>8.5214958450049397E-3</c:v>
                </c:pt>
                <c:pt idx="90">
                  <c:v>8.2945449280066533E-3</c:v>
                </c:pt>
                <c:pt idx="91">
                  <c:v>8.0659421876634885E-3</c:v>
                </c:pt>
                <c:pt idx="92">
                  <c:v>7.8361629720154237E-3</c:v>
                </c:pt>
                <c:pt idx="93">
                  <c:v>7.6056726277683165E-3</c:v>
                </c:pt>
                <c:pt idx="94">
                  <c:v>7.374925036565747E-3</c:v>
                </c:pt>
                <c:pt idx="95">
                  <c:v>7.1443612474494014E-3</c:v>
                </c:pt>
                <c:pt idx="96">
                  <c:v>6.9144082103817723E-3</c:v>
                </c:pt>
                <c:pt idx="97">
                  <c:v>6.6854776148957788E-3</c:v>
                </c:pt>
                <c:pt idx="98">
                  <c:v>6.4579648371205067E-3</c:v>
                </c:pt>
                <c:pt idx="99">
                  <c:v>6.2322479976182881E-3</c:v>
                </c:pt>
                <c:pt idx="100">
                  <c:v>6.0086871316619205E-3</c:v>
                </c:pt>
                <c:pt idx="101">
                  <c:v>5.787623472789289E-3</c:v>
                </c:pt>
                <c:pt idx="102">
                  <c:v>5.5693788497013603E-3</c:v>
                </c:pt>
                <c:pt idx="103">
                  <c:v>5.3542551958250207E-3</c:v>
                </c:pt>
                <c:pt idx="104">
                  <c:v>5.1425341701492912E-3</c:v>
                </c:pt>
                <c:pt idx="105">
                  <c:v>4.9344768872671575E-3</c:v>
                </c:pt>
                <c:pt idx="106">
                  <c:v>4.7303237539200096E-3</c:v>
                </c:pt>
                <c:pt idx="107">
                  <c:v>4.5302944087510051E-3</c:v>
                </c:pt>
                <c:pt idx="108">
                  <c:v>4.3345877614310744E-3</c:v>
                </c:pt>
                <c:pt idx="109">
                  <c:v>4.1433821268291402E-3</c:v>
                </c:pt>
                <c:pt idx="110">
                  <c:v>3.9568354494587087E-3</c:v>
                </c:pt>
                <c:pt idx="111">
                  <c:v>3.7750856130476513E-3</c:v>
                </c:pt>
                <c:pt idx="112">
                  <c:v>3.5982508297477313E-3</c:v>
                </c:pt>
                <c:pt idx="113">
                  <c:v>3.4264301032255326E-3</c:v>
                </c:pt>
                <c:pt idx="114">
                  <c:v>3.2597037596568666E-3</c:v>
                </c:pt>
                <c:pt idx="115">
                  <c:v>3.0981340404816699E-3</c:v>
                </c:pt>
                <c:pt idx="116">
                  <c:v>2.9417657506647776E-3</c:v>
                </c:pt>
                <c:pt idx="117">
                  <c:v>2.7906269561482101E-3</c:v>
                </c:pt>
                <c:pt idx="118">
                  <c:v>2.6447297241706347E-3</c:v>
                </c:pt>
                <c:pt idx="119">
                  <c:v>2.5040709001672144E-3</c:v>
                </c:pt>
                <c:pt idx="120">
                  <c:v>2.3686329150453878E-3</c:v>
                </c:pt>
                <c:pt idx="121">
                  <c:v>2.238384616756245E-3</c:v>
                </c:pt>
                <c:pt idx="122">
                  <c:v>2.1132821202439478E-3</c:v>
                </c:pt>
                <c:pt idx="123">
                  <c:v>1.9932696700536456E-3</c:v>
                </c:pt>
                <c:pt idx="124">
                  <c:v>1.8782805101079788E-3</c:v>
                </c:pt>
                <c:pt idx="125">
                  <c:v>1.7682377554200494E-3</c:v>
                </c:pt>
                <c:pt idx="126">
                  <c:v>1.6630552607927453E-3</c:v>
                </c:pt>
                <c:pt idx="127">
                  <c:v>1.5626384818570691E-3</c:v>
                </c:pt>
                <c:pt idx="128">
                  <c:v>1.4668853241217026E-3</c:v>
                </c:pt>
                <c:pt idx="129">
                  <c:v>1.3756869760389581E-3</c:v>
                </c:pt>
                <c:pt idx="130">
                  <c:v>1.2889287224349629E-3</c:v>
                </c:pt>
                <c:pt idx="131">
                  <c:v>1.2064907350007733E-3</c:v>
                </c:pt>
                <c:pt idx="132">
                  <c:v>1.128248836893195E-3</c:v>
                </c:pt>
                <c:pt idx="133">
                  <c:v>1.0540752388458669E-3</c:v>
                </c:pt>
                <c:pt idx="134">
                  <c:v>9.8383924454012689E-4</c:v>
                </c:pt>
                <c:pt idx="135">
                  <c:v>9.1740792332827145E-4</c:v>
                </c:pt>
                <c:pt idx="136">
                  <c:v>8.5464674873687971E-4</c:v>
                </c:pt>
                <c:pt idx="137">
                  <c:v>7.9542020150235833E-4</c:v>
                </c:pt>
                <c:pt idx="138">
                  <c:v>7.3959233620307196E-4</c:v>
                </c:pt>
                <c:pt idx="139">
                  <c:v>6.8702731085030426E-4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2.648902324260265E-27</c:v>
                </c:pt>
                <c:pt idx="1">
                  <c:v>1.6210130527810104E-25</c:v>
                </c:pt>
                <c:pt idx="2">
                  <c:v>4.9599475473679777E-24</c:v>
                </c:pt>
                <c:pt idx="3">
                  <c:v>1.0117574163652828E-22</c:v>
                </c:pt>
                <c:pt idx="4">
                  <c:v>1.5478788734066614E-21</c:v>
                </c:pt>
                <c:pt idx="5">
                  <c:v>1.8944691428868613E-20</c:v>
                </c:pt>
                <c:pt idx="6">
                  <c:v>1.9322212453719154E-19</c:v>
                </c:pt>
                <c:pt idx="7">
                  <c:v>1.6891934179260666E-18</c:v>
                </c:pt>
                <c:pt idx="8">
                  <c:v>1.2921411607233398E-17</c:v>
                </c:pt>
                <c:pt idx="9">
                  <c:v>8.7859356701357741E-17</c:v>
                </c:pt>
                <c:pt idx="10">
                  <c:v>5.376610632920022E-16</c:v>
                </c:pt>
                <c:pt idx="11">
                  <c:v>2.9911381287885198E-15</c:v>
                </c:pt>
                <c:pt idx="12">
                  <c:v>1.5253720711122583E-14</c:v>
                </c:pt>
                <c:pt idx="13">
                  <c:v>7.1804722076605629E-14</c:v>
                </c:pt>
                <c:pt idx="14">
                  <c:v>3.1386691404603276E-13</c:v>
                </c:pt>
                <c:pt idx="15">
                  <c:v>1.2804860333906956E-12</c:v>
                </c:pt>
                <c:pt idx="16">
                  <c:v>4.8975111195581751E-12</c:v>
                </c:pt>
                <c:pt idx="17">
                  <c:v>1.762978747002076E-11</c:v>
                </c:pt>
                <c:pt idx="18">
                  <c:v>5.9937018995300212E-11</c:v>
                </c:pt>
                <c:pt idx="19">
                  <c:v>1.9304657719882095E-10</c:v>
                </c:pt>
                <c:pt idx="20">
                  <c:v>5.9068055958117642E-10</c:v>
                </c:pt>
                <c:pt idx="21">
                  <c:v>1.7212896223819933E-9</c:v>
                </c:pt>
                <c:pt idx="22">
                  <c:v>4.7879745919025046E-9</c:v>
                </c:pt>
                <c:pt idx="23">
                  <c:v>1.2739270771460768E-8</c:v>
                </c:pt>
                <c:pt idx="24">
                  <c:v>3.2482832628317182E-8</c:v>
                </c:pt>
                <c:pt idx="25">
                  <c:v>7.9512325085837159E-8</c:v>
                </c:pt>
                <c:pt idx="26">
                  <c:v>1.8714648421123033E-7</c:v>
                </c:pt>
                <c:pt idx="27">
                  <c:v>4.2416856123559797E-7</c:v>
                </c:pt>
                <c:pt idx="28">
                  <c:v>9.2704541916010139E-7</c:v>
                </c:pt>
                <c:pt idx="29">
                  <c:v>1.9562465179427922E-6</c:v>
                </c:pt>
                <c:pt idx="30">
                  <c:v>3.9904593826151877E-6</c:v>
                </c:pt>
                <c:pt idx="31">
                  <c:v>7.8773794965369963E-6</c:v>
                </c:pt>
                <c:pt idx="32">
                  <c:v>1.5064417990999821E-5</c:v>
                </c:pt>
                <c:pt idx="33">
                  <c:v>2.7935663138777569E-5</c:v>
                </c:pt>
                <c:pt idx="34">
                  <c:v>5.0280621314359973E-5</c:v>
                </c:pt>
                <c:pt idx="35">
                  <c:v>8.7913011801194377E-5</c:v>
                </c:pt>
                <c:pt idx="36">
                  <c:v>1.4944150254852858E-4</c:v>
                </c:pt>
                <c:pt idx="37">
                  <c:v>2.4716676244072064E-4</c:v>
                </c:pt>
                <c:pt idx="38">
                  <c:v>3.980402953493298E-4</c:v>
                </c:pt>
                <c:pt idx="39">
                  <c:v>6.245727042410034E-4</c:v>
                </c:pt>
                <c:pt idx="40">
                  <c:v>9.5552834915132035E-4</c:v>
                </c:pt>
                <c:pt idx="41">
                  <c:v>1.4261995243165259E-3</c:v>
                </c:pt>
                <c:pt idx="42">
                  <c:v>2.0780288100160542E-3</c:v>
                </c:pt>
                <c:pt idx="43">
                  <c:v>2.9573564712816994E-3</c:v>
                </c:pt>
                <c:pt idx="44">
                  <c:v>4.1131217720642103E-3</c:v>
                </c:pt>
                <c:pt idx="45">
                  <c:v>5.5934482069375747E-3</c:v>
                </c:pt>
                <c:pt idx="46">
                  <c:v>7.4411893679249951E-3</c:v>
                </c:pt>
                <c:pt idx="47">
                  <c:v>9.6886901344629094E-3</c:v>
                </c:pt>
                <c:pt idx="48">
                  <c:v>1.2352202322696163E-2</c:v>
                </c:pt>
                <c:pt idx="49">
                  <c:v>1.5426552590235005E-2</c:v>
                </c:pt>
                <c:pt idx="50">
                  <c:v>1.8880758931091996E-2</c:v>
                </c:pt>
                <c:pt idx="51">
                  <c:v>2.2655301104443245E-2</c:v>
                </c:pt>
                <c:pt idx="52">
                  <c:v>2.6661652428514947E-2</c:v>
                </c:pt>
                <c:pt idx="53">
                  <c:v>3.0784475630135227E-2</c:v>
                </c:pt>
                <c:pt idx="54">
                  <c:v>3.4886593759593645E-2</c:v>
                </c:pt>
                <c:pt idx="55">
                  <c:v>3.8816506495358179E-2</c:v>
                </c:pt>
                <c:pt idx="56">
                  <c:v>4.2417882680292375E-2</c:v>
                </c:pt>
                <c:pt idx="57">
                  <c:v>4.5540175341351304E-2</c:v>
                </c:pt>
                <c:pt idx="58">
                  <c:v>4.8049322933247318E-2</c:v>
                </c:pt>
                <c:pt idx="59">
                  <c:v>4.9837451752797073E-2</c:v>
                </c:pt>
                <c:pt idx="60">
                  <c:v>5.0830589378305722E-2</c:v>
                </c:pt>
                <c:pt idx="61">
                  <c:v>5.0993624055570418E-2</c:v>
                </c:pt>
                <c:pt idx="62">
                  <c:v>5.0332065819225363E-2</c:v>
                </c:pt>
                <c:pt idx="63">
                  <c:v>4.8890533223298609E-2</c:v>
                </c:pt>
                <c:pt idx="64">
                  <c:v>4.6748251027033158E-2</c:v>
                </c:pt>
                <c:pt idx="65">
                  <c:v>4.4012149378293765E-2</c:v>
                </c:pt>
                <c:pt idx="66">
                  <c:v>4.0808366436066203E-2</c:v>
                </c:pt>
                <c:pt idx="67">
                  <c:v>3.7273053704583475E-2</c:v>
                </c:pt>
                <c:pt idx="68">
                  <c:v>3.3543365146548147E-2</c:v>
                </c:pt>
                <c:pt idx="69">
                  <c:v>2.9749392844213289E-2</c:v>
                </c:pt>
                <c:pt idx="70">
                  <c:v>2.6007621383993915E-2</c:v>
                </c:pt>
                <c:pt idx="71">
                  <c:v>2.241624439557343E-2</c:v>
                </c:pt>
                <c:pt idx="72">
                  <c:v>1.9052454098290837E-2</c:v>
                </c:pt>
                <c:pt idx="73">
                  <c:v>1.5971607589841792E-2</c:v>
                </c:pt>
                <c:pt idx="74">
                  <c:v>1.3208012739543066E-2</c:v>
                </c:pt>
                <c:pt idx="75">
                  <c:v>1.0776972713569187E-2</c:v>
                </c:pt>
                <c:pt idx="76">
                  <c:v>8.6776825482543663E-3</c:v>
                </c:pt>
                <c:pt idx="77">
                  <c:v>6.8965771805014394E-3</c:v>
                </c:pt>
                <c:pt idx="78">
                  <c:v>5.4107761324168214E-3</c:v>
                </c:pt>
                <c:pt idx="79">
                  <c:v>4.1913414454467094E-3</c:v>
                </c:pt>
                <c:pt idx="80">
                  <c:v>3.2061484154707743E-3</c:v>
                </c:pt>
                <c:pt idx="81">
                  <c:v>2.4222511512480517E-3</c:v>
                </c:pt>
                <c:pt idx="82">
                  <c:v>1.807698035727275E-3</c:v>
                </c:pt>
                <c:pt idx="83">
                  <c:v>1.3328103642148449E-3</c:v>
                </c:pt>
                <c:pt idx="84">
                  <c:v>9.7097856502712291E-4</c:v>
                </c:pt>
                <c:pt idx="85">
                  <c:v>6.9905490039676242E-4</c:v>
                </c:pt>
                <c:pt idx="86">
                  <c:v>4.9743163412964875E-4</c:v>
                </c:pt>
                <c:pt idx="87">
                  <c:v>3.4989256623562211E-4</c:v>
                </c:pt>
                <c:pt idx="88">
                  <c:v>2.4331708842719227E-4</c:v>
                </c:pt>
                <c:pt idx="89">
                  <c:v>1.6730278552089538E-4</c:v>
                </c:pt>
                <c:pt idx="90">
                  <c:v>1.1375781189403902E-4</c:v>
                </c:pt>
                <c:pt idx="91">
                  <c:v>7.6499818557505564E-5</c:v>
                </c:pt>
                <c:pt idx="92">
                  <c:v>5.0885394432745232E-5</c:v>
                </c:pt>
                <c:pt idx="93">
                  <c:v>3.3483493531598406E-5</c:v>
                </c:pt>
                <c:pt idx="94">
                  <c:v>2.1798342805608346E-5</c:v>
                </c:pt>
                <c:pt idx="95">
                  <c:v>1.4041724255786639E-5</c:v>
                </c:pt>
                <c:pt idx="96">
                  <c:v>8.950963265407447E-6</c:v>
                </c:pt>
                <c:pt idx="97">
                  <c:v>5.647010666096349E-6</c:v>
                </c:pt>
                <c:pt idx="98">
                  <c:v>3.5262500055592648E-6</c:v>
                </c:pt>
                <c:pt idx="99">
                  <c:v>2.1797087759440693E-6</c:v>
                </c:pt>
                <c:pt idx="100">
                  <c:v>1.333887000930992E-6</c:v>
                </c:pt>
                <c:pt idx="101">
                  <c:v>8.0819886087402867E-7</c:v>
                </c:pt>
                <c:pt idx="102">
                  <c:v>4.8488486644510147E-7</c:v>
                </c:pt>
                <c:pt idx="103">
                  <c:v>2.880858799161995E-7</c:v>
                </c:pt>
                <c:pt idx="104">
                  <c:v>1.6951541638045699E-7</c:v>
                </c:pt>
                <c:pt idx="105">
                  <c:v>9.8796251989851282E-8</c:v>
                </c:pt>
                <c:pt idx="106">
                  <c:v>5.7036802574124847E-8</c:v>
                </c:pt>
                <c:pt idx="107">
                  <c:v>3.2620601228395095E-8</c:v>
                </c:pt>
                <c:pt idx="108">
                  <c:v>1.848369413404444E-8</c:v>
                </c:pt>
                <c:pt idx="109">
                  <c:v>1.0377263459779528E-8</c:v>
                </c:pt>
                <c:pt idx="110">
                  <c:v>5.7731218654703179E-9</c:v>
                </c:pt>
                <c:pt idx="111">
                  <c:v>3.1827924111435124E-9</c:v>
                </c:pt>
                <c:pt idx="112">
                  <c:v>1.7390451547688478E-9</c:v>
                </c:pt>
                <c:pt idx="113">
                  <c:v>9.4178763191117175E-10</c:v>
                </c:pt>
                <c:pt idx="114">
                  <c:v>5.0555533635201364E-10</c:v>
                </c:pt>
                <c:pt idx="115">
                  <c:v>2.6902424798315776E-10</c:v>
                </c:pt>
                <c:pt idx="116">
                  <c:v>1.4192339918901536E-10</c:v>
                </c:pt>
                <c:pt idx="117">
                  <c:v>7.4231580958209284E-11</c:v>
                </c:pt>
                <c:pt idx="118">
                  <c:v>3.8497033971510313E-11</c:v>
                </c:pt>
                <c:pt idx="119">
                  <c:v>1.9797068072671154E-11</c:v>
                </c:pt>
                <c:pt idx="120">
                  <c:v>1.0095787431987096E-11</c:v>
                </c:pt>
                <c:pt idx="121">
                  <c:v>5.105936331484696E-12</c:v>
                </c:pt>
                <c:pt idx="122">
                  <c:v>2.5611565882269161E-12</c:v>
                </c:pt>
                <c:pt idx="123">
                  <c:v>1.2742410385045469E-12</c:v>
                </c:pt>
                <c:pt idx="124">
                  <c:v>6.2885493046814318E-13</c:v>
                </c:pt>
                <c:pt idx="125">
                  <c:v>3.0786550074222972E-13</c:v>
                </c:pt>
                <c:pt idx="126">
                  <c:v>1.4952404841086648E-13</c:v>
                </c:pt>
                <c:pt idx="127">
                  <c:v>7.2048989434541422E-14</c:v>
                </c:pt>
                <c:pt idx="128">
                  <c:v>3.4445975757173681E-14</c:v>
                </c:pt>
                <c:pt idx="129">
                  <c:v>1.6340650784705596E-14</c:v>
                </c:pt>
                <c:pt idx="130">
                  <c:v>7.692129090124782E-15</c:v>
                </c:pt>
                <c:pt idx="131">
                  <c:v>3.5933195135580805E-15</c:v>
                </c:pt>
                <c:pt idx="132">
                  <c:v>1.6658752356169394E-15</c:v>
                </c:pt>
                <c:pt idx="133">
                  <c:v>7.6649865777406268E-16</c:v>
                </c:pt>
                <c:pt idx="134">
                  <c:v>3.5004765114113958E-16</c:v>
                </c:pt>
                <c:pt idx="135">
                  <c:v>1.5867699484095072E-16</c:v>
                </c:pt>
                <c:pt idx="136">
                  <c:v>7.139957488447465E-17</c:v>
                </c:pt>
                <c:pt idx="137">
                  <c:v>3.1893018613106025E-17</c:v>
                </c:pt>
                <c:pt idx="138">
                  <c:v>1.4142855607418809E-17</c:v>
                </c:pt>
                <c:pt idx="139">
                  <c:v>6.2264839748019531E-18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73.666666666666671</c:v>
                </c:pt>
                <c:pt idx="1">
                  <c:v>87.666666666666671</c:v>
                </c:pt>
                <c:pt idx="2">
                  <c:v>58.166666666666664</c:v>
                </c:pt>
                <c:pt idx="3">
                  <c:v>54.666666666666664</c:v>
                </c:pt>
                <c:pt idx="4">
                  <c:v>53.571428571428569</c:v>
                </c:pt>
                <c:pt idx="5">
                  <c:v>69.285714285714292</c:v>
                </c:pt>
                <c:pt idx="6">
                  <c:v>44.285714285714285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A28" zoomScale="85" zoomScaleNormal="85" workbookViewId="0">
      <selection activeCell="G49" sqref="G49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6</v>
      </c>
      <c r="J4" s="27">
        <f>SUM('Dist Calc'!B2:B21)*I13</f>
        <v>3.2457229536996999</v>
      </c>
      <c r="K4" s="28">
        <f>SUM('Dist Calc'!C2:C21)*I13</f>
        <v>1.2751013132217372E-8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7</v>
      </c>
      <c r="J5" s="27">
        <f>SUM('Dist Calc'!B22:B41)*I13</f>
        <v>7.0146747495019506</v>
      </c>
      <c r="K5" s="28">
        <f>SUM('Dist Calc'!C22:C41)*I13</f>
        <v>7.4331825916754274E-2</v>
      </c>
      <c r="N5" s="4" t="s">
        <v>14</v>
      </c>
      <c r="O5" s="31">
        <f ca="1">TODAY()</f>
        <v>43584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13</v>
      </c>
      <c r="J6" s="27">
        <f>SUM('Dist Calc'!B42:B61)*I13</f>
        <v>10.474172508722273</v>
      </c>
      <c r="K6" s="28">
        <f>SUM('Dist Calc'!C42:C61)*I13</f>
        <v>19.345872175871939</v>
      </c>
      <c r="N6" s="4" t="s">
        <v>13</v>
      </c>
      <c r="O6" s="5">
        <f ca="1">O5-C2</f>
        <v>45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10.80753063549589</v>
      </c>
      <c r="K7" s="28">
        <f>SUM('Dist Calc'!C62:C81)*I13</f>
        <v>26.026371337066212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10</v>
      </c>
      <c r="J8" s="27">
        <f>SUM('Dist Calc'!B82:B101)*I13</f>
        <v>7.7060888422409546</v>
      </c>
      <c r="K8" s="28">
        <f>SUM('Dist Calc'!C82:C101)*I13</f>
        <v>0.55327217713107013</v>
      </c>
      <c r="N8" s="4" t="s">
        <v>17</v>
      </c>
      <c r="O8" s="6">
        <f>_xlfn.STDEV.P(D:D)</f>
        <v>32.381301344272472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3.7964341367143364</v>
      </c>
      <c r="K9" s="28">
        <f>SUM('Dist Calc'!C102:C121)*I13</f>
        <v>1.5247033102848854E-4</v>
      </c>
      <c r="N9" s="4" t="s">
        <v>18</v>
      </c>
      <c r="O9" s="6">
        <f>AVERAGE(D:D)</f>
        <v>61.195652173913047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4</v>
      </c>
      <c r="J10" s="27">
        <f>SUM('Dist Calc'!B122:B141)*I13</f>
        <v>1.2918654227235831</v>
      </c>
      <c r="K10" s="28">
        <f>SUM('Dist Calc'!C122:C141)*I13</f>
        <v>9.3198537796434439E-10</v>
      </c>
      <c r="N10" s="32" t="s">
        <v>15</v>
      </c>
      <c r="O10" s="5">
        <f>SUM(D:D)</f>
        <v>2815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0.30350346594778266</v>
      </c>
      <c r="K11" s="28">
        <f>SUM('Dist Calc'!C142:C161)*I13</f>
        <v>2.2031369345972561E-16</v>
      </c>
      <c r="N11" s="21" t="s">
        <v>47</v>
      </c>
      <c r="O11" s="26">
        <f ca="1">SUM(Calc!T2:T406)/Scrobbles!O6</f>
        <v>1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46</v>
      </c>
      <c r="J13" s="27">
        <f>SUM(J4:J10)</f>
        <v>44.33648924909869</v>
      </c>
      <c r="K13" s="28">
        <f>SUM(K4:K10)</f>
        <v>46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2.4646308895586111E-2</v>
      </c>
      <c r="K14" s="26">
        <f>_xlfn.CHISQ.TEST(I4:I10,K4:K10)</f>
        <v>0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22336.413043478264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SLOPE(F2:F44,A2:A44)</f>
        <v>63.22319540924191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INTERCEPT(F2:F44,A2:A44)</f>
        <v>-211.00332225913598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7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7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7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7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7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7" x14ac:dyDescent="0.3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>
        <f>SUM($D$2:D38)</f>
        <v>2270</v>
      </c>
    </row>
    <row r="39" spans="1:7" x14ac:dyDescent="0.3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>
        <f>SUM($D$2:D39)</f>
        <v>2286</v>
      </c>
    </row>
    <row r="40" spans="1:7" x14ac:dyDescent="0.3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>
        <f>SUM($D$2:D40)</f>
        <v>2318</v>
      </c>
    </row>
    <row r="41" spans="1:7" x14ac:dyDescent="0.3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>
        <f>SUM($D$2:D41)</f>
        <v>2398</v>
      </c>
    </row>
    <row r="42" spans="1:7" x14ac:dyDescent="0.3">
      <c r="A42">
        <v>41</v>
      </c>
      <c r="B42" t="s">
        <v>9</v>
      </c>
      <c r="C42" s="1">
        <v>43579</v>
      </c>
      <c r="D42">
        <v>59</v>
      </c>
      <c r="E42" s="3">
        <f>AVERAGE(D$2:D42)</f>
        <v>59.926829268292686</v>
      </c>
      <c r="F42">
        <f>SUM($D$2:D42)</f>
        <v>2457</v>
      </c>
    </row>
    <row r="43" spans="1:7" x14ac:dyDescent="0.3">
      <c r="A43">
        <v>42</v>
      </c>
      <c r="B43" t="s">
        <v>10</v>
      </c>
      <c r="C43" s="1">
        <v>43580</v>
      </c>
      <c r="D43">
        <v>92</v>
      </c>
      <c r="E43" s="3">
        <f>AVERAGE(D$2:D43)</f>
        <v>60.69047619047619</v>
      </c>
      <c r="F43">
        <f>SUM($D$2:D43)</f>
        <v>2549</v>
      </c>
      <c r="G43" t="s">
        <v>53</v>
      </c>
    </row>
    <row r="44" spans="1:7" x14ac:dyDescent="0.3">
      <c r="A44">
        <v>43</v>
      </c>
      <c r="B44" s="2" t="s">
        <v>3</v>
      </c>
      <c r="C44" s="1">
        <v>43581</v>
      </c>
      <c r="D44">
        <v>92</v>
      </c>
      <c r="E44" s="3">
        <f>AVERAGE(D$2:D44)</f>
        <v>61.418604651162788</v>
      </c>
      <c r="F44">
        <f>SUM($D$2:D44)</f>
        <v>2641</v>
      </c>
    </row>
    <row r="45" spans="1:7" x14ac:dyDescent="0.3">
      <c r="A45">
        <v>44</v>
      </c>
      <c r="B45" t="s">
        <v>4</v>
      </c>
      <c r="C45" s="1">
        <v>43582</v>
      </c>
      <c r="D45">
        <v>89</v>
      </c>
      <c r="E45" s="3">
        <f>AVERAGE(D$2:D45)</f>
        <v>62.045454545454547</v>
      </c>
      <c r="F45">
        <f>SUM($D$2:D45)</f>
        <v>2730</v>
      </c>
    </row>
    <row r="46" spans="1:7" x14ac:dyDescent="0.3">
      <c r="A46">
        <v>45</v>
      </c>
      <c r="B46" t="s">
        <v>6</v>
      </c>
      <c r="C46" s="1">
        <v>43583</v>
      </c>
      <c r="D46">
        <v>36</v>
      </c>
      <c r="E46" s="3">
        <f>AVERAGE(D$2:D46)</f>
        <v>61.466666666666669</v>
      </c>
      <c r="F46">
        <f>SUM($D$2:D46)</f>
        <v>2766</v>
      </c>
    </row>
    <row r="47" spans="1:7" x14ac:dyDescent="0.3">
      <c r="A47">
        <v>46</v>
      </c>
      <c r="B47" t="s">
        <v>7</v>
      </c>
      <c r="C47" s="1">
        <v>43584</v>
      </c>
      <c r="D47">
        <v>49</v>
      </c>
      <c r="E47" s="3">
        <f>AVERAGE(D$2:D47)</f>
        <v>61.195652173913047</v>
      </c>
      <c r="F47">
        <f>SUM($D$2:D47)</f>
        <v>2815</v>
      </c>
    </row>
    <row r="48" spans="1:7" x14ac:dyDescent="0.3">
      <c r="A48">
        <v>47</v>
      </c>
      <c r="B48" t="s">
        <v>8</v>
      </c>
      <c r="C48" s="1">
        <v>43585</v>
      </c>
    </row>
    <row r="49" spans="1:3" x14ac:dyDescent="0.3">
      <c r="A49">
        <v>48</v>
      </c>
      <c r="B49" t="s">
        <v>9</v>
      </c>
      <c r="C49" s="1">
        <v>43586</v>
      </c>
    </row>
    <row r="50" spans="1:3" x14ac:dyDescent="0.3">
      <c r="A50">
        <v>49</v>
      </c>
      <c r="B50" t="s">
        <v>10</v>
      </c>
      <c r="C50" s="1">
        <v>43587</v>
      </c>
    </row>
    <row r="51" spans="1:3" x14ac:dyDescent="0.3">
      <c r="A51">
        <v>50</v>
      </c>
      <c r="B51" s="2" t="s">
        <v>3</v>
      </c>
      <c r="C51" s="1">
        <v>43588</v>
      </c>
    </row>
    <row r="52" spans="1:3" x14ac:dyDescent="0.3">
      <c r="A52">
        <v>51</v>
      </c>
      <c r="B52" t="s">
        <v>4</v>
      </c>
      <c r="C52" s="1">
        <v>43589</v>
      </c>
    </row>
    <row r="53" spans="1:3" x14ac:dyDescent="0.3">
      <c r="A53">
        <v>52</v>
      </c>
      <c r="B53" t="s">
        <v>6</v>
      </c>
      <c r="C53" s="1">
        <v>43590</v>
      </c>
    </row>
    <row r="54" spans="1:3" x14ac:dyDescent="0.3">
      <c r="A54">
        <v>53</v>
      </c>
      <c r="B54" t="s">
        <v>7</v>
      </c>
      <c r="C54" s="1">
        <v>43591</v>
      </c>
    </row>
    <row r="55" spans="1:3" x14ac:dyDescent="0.3">
      <c r="A55">
        <v>54</v>
      </c>
      <c r="B55" t="s">
        <v>8</v>
      </c>
      <c r="C55" s="1">
        <v>43592</v>
      </c>
    </row>
    <row r="56" spans="1:3" x14ac:dyDescent="0.3">
      <c r="A56">
        <v>55</v>
      </c>
      <c r="B56" t="s">
        <v>9</v>
      </c>
      <c r="C56" s="1">
        <v>43593</v>
      </c>
    </row>
    <row r="57" spans="1:3" x14ac:dyDescent="0.3">
      <c r="A57">
        <v>56</v>
      </c>
      <c r="B57" t="s">
        <v>10</v>
      </c>
      <c r="C57" s="1">
        <v>43594</v>
      </c>
    </row>
    <row r="58" spans="1:3" x14ac:dyDescent="0.3">
      <c r="A58">
        <v>57</v>
      </c>
      <c r="B58" s="2" t="s">
        <v>3</v>
      </c>
      <c r="C58" s="1">
        <v>43595</v>
      </c>
    </row>
    <row r="59" spans="1:3" x14ac:dyDescent="0.3">
      <c r="A59">
        <v>58</v>
      </c>
      <c r="B59" t="s">
        <v>4</v>
      </c>
      <c r="C59" s="1">
        <v>43596</v>
      </c>
    </row>
    <row r="60" spans="1:3" x14ac:dyDescent="0.3">
      <c r="A60">
        <v>59</v>
      </c>
      <c r="B60" t="s">
        <v>6</v>
      </c>
      <c r="C60" s="1">
        <v>43597</v>
      </c>
    </row>
    <row r="61" spans="1:3" x14ac:dyDescent="0.3">
      <c r="A61">
        <v>60</v>
      </c>
      <c r="B61" t="s">
        <v>7</v>
      </c>
      <c r="C61" s="1">
        <v>43598</v>
      </c>
    </row>
    <row r="62" spans="1:3" x14ac:dyDescent="0.3">
      <c r="A62">
        <v>61</v>
      </c>
      <c r="B62" t="s">
        <v>8</v>
      </c>
      <c r="C62" s="1">
        <v>43599</v>
      </c>
    </row>
    <row r="63" spans="1:3" x14ac:dyDescent="0.3">
      <c r="A63">
        <v>62</v>
      </c>
      <c r="B63" t="s">
        <v>9</v>
      </c>
      <c r="C63" s="1">
        <v>43600</v>
      </c>
    </row>
    <row r="64" spans="1:3" x14ac:dyDescent="0.3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 E41:F41 E42:F42 E43:F43 E44:F4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E15" sqref="E1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45</v>
      </c>
      <c r="E2">
        <f ca="1">ROUNDDOWN(D2/7,0)</f>
        <v>6</v>
      </c>
      <c r="F2">
        <f ca="1">MOD(D2,7)</f>
        <v>3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442</v>
      </c>
      <c r="E5" s="11">
        <f ca="1">$E$2+IF($F$2&gt;3,1,0)</f>
        <v>6</v>
      </c>
      <c r="F5" s="12">
        <f t="shared" ref="F5:F11" ca="1" si="0">D5/E5</f>
        <v>73.666666666666671</v>
      </c>
      <c r="G5" s="12">
        <f t="shared" ref="G5:G11" ca="1" si="1">F5-F$13</f>
        <v>11.111111111111114</v>
      </c>
      <c r="H5" s="13">
        <f ca="1">F5/$F$13</f>
        <v>1.1776198934280639</v>
      </c>
    </row>
    <row r="6" spans="3:8" x14ac:dyDescent="0.3">
      <c r="C6" s="10" t="s">
        <v>8</v>
      </c>
      <c r="D6" s="11">
        <f>SUM(Calc!D2:D1000)</f>
        <v>526</v>
      </c>
      <c r="E6" s="11">
        <f ca="1">$E$2+IF($F$2&gt;4,1,0)</f>
        <v>6</v>
      </c>
      <c r="F6" s="12">
        <f t="shared" ca="1" si="0"/>
        <v>87.666666666666671</v>
      </c>
      <c r="G6" s="12">
        <f t="shared" ca="1" si="1"/>
        <v>25.111111111111114</v>
      </c>
      <c r="H6" s="13">
        <f t="shared" ref="H6:H11" ca="1" si="2">F6/$F$13</f>
        <v>1.4014209591474245</v>
      </c>
    </row>
    <row r="7" spans="3:8" x14ac:dyDescent="0.3">
      <c r="C7" s="10" t="s">
        <v>9</v>
      </c>
      <c r="D7" s="11">
        <f>SUM(Calc!E2:E1000)</f>
        <v>349</v>
      </c>
      <c r="E7" s="11">
        <f ca="1">$E$2+IF($F$2&gt;5,1,0)</f>
        <v>6</v>
      </c>
      <c r="F7" s="12">
        <f t="shared" ca="1" si="0"/>
        <v>58.166666666666664</v>
      </c>
      <c r="G7" s="12">
        <f t="shared" ca="1" si="1"/>
        <v>-4.3888888888888928</v>
      </c>
      <c r="H7" s="13">
        <f t="shared" ca="1" si="2"/>
        <v>0.9298401420959147</v>
      </c>
    </row>
    <row r="8" spans="3:8" x14ac:dyDescent="0.3">
      <c r="C8" s="10" t="s">
        <v>10</v>
      </c>
      <c r="D8" s="11">
        <f>SUM(Calc!F2:F1000)</f>
        <v>328</v>
      </c>
      <c r="E8" s="11">
        <f ca="1">$E$2+IF($F$2&gt;6,1,0)</f>
        <v>6</v>
      </c>
      <c r="F8" s="12">
        <f t="shared" ca="1" si="0"/>
        <v>54.666666666666664</v>
      </c>
      <c r="G8" s="12">
        <f t="shared" ca="1" si="1"/>
        <v>-7.8888888888888928</v>
      </c>
      <c r="H8" s="13">
        <f t="shared" ca="1" si="2"/>
        <v>0.87388987566607457</v>
      </c>
    </row>
    <row r="9" spans="3:8" x14ac:dyDescent="0.3">
      <c r="C9" s="10" t="s">
        <v>3</v>
      </c>
      <c r="D9" s="11">
        <f>SUM(Calc!G2:G1000)</f>
        <v>375</v>
      </c>
      <c r="E9" s="11">
        <f ca="1">$E$2+IF($F$2&gt;0,1,0)</f>
        <v>7</v>
      </c>
      <c r="F9" s="12">
        <f t="shared" ca="1" si="0"/>
        <v>53.571428571428569</v>
      </c>
      <c r="G9" s="12">
        <f t="shared" ca="1" si="1"/>
        <v>-8.9841269841269877</v>
      </c>
      <c r="H9" s="13">
        <f t="shared" ca="1" si="2"/>
        <v>0.85638162902816539</v>
      </c>
    </row>
    <row r="10" spans="3:8" x14ac:dyDescent="0.3">
      <c r="C10" s="10" t="s">
        <v>4</v>
      </c>
      <c r="D10" s="11">
        <f>SUM(Calc!H2:H1000)</f>
        <v>485</v>
      </c>
      <c r="E10" s="11">
        <f ca="1">$E$2+IF($F$2&gt;1,1,0)</f>
        <v>7</v>
      </c>
      <c r="F10" s="12">
        <f t="shared" ca="1" si="0"/>
        <v>69.285714285714292</v>
      </c>
      <c r="G10" s="12">
        <f t="shared" ca="1" si="1"/>
        <v>6.7301587301587347</v>
      </c>
      <c r="H10" s="13">
        <f t="shared" ca="1" si="2"/>
        <v>1.1075869068764275</v>
      </c>
    </row>
    <row r="11" spans="3:8" x14ac:dyDescent="0.3">
      <c r="C11" s="10" t="s">
        <v>6</v>
      </c>
      <c r="D11" s="11">
        <f>SUM(Calc!I2:I1000)</f>
        <v>310</v>
      </c>
      <c r="E11" s="11">
        <f ca="1">$E$2+IF($F$2&gt;2,1,0)</f>
        <v>7</v>
      </c>
      <c r="F11" s="12">
        <f t="shared" ca="1" si="0"/>
        <v>44.285714285714285</v>
      </c>
      <c r="G11" s="12">
        <f t="shared" ca="1" si="1"/>
        <v>-18.269841269841272</v>
      </c>
      <c r="H11" s="13">
        <f t="shared" ca="1" si="2"/>
        <v>0.70794214666328337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2815</v>
      </c>
      <c r="E13" s="11">
        <f ca="1">SUM(E5:E11)</f>
        <v>45</v>
      </c>
      <c r="F13" s="12">
        <f ca="1">D13/E13</f>
        <v>62.555555555555557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76.851300893215807</v>
      </c>
      <c r="E15" s="16"/>
      <c r="F15" s="16">
        <f ca="1">_xlfn.STDEV.P(F5:F11)</f>
        <v>13.594361984777018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442</v>
      </c>
      <c r="E23" s="18">
        <f t="shared" ref="E23:E29" ca="1" si="4">$D$13/$E$13*E5</f>
        <v>375.33333333333337</v>
      </c>
      <c r="G23" s="10" t="s">
        <v>7</v>
      </c>
      <c r="H23" s="12">
        <f t="shared" ref="H23:H29" ca="1" si="5">F5</f>
        <v>73.666666666666671</v>
      </c>
      <c r="I23" s="18">
        <f ca="1">E23/7</f>
        <v>53.619047619047628</v>
      </c>
    </row>
    <row r="24" spans="3:9" x14ac:dyDescent="0.3">
      <c r="C24" s="10" t="s">
        <v>8</v>
      </c>
      <c r="D24" s="11">
        <f t="shared" si="3"/>
        <v>526</v>
      </c>
      <c r="E24" s="18">
        <f t="shared" ca="1" si="4"/>
        <v>375.33333333333337</v>
      </c>
      <c r="G24" s="10" t="s">
        <v>8</v>
      </c>
      <c r="H24" s="12">
        <f t="shared" ca="1" si="5"/>
        <v>87.666666666666671</v>
      </c>
      <c r="I24" s="18">
        <f t="shared" ref="I24:I29" ca="1" si="6">E24/7</f>
        <v>53.619047619047628</v>
      </c>
    </row>
    <row r="25" spans="3:9" x14ac:dyDescent="0.3">
      <c r="C25" s="10" t="s">
        <v>9</v>
      </c>
      <c r="D25" s="11">
        <f t="shared" si="3"/>
        <v>349</v>
      </c>
      <c r="E25" s="18">
        <f t="shared" ca="1" si="4"/>
        <v>375.33333333333337</v>
      </c>
      <c r="G25" s="10" t="s">
        <v>9</v>
      </c>
      <c r="H25" s="12">
        <f t="shared" ca="1" si="5"/>
        <v>58.166666666666664</v>
      </c>
      <c r="I25" s="18">
        <f t="shared" ca="1" si="6"/>
        <v>53.619047619047628</v>
      </c>
    </row>
    <row r="26" spans="3:9" x14ac:dyDescent="0.3">
      <c r="C26" s="10" t="s">
        <v>10</v>
      </c>
      <c r="D26" s="11">
        <f t="shared" si="3"/>
        <v>328</v>
      </c>
      <c r="E26" s="18">
        <f t="shared" ca="1" si="4"/>
        <v>375.33333333333337</v>
      </c>
      <c r="G26" s="10" t="s">
        <v>10</v>
      </c>
      <c r="H26" s="12">
        <f t="shared" ca="1" si="5"/>
        <v>54.666666666666664</v>
      </c>
      <c r="I26" s="18">
        <f t="shared" ca="1" si="6"/>
        <v>53.619047619047628</v>
      </c>
    </row>
    <row r="27" spans="3:9" x14ac:dyDescent="0.3">
      <c r="C27" s="10" t="s">
        <v>3</v>
      </c>
      <c r="D27" s="11">
        <f t="shared" si="3"/>
        <v>375</v>
      </c>
      <c r="E27" s="18">
        <f t="shared" ca="1" si="4"/>
        <v>437.88888888888891</v>
      </c>
      <c r="G27" s="10" t="s">
        <v>3</v>
      </c>
      <c r="H27" s="12">
        <f t="shared" ca="1" si="5"/>
        <v>53.571428571428569</v>
      </c>
      <c r="I27" s="18">
        <f t="shared" ca="1" si="6"/>
        <v>62.555555555555557</v>
      </c>
    </row>
    <row r="28" spans="3:9" x14ac:dyDescent="0.3">
      <c r="C28" s="10" t="s">
        <v>4</v>
      </c>
      <c r="D28" s="11">
        <f t="shared" si="3"/>
        <v>485</v>
      </c>
      <c r="E28" s="18">
        <f t="shared" ca="1" si="4"/>
        <v>437.88888888888891</v>
      </c>
      <c r="G28" s="10" t="s">
        <v>4</v>
      </c>
      <c r="H28" s="12">
        <f t="shared" ca="1" si="5"/>
        <v>69.285714285714292</v>
      </c>
      <c r="I28" s="18">
        <f t="shared" ca="1" si="6"/>
        <v>62.555555555555557</v>
      </c>
    </row>
    <row r="29" spans="3:9" x14ac:dyDescent="0.3">
      <c r="C29" s="10" t="s">
        <v>6</v>
      </c>
      <c r="D29" s="11">
        <f t="shared" si="3"/>
        <v>310</v>
      </c>
      <c r="E29" s="18">
        <f t="shared" ca="1" si="4"/>
        <v>437.88888888888891</v>
      </c>
      <c r="G29" s="10" t="s">
        <v>6</v>
      </c>
      <c r="H29" s="12">
        <f t="shared" ca="1" si="5"/>
        <v>44.285714285714285</v>
      </c>
      <c r="I29" s="18">
        <f t="shared" ca="1" si="6"/>
        <v>62.555555555555557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19">
        <f ca="1">_xlfn.CHISQ.TEST(D23:D29,E23:E29)</f>
        <v>5.9440134914382469E-26</v>
      </c>
      <c r="E31" s="17"/>
      <c r="G31" s="15" t="s">
        <v>23</v>
      </c>
      <c r="H31" s="19">
        <f ca="1">_xlfn.CHISQ.TEST(H23:H29,I23:I29)</f>
        <v>1.8650680222311362E-6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2.0657179916397355E-3</v>
      </c>
      <c r="C2">
        <f>_xlfn.POISSON.DIST(A2,Scrobbles!$O$9,FALSE)</f>
        <v>2.648902324260265E-27</v>
      </c>
    </row>
    <row r="3" spans="1:3" x14ac:dyDescent="0.3">
      <c r="A3">
        <v>1</v>
      </c>
      <c r="B3">
        <f>_xlfn.NORM.DIST(A3,Scrobbles!$O$9,Scrobbles!$O$8,FALSE)</f>
        <v>2.1888214638884585E-3</v>
      </c>
      <c r="C3">
        <f>_xlfn.POISSON.DIST(A3,Scrobbles!$O$9,FALSE)</f>
        <v>1.6210130527810104E-25</v>
      </c>
    </row>
    <row r="4" spans="1:3" x14ac:dyDescent="0.3">
      <c r="A4">
        <v>2</v>
      </c>
      <c r="B4">
        <f>_xlfn.NORM.DIST(A4,Scrobbles!$O$9,Scrobbles!$O$8,FALSE)</f>
        <v>2.3170502863025973E-3</v>
      </c>
      <c r="C4">
        <f>_xlfn.POISSON.DIST(A4,Scrobbles!$O$9,FALSE)</f>
        <v>4.9599475473679777E-24</v>
      </c>
    </row>
    <row r="5" spans="1:3" x14ac:dyDescent="0.3">
      <c r="A5">
        <v>3</v>
      </c>
      <c r="B5">
        <f>_xlfn.NORM.DIST(A5,Scrobbles!$O$9,Scrobbles!$O$8,FALSE)</f>
        <v>2.4504530921222361E-3</v>
      </c>
      <c r="C5">
        <f>_xlfn.POISSON.DIST(A5,Scrobbles!$O$9,FALSE)</f>
        <v>1.0117574163652828E-22</v>
      </c>
    </row>
    <row r="6" spans="1:3" x14ac:dyDescent="0.3">
      <c r="A6">
        <v>4</v>
      </c>
      <c r="B6">
        <f>_xlfn.NORM.DIST(A6,Scrobbles!$O$9,Scrobbles!$O$8,FALSE)</f>
        <v>2.5890661179238566E-3</v>
      </c>
      <c r="C6">
        <f>_xlfn.POISSON.DIST(A6,Scrobbles!$O$9,FALSE)</f>
        <v>1.5478788734066614E-21</v>
      </c>
    </row>
    <row r="7" spans="1:3" x14ac:dyDescent="0.3">
      <c r="A7">
        <v>5</v>
      </c>
      <c r="B7">
        <f>_xlfn.NORM.DIST(A7,Scrobbles!$O$9,Scrobbles!$O$8,FALSE)</f>
        <v>2.7329123480484578E-3</v>
      </c>
      <c r="C7">
        <f>_xlfn.POISSON.DIST(A7,Scrobbles!$O$9,FALSE)</f>
        <v>1.8944691428868613E-20</v>
      </c>
    </row>
    <row r="8" spans="1:3" x14ac:dyDescent="0.3">
      <c r="A8">
        <v>6</v>
      </c>
      <c r="B8">
        <f>_xlfn.NORM.DIST(A8,Scrobbles!$O$9,Scrobbles!$O$8,FALSE)</f>
        <v>2.8820006751442201E-3</v>
      </c>
      <c r="C8">
        <f>_xlfn.POISSON.DIST(A8,Scrobbles!$O$9,FALSE)</f>
        <v>1.9322212453719154E-19</v>
      </c>
    </row>
    <row r="9" spans="1:3" x14ac:dyDescent="0.3">
      <c r="A9">
        <v>7</v>
      </c>
      <c r="B9">
        <f>_xlfn.NORM.DIST(A9,Scrobbles!$O$9,Scrobbles!$O$8,FALSE)</f>
        <v>3.0363250826678026E-3</v>
      </c>
      <c r="C9">
        <f>_xlfn.POISSON.DIST(A9,Scrobbles!$O$9,FALSE)</f>
        <v>1.6891934179260666E-18</v>
      </c>
    </row>
    <row r="10" spans="1:3" x14ac:dyDescent="0.3">
      <c r="A10">
        <v>8</v>
      </c>
      <c r="B10">
        <f>_xlfn.NORM.DIST(A10,Scrobbles!$O$9,Scrobbles!$O$8,FALSE)</f>
        <v>3.1958638553653139E-3</v>
      </c>
      <c r="C10">
        <f>_xlfn.POISSON.DIST(A10,Scrobbles!$O$9,FALSE)</f>
        <v>1.2921411607233398E-17</v>
      </c>
    </row>
    <row r="11" spans="1:3" x14ac:dyDescent="0.3">
      <c r="A11">
        <v>9</v>
      </c>
      <c r="B11">
        <f>_xlfn.NORM.DIST(A11,Scrobbles!$O$9,Scrobbles!$O$8,FALSE)</f>
        <v>3.3605788238936572E-3</v>
      </c>
      <c r="C11">
        <f>_xlfn.POISSON.DIST(A11,Scrobbles!$O$9,FALSE)</f>
        <v>8.7859356701357741E-17</v>
      </c>
    </row>
    <row r="12" spans="1:3" x14ac:dyDescent="0.3">
      <c r="A12">
        <v>10</v>
      </c>
      <c r="B12">
        <f>_xlfn.NORM.DIST(A12,Scrobbles!$O$9,Scrobbles!$O$8,FALSE)</f>
        <v>3.5304146498419957E-3</v>
      </c>
      <c r="C12">
        <f>_xlfn.POISSON.DIST(A12,Scrobbles!$O$9,FALSE)</f>
        <v>5.376610632920022E-16</v>
      </c>
    </row>
    <row r="13" spans="1:3" x14ac:dyDescent="0.3">
      <c r="A13">
        <v>11</v>
      </c>
      <c r="B13">
        <f>_xlfn.NORM.DIST(A13,Scrobbles!$O$9,Scrobbles!$O$8,FALSE)</f>
        <v>3.705298157468501E-3</v>
      </c>
      <c r="C13">
        <f>_xlfn.POISSON.DIST(A13,Scrobbles!$O$9,FALSE)</f>
        <v>2.9911381287885198E-15</v>
      </c>
    </row>
    <row r="14" spans="1:3" x14ac:dyDescent="0.3">
      <c r="A14">
        <v>12</v>
      </c>
      <c r="B14">
        <f>_xlfn.NORM.DIST(A14,Scrobbles!$O$9,Scrobbles!$O$8,FALSE)</f>
        <v>3.885137718476451E-3</v>
      </c>
      <c r="C14">
        <f>_xlfn.POISSON.DIST(A14,Scrobbles!$O$9,FALSE)</f>
        <v>1.5253720711122583E-14</v>
      </c>
    </row>
    <row r="15" spans="1:3" x14ac:dyDescent="0.3">
      <c r="A15">
        <v>13</v>
      </c>
      <c r="B15">
        <f>_xlfn.NORM.DIST(A15,Scrobbles!$O$9,Scrobbles!$O$8,FALSE)</f>
        <v>4.069822696113755E-3</v>
      </c>
      <c r="C15">
        <f>_xlfn.POISSON.DIST(A15,Scrobbles!$O$9,FALSE)</f>
        <v>7.1804722076605629E-14</v>
      </c>
    </row>
    <row r="16" spans="1:3" x14ac:dyDescent="0.3">
      <c r="A16">
        <v>14</v>
      </c>
      <c r="B16">
        <f>_xlfn.NORM.DIST(A16,Scrobbles!$O$9,Scrobbles!$O$8,FALSE)</f>
        <v>4.259222954788853E-3</v>
      </c>
      <c r="C16">
        <f>_xlfn.POISSON.DIST(A16,Scrobbles!$O$9,FALSE)</f>
        <v>3.1386691404603276E-13</v>
      </c>
    </row>
    <row r="17" spans="1:3" x14ac:dyDescent="0.3">
      <c r="A17">
        <v>15</v>
      </c>
      <c r="B17">
        <f>_xlfn.NORM.DIST(A17,Scrobbles!$O$9,Scrobbles!$O$8,FALSE)</f>
        <v>4.4531884412519433E-3</v>
      </c>
      <c r="C17">
        <f>_xlfn.POISSON.DIST(A17,Scrobbles!$O$9,FALSE)</f>
        <v>1.2804860333906956E-12</v>
      </c>
    </row>
    <row r="18" spans="1:3" x14ac:dyDescent="0.3">
      <c r="A18">
        <v>16</v>
      </c>
      <c r="B18">
        <f>_xlfn.NORM.DIST(A18,Scrobbles!$O$9,Scrobbles!$O$8,FALSE)</f>
        <v>4.6515488431923806E-3</v>
      </c>
      <c r="C18">
        <f>_xlfn.POISSON.DIST(A18,Scrobbles!$O$9,FALSE)</f>
        <v>4.8975111195581751E-12</v>
      </c>
    </row>
    <row r="19" spans="1:3" x14ac:dyDescent="0.3">
      <c r="A19">
        <v>17</v>
      </c>
      <c r="B19">
        <f>_xlfn.NORM.DIST(A19,Scrobbles!$O$9,Scrobbles!$O$8,FALSE)</f>
        <v>4.8541133308498277E-3</v>
      </c>
      <c r="C19">
        <f>_xlfn.POISSON.DIST(A19,Scrobbles!$O$9,FALSE)</f>
        <v>1.762978747002076E-11</v>
      </c>
    </row>
    <row r="20" spans="1:3" x14ac:dyDescent="0.3">
      <c r="A20">
        <v>18</v>
      </c>
      <c r="B20">
        <f>_xlfn.NORM.DIST(A20,Scrobbles!$O$9,Scrobbles!$O$8,FALSE)</f>
        <v>5.0606703869281837E-3</v>
      </c>
      <c r="C20">
        <f>_xlfn.POISSON.DIST(A20,Scrobbles!$O$9,FALSE)</f>
        <v>5.9937018995300212E-11</v>
      </c>
    </row>
    <row r="21" spans="1:3" x14ac:dyDescent="0.3">
      <c r="A21">
        <v>19</v>
      </c>
      <c r="B21">
        <f>_xlfn.NORM.DIST(A21,Scrobbles!$O$9,Scrobbles!$O$8,FALSE)</f>
        <v>5.2709877297374341E-3</v>
      </c>
      <c r="C21">
        <f>_xlfn.POISSON.DIST(A21,Scrobbles!$O$9,FALSE)</f>
        <v>1.9304657719882095E-10</v>
      </c>
    </row>
    <row r="22" spans="1:3" x14ac:dyDescent="0.3">
      <c r="A22">
        <v>20</v>
      </c>
      <c r="B22">
        <f>_xlfn.NORM.DIST(A22,Scrobbles!$O$9,Scrobbles!$O$8,FALSE)</f>
        <v>5.4848123340701235E-3</v>
      </c>
      <c r="C22">
        <f>_xlfn.POISSON.DIST(A22,Scrobbles!$O$9,FALSE)</f>
        <v>5.9068055958117642E-10</v>
      </c>
    </row>
    <row r="23" spans="1:3" x14ac:dyDescent="0.3">
      <c r="A23">
        <v>21</v>
      </c>
      <c r="B23">
        <f>_xlfn.NORM.DIST(A23,Scrobbles!$O$9,Scrobbles!$O$8,FALSE)</f>
        <v>5.7018705538475134E-3</v>
      </c>
      <c r="C23">
        <f>_xlfn.POISSON.DIST(A23,Scrobbles!$O$9,FALSE)</f>
        <v>1.7212896223819933E-9</v>
      </c>
    </row>
    <row r="24" spans="1:3" x14ac:dyDescent="0.3">
      <c r="A24">
        <v>22</v>
      </c>
      <c r="B24">
        <f>_xlfn.NORM.DIST(A24,Scrobbles!$O$9,Scrobbles!$O$8,FALSE)</f>
        <v>5.9218683500472406E-3</v>
      </c>
      <c r="C24">
        <f>_xlfn.POISSON.DIST(A24,Scrobbles!$O$9,FALSE)</f>
        <v>4.7879745919025046E-9</v>
      </c>
    </row>
    <row r="25" spans="1:3" x14ac:dyDescent="0.3">
      <c r="A25">
        <v>23</v>
      </c>
      <c r="B25">
        <f>_xlfn.NORM.DIST(A25,Scrobbles!$O$9,Scrobbles!$O$8,FALSE)</f>
        <v>6.1444916268521884E-3</v>
      </c>
      <c r="C25">
        <f>_xlfn.POISSON.DIST(A25,Scrobbles!$O$9,FALSE)</f>
        <v>1.2739270771460768E-8</v>
      </c>
    </row>
    <row r="26" spans="1:3" x14ac:dyDescent="0.3">
      <c r="A26">
        <v>24</v>
      </c>
      <c r="B26">
        <f>_xlfn.NORM.DIST(A26,Scrobbles!$O$9,Scrobbles!$O$8,FALSE)</f>
        <v>6.369406678341967E-3</v>
      </c>
      <c r="C26">
        <f>_xlfn.POISSON.DIST(A26,Scrobbles!$O$9,FALSE)</f>
        <v>3.2482832628317182E-8</v>
      </c>
    </row>
    <row r="27" spans="1:3" x14ac:dyDescent="0.3">
      <c r="A27">
        <v>25</v>
      </c>
      <c r="B27">
        <f>_xlfn.NORM.DIST(A27,Scrobbles!$O$9,Scrobbles!$O$8,FALSE)</f>
        <v>6.5962607473877164E-3</v>
      </c>
      <c r="C27">
        <f>_xlfn.POISSON.DIST(A27,Scrobbles!$O$9,FALSE)</f>
        <v>7.9512325085837159E-8</v>
      </c>
    </row>
    <row r="28" spans="1:3" x14ac:dyDescent="0.3">
      <c r="A28">
        <v>26</v>
      </c>
      <c r="B28">
        <f>_xlfn.NORM.DIST(A28,Scrobbles!$O$9,Scrobbles!$O$8,FALSE)</f>
        <v>6.8246826977118383E-3</v>
      </c>
      <c r="C28">
        <f>_xlfn.POISSON.DIST(A28,Scrobbles!$O$9,FALSE)</f>
        <v>1.8714648421123033E-7</v>
      </c>
    </row>
    <row r="29" spans="1:3" x14ac:dyDescent="0.3">
      <c r="A29">
        <v>27</v>
      </c>
      <c r="B29">
        <f>_xlfn.NORM.DIST(A29,Scrobbles!$O$9,Scrobbles!$O$8,FALSE)</f>
        <v>7.0542837993414157E-3</v>
      </c>
      <c r="C29">
        <f>_xlfn.POISSON.DIST(A29,Scrobbles!$O$9,FALSE)</f>
        <v>4.2416856123559797E-7</v>
      </c>
    </row>
    <row r="30" spans="1:3" x14ac:dyDescent="0.3">
      <c r="A30">
        <v>28</v>
      </c>
      <c r="B30">
        <f>_xlfn.NORM.DIST(A30,Scrobbles!$O$9,Scrobbles!$O$8,FALSE)</f>
        <v>7.2846586269226911E-3</v>
      </c>
      <c r="C30">
        <f>_xlfn.POISSON.DIST(A30,Scrobbles!$O$9,FALSE)</f>
        <v>9.2704541916010139E-7</v>
      </c>
    </row>
    <row r="31" spans="1:3" x14ac:dyDescent="0.3">
      <c r="A31">
        <v>29</v>
      </c>
      <c r="B31">
        <f>_xlfn.NORM.DIST(A31,Scrobbles!$O$9,Scrobbles!$O$8,FALSE)</f>
        <v>7.5153860695796049E-3</v>
      </c>
      <c r="C31">
        <f>_xlfn.POISSON.DIST(A31,Scrobbles!$O$9,FALSE)</f>
        <v>1.9562465179427922E-6</v>
      </c>
    </row>
    <row r="32" spans="1:3" x14ac:dyDescent="0.3">
      <c r="A32">
        <v>30</v>
      </c>
      <c r="B32">
        <f>_xlfn.NORM.DIST(A32,Scrobbles!$O$9,Scrobbles!$O$8,FALSE)</f>
        <v>7.7460304501980144E-3</v>
      </c>
      <c r="C32">
        <f>_xlfn.POISSON.DIST(A32,Scrobbles!$O$9,FALSE)</f>
        <v>3.9904593826151877E-6</v>
      </c>
    </row>
    <row r="33" spans="1:3" x14ac:dyDescent="0.3">
      <c r="A33">
        <v>31</v>
      </c>
      <c r="B33">
        <f>_xlfn.NORM.DIST(A33,Scrobbles!$O$9,Scrobbles!$O$8,FALSE)</f>
        <v>7.9761427512054679E-3</v>
      </c>
      <c r="C33">
        <f>_xlfn.POISSON.DIST(A33,Scrobbles!$O$9,FALSE)</f>
        <v>7.8773794965369963E-6</v>
      </c>
    </row>
    <row r="34" spans="1:3" x14ac:dyDescent="0.3">
      <c r="A34">
        <v>32</v>
      </c>
      <c r="B34">
        <f>_xlfn.NORM.DIST(A34,Scrobbles!$O$9,Scrobbles!$O$8,FALSE)</f>
        <v>8.2052619431006585E-3</v>
      </c>
      <c r="C34">
        <f>_xlfn.POISSON.DIST(A34,Scrobbles!$O$9,FALSE)</f>
        <v>1.5064417990999821E-5</v>
      </c>
    </row>
    <row r="35" spans="1:3" x14ac:dyDescent="0.3">
      <c r="A35">
        <v>33</v>
      </c>
      <c r="B35">
        <f>_xlfn.NORM.DIST(A35,Scrobbles!$O$9,Scrobbles!$O$8,FALSE)</f>
        <v>8.432916411174227E-3</v>
      </c>
      <c r="C35">
        <f>_xlfn.POISSON.DIST(A35,Scrobbles!$O$9,FALSE)</f>
        <v>2.7935663138777569E-5</v>
      </c>
    </row>
    <row r="36" spans="1:3" x14ac:dyDescent="0.3">
      <c r="A36">
        <v>34</v>
      </c>
      <c r="B36">
        <f>_xlfn.NORM.DIST(A36,Scrobbles!$O$9,Scrobbles!$O$8,FALSE)</f>
        <v>8.6586254750604871E-3</v>
      </c>
      <c r="C36">
        <f>_xlfn.POISSON.DIST(A36,Scrobbles!$O$9,FALSE)</f>
        <v>5.0280621314359973E-5</v>
      </c>
    </row>
    <row r="37" spans="1:3" x14ac:dyDescent="0.3">
      <c r="A37">
        <v>35</v>
      </c>
      <c r="B37">
        <f>_xlfn.NORM.DIST(A37,Scrobbles!$O$9,Scrobbles!$O$8,FALSE)</f>
        <v>8.8819009949750623E-3</v>
      </c>
      <c r="C37">
        <f>_xlfn.POISSON.DIST(A37,Scrobbles!$O$9,FALSE)</f>
        <v>8.7913011801194377E-5</v>
      </c>
    </row>
    <row r="38" spans="1:3" x14ac:dyDescent="0.3">
      <c r="A38">
        <v>36</v>
      </c>
      <c r="B38">
        <f>_xlfn.NORM.DIST(A38,Scrobbles!$O$9,Scrobbles!$O$8,FALSE)</f>
        <v>9.1022490577339493E-3</v>
      </c>
      <c r="C38">
        <f>_xlfn.POISSON.DIST(A38,Scrobbles!$O$9,FALSE)</f>
        <v>1.4944150254852858E-4</v>
      </c>
    </row>
    <row r="39" spans="1:3" x14ac:dyDescent="0.3">
      <c r="A39">
        <v>37</v>
      </c>
      <c r="B39">
        <f>_xlfn.NORM.DIST(A39,Scrobbles!$O$9,Scrobbles!$O$8,FALSE)</f>
        <v>9.319171734922204E-3</v>
      </c>
      <c r="C39">
        <f>_xlfn.POISSON.DIST(A39,Scrobbles!$O$9,FALSE)</f>
        <v>2.4716676244072064E-4</v>
      </c>
    </row>
    <row r="40" spans="1:3" x14ac:dyDescent="0.3">
      <c r="A40">
        <v>38</v>
      </c>
      <c r="B40">
        <f>_xlfn.NORM.DIST(A40,Scrobbles!$O$9,Scrobbles!$O$8,FALSE)</f>
        <v>9.5321689048926718E-3</v>
      </c>
      <c r="C40">
        <f>_xlfn.POISSON.DIST(A40,Scrobbles!$O$9,FALSE)</f>
        <v>3.980402953493298E-4</v>
      </c>
    </row>
    <row r="41" spans="1:3" x14ac:dyDescent="0.3">
      <c r="A41">
        <v>39</v>
      </c>
      <c r="B41">
        <f>_xlfn.NORM.DIST(A41,Scrobbles!$O$9,Scrobbles!$O$8,FALSE)</f>
        <v>9.7407401296338916E-3</v>
      </c>
      <c r="C41">
        <f>_xlfn.POISSON.DIST(A41,Scrobbles!$O$9,FALSE)</f>
        <v>6.245727042410034E-4</v>
      </c>
    </row>
    <row r="42" spans="1:3" x14ac:dyDescent="0.3">
      <c r="A42">
        <v>40</v>
      </c>
      <c r="B42">
        <f>_xlfn.NORM.DIST(A42,Scrobbles!$O$9,Scrobbles!$O$8,FALSE)</f>
        <v>9.9443865769581353E-3</v>
      </c>
      <c r="C42">
        <f>_xlfn.POISSON.DIST(A42,Scrobbles!$O$9,FALSE)</f>
        <v>9.5552834915132035E-4</v>
      </c>
    </row>
    <row r="43" spans="1:3" x14ac:dyDescent="0.3">
      <c r="A43">
        <v>41</v>
      </c>
      <c r="B43">
        <f>_xlfn.NORM.DIST(A43,Scrobbles!$O$9,Scrobbles!$O$8,FALSE)</f>
        <v>1.0142612977932144E-2</v>
      </c>
      <c r="C43">
        <f>_xlfn.POISSON.DIST(A43,Scrobbles!$O$9,FALSE)</f>
        <v>1.4261995243165259E-3</v>
      </c>
    </row>
    <row r="44" spans="1:3" x14ac:dyDescent="0.3">
      <c r="A44">
        <v>42</v>
      </c>
      <c r="B44">
        <f>_xlfn.NORM.DIST(A44,Scrobbles!$O$9,Scrobbles!$O$8,FALSE)</f>
        <v>1.0334929609010123E-2</v>
      </c>
      <c r="C44">
        <f>_xlfn.POISSON.DIST(A44,Scrobbles!$O$9,FALSE)</f>
        <v>2.0780288100160542E-3</v>
      </c>
    </row>
    <row r="45" spans="1:3" x14ac:dyDescent="0.3">
      <c r="A45">
        <v>43</v>
      </c>
      <c r="B45">
        <f>_xlfn.NORM.DIST(A45,Scrobbles!$O$9,Scrobbles!$O$8,FALSE)</f>
        <v>1.0520854287936818E-2</v>
      </c>
      <c r="C45">
        <f>_xlfn.POISSON.DIST(A45,Scrobbles!$O$9,FALSE)</f>
        <v>2.9573564712816994E-3</v>
      </c>
    </row>
    <row r="46" spans="1:3" x14ac:dyDescent="0.3">
      <c r="A46">
        <v>44</v>
      </c>
      <c r="B46">
        <f>_xlfn.NORM.DIST(A46,Scrobbles!$O$9,Scrobbles!$O$8,FALSE)</f>
        <v>1.0699914372172555E-2</v>
      </c>
      <c r="C46">
        <f>_xlfn.POISSON.DIST(A46,Scrobbles!$O$9,FALSE)</f>
        <v>4.1131217720642103E-3</v>
      </c>
    </row>
    <row r="47" spans="1:3" x14ac:dyDescent="0.3">
      <c r="A47">
        <v>45</v>
      </c>
      <c r="B47">
        <f>_xlfn.NORM.DIST(A47,Scrobbles!$O$9,Scrobbles!$O$8,FALSE)</f>
        <v>1.0871648748356572E-2</v>
      </c>
      <c r="C47">
        <f>_xlfn.POISSON.DIST(A47,Scrobbles!$O$9,FALSE)</f>
        <v>5.5934482069375747E-3</v>
      </c>
    </row>
    <row r="48" spans="1:3" x14ac:dyDescent="0.3">
      <c r="A48">
        <v>46</v>
      </c>
      <c r="B48">
        <f>_xlfn.NORM.DIST(A48,Scrobbles!$O$9,Scrobbles!$O$8,FALSE)</f>
        <v>1.1035609801173211E-2</v>
      </c>
      <c r="C48">
        <f>_xlfn.POISSON.DIST(A48,Scrobbles!$O$9,FALSE)</f>
        <v>7.4411893679249951E-3</v>
      </c>
    </row>
    <row r="49" spans="1:3" x14ac:dyDescent="0.3">
      <c r="A49">
        <v>47</v>
      </c>
      <c r="B49">
        <f>_xlfn.NORM.DIST(A49,Scrobbles!$O$9,Scrobbles!$O$8,FALSE)</f>
        <v>1.1191365349920506E-2</v>
      </c>
      <c r="C49">
        <f>_xlfn.POISSON.DIST(A49,Scrobbles!$O$9,FALSE)</f>
        <v>9.6886901344629094E-3</v>
      </c>
    </row>
    <row r="50" spans="1:3" x14ac:dyDescent="0.3">
      <c r="A50">
        <v>48</v>
      </c>
      <c r="B50">
        <f>_xlfn.NORM.DIST(A50,Scrobbles!$O$9,Scrobbles!$O$8,FALSE)</f>
        <v>1.1338500541104529E-2</v>
      </c>
      <c r="C50">
        <f>_xlfn.POISSON.DIST(A50,Scrobbles!$O$9,FALSE)</f>
        <v>1.2352202322696163E-2</v>
      </c>
    </row>
    <row r="51" spans="1:3" x14ac:dyDescent="0.3">
      <c r="A51">
        <v>49</v>
      </c>
      <c r="B51">
        <f>_xlfn.NORM.DIST(A51,Scrobbles!$O$9,Scrobbles!$O$8,FALSE)</f>
        <v>1.1476619685496627E-2</v>
      </c>
      <c r="C51">
        <f>_xlfn.POISSON.DIST(A51,Scrobbles!$O$9,FALSE)</f>
        <v>1.5426552590235005E-2</v>
      </c>
    </row>
    <row r="52" spans="1:3" x14ac:dyDescent="0.3">
      <c r="A52">
        <v>50</v>
      </c>
      <c r="B52">
        <f>_xlfn.NORM.DIST(A52,Scrobbles!$O$9,Scrobbles!$O$8,FALSE)</f>
        <v>1.160534802829504E-2</v>
      </c>
      <c r="C52">
        <f>_xlfn.POISSON.DIST(A52,Scrobbles!$O$9,FALSE)</f>
        <v>1.8880758931091996E-2</v>
      </c>
    </row>
    <row r="53" spans="1:3" x14ac:dyDescent="0.3">
      <c r="A53">
        <v>51</v>
      </c>
      <c r="B53">
        <f>_xlfn.NORM.DIST(A53,Scrobbles!$O$9,Scrobbles!$O$8,FALSE)</f>
        <v>1.1724333441326781E-2</v>
      </c>
      <c r="C53">
        <f>_xlfn.POISSON.DIST(A53,Scrobbles!$O$9,FALSE)</f>
        <v>2.2655301104443245E-2</v>
      </c>
    </row>
    <row r="54" spans="1:3" x14ac:dyDescent="0.3">
      <c r="A54">
        <v>52</v>
      </c>
      <c r="B54">
        <f>_xlfn.NORM.DIST(A54,Scrobbles!$O$9,Scrobbles!$O$8,FALSE)</f>
        <v>1.1833248026608623E-2</v>
      </c>
      <c r="C54">
        <f>_xlfn.POISSON.DIST(A54,Scrobbles!$O$9,FALSE)</f>
        <v>2.6661652428514947E-2</v>
      </c>
    </row>
    <row r="55" spans="1:3" x14ac:dyDescent="0.3">
      <c r="A55">
        <v>53</v>
      </c>
      <c r="B55">
        <f>_xlfn.NORM.DIST(A55,Scrobbles!$O$9,Scrobbles!$O$8,FALSE)</f>
        <v>1.1931789621055771E-2</v>
      </c>
      <c r="C55">
        <f>_xlfn.POISSON.DIST(A55,Scrobbles!$O$9,FALSE)</f>
        <v>3.0784475630135227E-2</v>
      </c>
    </row>
    <row r="56" spans="1:3" x14ac:dyDescent="0.3">
      <c r="A56">
        <v>54</v>
      </c>
      <c r="B56">
        <f>_xlfn.NORM.DIST(A56,Scrobbles!$O$9,Scrobbles!$O$8,FALSE)</f>
        <v>1.2019683192679848E-2</v>
      </c>
      <c r="C56">
        <f>_xlfn.POISSON.DIST(A56,Scrobbles!$O$9,FALSE)</f>
        <v>3.4886593759593645E-2</v>
      </c>
    </row>
    <row r="57" spans="1:3" x14ac:dyDescent="0.3">
      <c r="A57">
        <v>55</v>
      </c>
      <c r="B57">
        <f>_xlfn.NORM.DIST(A57,Scrobbles!$O$9,Scrobbles!$O$8,FALSE)</f>
        <v>1.2096682119250577E-2</v>
      </c>
      <c r="C57">
        <f>_xlfn.POISSON.DIST(A57,Scrobbles!$O$9,FALSE)</f>
        <v>3.8816506495358179E-2</v>
      </c>
    </row>
    <row r="58" spans="1:3" x14ac:dyDescent="0.3">
      <c r="A58">
        <v>56</v>
      </c>
      <c r="B58">
        <f>_xlfn.NORM.DIST(A58,Scrobbles!$O$9,Scrobbles!$O$8,FALSE)</f>
        <v>1.2162569341103286E-2</v>
      </c>
      <c r="C58">
        <f>_xlfn.POISSON.DIST(A58,Scrobbles!$O$9,FALSE)</f>
        <v>4.2417882680292375E-2</v>
      </c>
    </row>
    <row r="59" spans="1:3" x14ac:dyDescent="0.3">
      <c r="A59">
        <v>57</v>
      </c>
      <c r="B59">
        <f>_xlfn.NORM.DIST(A59,Scrobbles!$O$9,Scrobbles!$O$8,FALSE)</f>
        <v>1.2217158380551568E-2</v>
      </c>
      <c r="C59">
        <f>_xlfn.POISSON.DIST(A59,Scrobbles!$O$9,FALSE)</f>
        <v>4.5540175341351304E-2</v>
      </c>
    </row>
    <row r="60" spans="1:3" x14ac:dyDescent="0.3">
      <c r="A60">
        <v>58</v>
      </c>
      <c r="B60">
        <f>_xlfn.NORM.DIST(A60,Scrobbles!$O$9,Scrobbles!$O$8,FALSE)</f>
        <v>1.2260294221205111E-2</v>
      </c>
      <c r="C60">
        <f>_xlfn.POISSON.DIST(A60,Scrobbles!$O$9,FALSE)</f>
        <v>4.8049322933247318E-2</v>
      </c>
    </row>
    <row r="61" spans="1:3" x14ac:dyDescent="0.3">
      <c r="A61">
        <v>59</v>
      </c>
      <c r="B61">
        <f>_xlfn.NORM.DIST(A61,Scrobbles!$O$9,Scrobbles!$O$8,FALSE)</f>
        <v>1.2291854041389829E-2</v>
      </c>
      <c r="C61">
        <f>_xlfn.POISSON.DIST(A61,Scrobbles!$O$9,FALSE)</f>
        <v>4.9837451752797073E-2</v>
      </c>
    </row>
    <row r="62" spans="1:3" x14ac:dyDescent="0.3">
      <c r="A62">
        <v>60</v>
      </c>
      <c r="B62">
        <f>_xlfn.NORM.DIST(A62,Scrobbles!$O$9,Scrobbles!$O$8,FALSE)</f>
        <v>1.2311747796814038E-2</v>
      </c>
      <c r="C62">
        <f>_xlfn.POISSON.DIST(A62,Scrobbles!$O$9,FALSE)</f>
        <v>5.0830589378305722E-2</v>
      </c>
    </row>
    <row r="63" spans="1:3" x14ac:dyDescent="0.3">
      <c r="A63">
        <v>61</v>
      </c>
      <c r="B63">
        <f>_xlfn.NORM.DIST(A63,Scrobbles!$O$9,Scrobbles!$O$8,FALSE)</f>
        <v>1.2319918648612014E-2</v>
      </c>
      <c r="C63">
        <f>_xlfn.POISSON.DIST(A63,Scrobbles!$O$9,FALSE)</f>
        <v>5.0993624055570418E-2</v>
      </c>
    </row>
    <row r="64" spans="1:3" x14ac:dyDescent="0.3">
      <c r="A64">
        <v>62</v>
      </c>
      <c r="B64">
        <f>_xlfn.NORM.DIST(A64,Scrobbles!$O$9,Scrobbles!$O$8,FALSE)</f>
        <v>1.2316343233917169E-2</v>
      </c>
      <c r="C64">
        <f>_xlfn.POISSON.DIST(A64,Scrobbles!$O$9,FALSE)</f>
        <v>5.0332065819225363E-2</v>
      </c>
    </row>
    <row r="65" spans="1:3" x14ac:dyDescent="0.3">
      <c r="A65">
        <v>63</v>
      </c>
      <c r="B65">
        <f>_xlfn.NORM.DIST(A65,Scrobbles!$O$9,Scrobbles!$O$8,FALSE)</f>
        <v>1.2301031777162182E-2</v>
      </c>
      <c r="C65">
        <f>_xlfn.POISSON.DIST(A65,Scrobbles!$O$9,FALSE)</f>
        <v>4.8890533223298609E-2</v>
      </c>
    </row>
    <row r="66" spans="1:3" x14ac:dyDescent="0.3">
      <c r="A66">
        <v>64</v>
      </c>
      <c r="B66">
        <f>_xlfn.NORM.DIST(A66,Scrobbles!$O$9,Scrobbles!$O$8,FALSE)</f>
        <v>1.2274028041364E-2</v>
      </c>
      <c r="C66">
        <f>_xlfn.POISSON.DIST(A66,Scrobbles!$O$9,FALSE)</f>
        <v>4.6748251027033158E-2</v>
      </c>
    </row>
    <row r="67" spans="1:3" x14ac:dyDescent="0.3">
      <c r="A67">
        <v>65</v>
      </c>
      <c r="B67">
        <f>_xlfn.NORM.DIST(A67,Scrobbles!$O$9,Scrobbles!$O$8,FALSE)</f>
        <v>1.2235409119718533E-2</v>
      </c>
      <c r="C67">
        <f>_xlfn.POISSON.DIST(A67,Scrobbles!$O$9,FALSE)</f>
        <v>4.4012149378293765E-2</v>
      </c>
    </row>
    <row r="68" spans="1:3" x14ac:dyDescent="0.3">
      <c r="A68">
        <v>66</v>
      </c>
      <c r="B68">
        <f>_xlfn.NORM.DIST(A68,Scrobbles!$O$9,Scrobbles!$O$8,FALSE)</f>
        <v>1.2185285068894066E-2</v>
      </c>
      <c r="C68">
        <f>_xlfn.POISSON.DIST(A68,Scrobbles!$O$9,FALSE)</f>
        <v>4.0808366436066203E-2</v>
      </c>
    </row>
    <row r="69" spans="1:3" x14ac:dyDescent="0.3">
      <c r="A69">
        <v>67</v>
      </c>
      <c r="B69">
        <f>_xlfn.NORM.DIST(A69,Scrobbles!$O$9,Scrobbles!$O$8,FALSE)</f>
        <v>1.2123798386464617E-2</v>
      </c>
      <c r="C69">
        <f>_xlfn.POISSON.DIST(A69,Scrobbles!$O$9,FALSE)</f>
        <v>3.7273053704583475E-2</v>
      </c>
    </row>
    <row r="70" spans="1:3" x14ac:dyDescent="0.3">
      <c r="A70">
        <v>68</v>
      </c>
      <c r="B70">
        <f>_xlfn.NORM.DIST(A70,Scrobbles!$O$9,Scrobbles!$O$8,FALSE)</f>
        <v>1.2051123335955831E-2</v>
      </c>
      <c r="C70">
        <f>_xlfn.POISSON.DIST(A70,Scrobbles!$O$9,FALSE)</f>
        <v>3.3543365146548147E-2</v>
      </c>
    </row>
    <row r="71" spans="1:3" x14ac:dyDescent="0.3">
      <c r="A71">
        <v>69</v>
      </c>
      <c r="B71">
        <f>_xlfn.NORM.DIST(A71,Scrobbles!$O$9,Scrobbles!$O$8,FALSE)</f>
        <v>1.1967465123977764E-2</v>
      </c>
      <c r="C71">
        <f>_xlfn.POISSON.DIST(A71,Scrobbles!$O$9,FALSE)</f>
        <v>2.9749392844213289E-2</v>
      </c>
    </row>
    <row r="72" spans="1:3" x14ac:dyDescent="0.3">
      <c r="A72">
        <v>70</v>
      </c>
      <c r="B72">
        <f>_xlfn.NORM.DIST(A72,Scrobbles!$O$9,Scrobbles!$O$8,FALSE)</f>
        <v>1.1873058934882379E-2</v>
      </c>
      <c r="C72">
        <f>_xlfn.POISSON.DIST(A72,Scrobbles!$O$9,FALSE)</f>
        <v>2.6007621383993915E-2</v>
      </c>
    </row>
    <row r="73" spans="1:3" x14ac:dyDescent="0.3">
      <c r="A73">
        <v>71</v>
      </c>
      <c r="B73">
        <f>_xlfn.NORM.DIST(A73,Scrobbles!$O$9,Scrobbles!$O$8,FALSE)</f>
        <v>1.1768168829301085E-2</v>
      </c>
      <c r="C73">
        <f>_xlfn.POISSON.DIST(A73,Scrobbles!$O$9,FALSE)</f>
        <v>2.241624439557343E-2</v>
      </c>
    </row>
    <row r="74" spans="1:3" x14ac:dyDescent="0.3">
      <c r="A74">
        <v>72</v>
      </c>
      <c r="B74">
        <f>_xlfn.NORM.DIST(A74,Scrobbles!$O$9,Scrobbles!$O$8,FALSE)</f>
        <v>1.1653086513781179E-2</v>
      </c>
      <c r="C74">
        <f>_xlfn.POISSON.DIST(A74,Scrobbles!$O$9,FALSE)</f>
        <v>1.9052454098290837E-2</v>
      </c>
    </row>
    <row r="75" spans="1:3" x14ac:dyDescent="0.3">
      <c r="A75">
        <v>73</v>
      </c>
      <c r="B75">
        <f>_xlfn.NORM.DIST(A75,Scrobbles!$O$9,Scrobbles!$O$8,FALSE)</f>
        <v>1.1528129989542935E-2</v>
      </c>
      <c r="C75">
        <f>_xlfn.POISSON.DIST(A75,Scrobbles!$O$9,FALSE)</f>
        <v>1.5971607589841792E-2</v>
      </c>
    </row>
    <row r="76" spans="1:3" x14ac:dyDescent="0.3">
      <c r="A76">
        <v>74</v>
      </c>
      <c r="B76">
        <f>_xlfn.NORM.DIST(A76,Scrobbles!$O$9,Scrobbles!$O$8,FALSE)</f>
        <v>1.1393642089114605E-2</v>
      </c>
      <c r="C76">
        <f>_xlfn.POISSON.DIST(A76,Scrobbles!$O$9,FALSE)</f>
        <v>1.3208012739543066E-2</v>
      </c>
    </row>
    <row r="77" spans="1:3" x14ac:dyDescent="0.3">
      <c r="A77">
        <v>75</v>
      </c>
      <c r="B77">
        <f>_xlfn.NORM.DIST(A77,Scrobbles!$O$9,Scrobbles!$O$8,FALSE)</f>
        <v>1.1249988910265404E-2</v>
      </c>
      <c r="C77">
        <f>_xlfn.POISSON.DIST(A77,Scrobbles!$O$9,FALSE)</f>
        <v>1.0776972713569187E-2</v>
      </c>
    </row>
    <row r="78" spans="1:3" x14ac:dyDescent="0.3">
      <c r="A78">
        <v>76</v>
      </c>
      <c r="B78">
        <f>_xlfn.NORM.DIST(A78,Scrobbles!$O$9,Scrobbles!$O$8,FALSE)</f>
        <v>1.1097558157241194E-2</v>
      </c>
      <c r="C78">
        <f>_xlfn.POISSON.DIST(A78,Scrobbles!$O$9,FALSE)</f>
        <v>8.6776825482543663E-3</v>
      </c>
    </row>
    <row r="79" spans="1:3" x14ac:dyDescent="0.3">
      <c r="A79">
        <v>77</v>
      </c>
      <c r="B79">
        <f>_xlfn.NORM.DIST(A79,Scrobbles!$O$9,Scrobbles!$O$8,FALSE)</f>
        <v>1.0936757399810412E-2</v>
      </c>
      <c r="C79">
        <f>_xlfn.POISSON.DIST(A79,Scrobbles!$O$9,FALSE)</f>
        <v>6.8965771805014394E-3</v>
      </c>
    </row>
    <row r="80" spans="1:3" x14ac:dyDescent="0.3">
      <c r="A80">
        <v>78</v>
      </c>
      <c r="B80">
        <f>_xlfn.NORM.DIST(A80,Scrobbles!$O$9,Scrobbles!$O$8,FALSE)</f>
        <v>1.076801226104491E-2</v>
      </c>
      <c r="C80">
        <f>_xlfn.POISSON.DIST(A80,Scrobbles!$O$9,FALSE)</f>
        <v>5.4107761324168214E-3</v>
      </c>
    </row>
    <row r="81" spans="1:3" x14ac:dyDescent="0.3">
      <c r="A81">
        <v>79</v>
      </c>
      <c r="B81">
        <f>_xlfn.NORM.DIST(A81,Scrobbles!$O$9,Scrobbles!$O$8,FALSE)</f>
        <v>1.0591764545089763E-2</v>
      </c>
      <c r="C81">
        <f>_xlfn.POISSON.DIST(A81,Scrobbles!$O$9,FALSE)</f>
        <v>4.1913414454467094E-3</v>
      </c>
    </row>
    <row r="82" spans="1:3" x14ac:dyDescent="0.3">
      <c r="A82">
        <v>80</v>
      </c>
      <c r="B82">
        <f>_xlfn.NORM.DIST(A82,Scrobbles!$O$9,Scrobbles!$O$8,FALSE)</f>
        <v>1.0408470316415666E-2</v>
      </c>
      <c r="C82">
        <f>_xlfn.POISSON.DIST(A82,Scrobbles!$O$9,FALSE)</f>
        <v>3.2061484154707743E-3</v>
      </c>
    </row>
    <row r="83" spans="1:3" x14ac:dyDescent="0.3">
      <c r="A83">
        <v>81</v>
      </c>
      <c r="B83">
        <f>_xlfn.NORM.DIST(A83,Scrobbles!$O$9,Scrobbles!$O$8,FALSE)</f>
        <v>1.0218597942196815E-2</v>
      </c>
      <c r="C83">
        <f>_xlfn.POISSON.DIST(A83,Scrobbles!$O$9,FALSE)</f>
        <v>2.4222511512480517E-3</v>
      </c>
    </row>
    <row r="84" spans="1:3" x14ac:dyDescent="0.3">
      <c r="A84">
        <v>82</v>
      </c>
      <c r="B84">
        <f>_xlfn.NORM.DIST(A84,Scrobbles!$O$9,Scrobbles!$O$8,FALSE)</f>
        <v>1.0022626109516087E-2</v>
      </c>
      <c r="C84">
        <f>_xlfn.POISSON.DIST(A84,Scrobbles!$O$9,FALSE)</f>
        <v>1.807698035727275E-3</v>
      </c>
    </row>
    <row r="85" spans="1:3" x14ac:dyDescent="0.3">
      <c r="A85">
        <v>83</v>
      </c>
      <c r="B85">
        <f>_xlfn.NORM.DIST(A85,Scrobbles!$O$9,Scrobbles!$O$8,FALSE)</f>
        <v>9.82104182906887E-3</v>
      </c>
      <c r="C85">
        <f>_xlfn.POISSON.DIST(A85,Scrobbles!$O$9,FALSE)</f>
        <v>1.3328103642148449E-3</v>
      </c>
    </row>
    <row r="86" spans="1:3" x14ac:dyDescent="0.3">
      <c r="A86">
        <v>84</v>
      </c>
      <c r="B86">
        <f>_xlfn.NORM.DIST(A86,Scrobbles!$O$9,Scrobbles!$O$8,FALSE)</f>
        <v>9.6143384369187131E-3</v>
      </c>
      <c r="C86">
        <f>_xlfn.POISSON.DIST(A86,Scrobbles!$O$9,FALSE)</f>
        <v>9.7097856502712291E-4</v>
      </c>
    </row>
    <row r="87" spans="1:3" x14ac:dyDescent="0.3">
      <c r="A87">
        <v>85</v>
      </c>
      <c r="B87">
        <f>_xlfn.NORM.DIST(A87,Scrobbles!$O$9,Scrobbles!$O$8,FALSE)</f>
        <v>9.4030136056549203E-3</v>
      </c>
      <c r="C87">
        <f>_xlfn.POISSON.DIST(A87,Scrobbles!$O$9,FALSE)</f>
        <v>6.9905490039676242E-4</v>
      </c>
    </row>
    <row r="88" spans="1:3" x14ac:dyDescent="0.3">
      <c r="A88">
        <v>86</v>
      </c>
      <c r="B88">
        <f>_xlfn.NORM.DIST(A88,Scrobbles!$O$9,Scrobbles!$O$8,FALSE)</f>
        <v>9.1875673760171504E-3</v>
      </c>
      <c r="C88">
        <f>_xlfn.POISSON.DIST(A88,Scrobbles!$O$9,FALSE)</f>
        <v>4.9743163412964875E-4</v>
      </c>
    </row>
    <row r="89" spans="1:3" x14ac:dyDescent="0.3">
      <c r="A89">
        <v>87</v>
      </c>
      <c r="B89">
        <f>_xlfn.NORM.DIST(A89,Scrobbles!$O$9,Scrobbles!$O$8,FALSE)</f>
        <v>8.9685002196895191E-3</v>
      </c>
      <c r="C89">
        <f>_xlfn.POISSON.DIST(A89,Scrobbles!$O$9,FALSE)</f>
        <v>3.4989256623562211E-4</v>
      </c>
    </row>
    <row r="90" spans="1:3" x14ac:dyDescent="0.3">
      <c r="A90">
        <v>88</v>
      </c>
      <c r="B90">
        <f>_xlfn.NORM.DIST(A90,Scrobbles!$O$9,Scrobbles!$O$8,FALSE)</f>
        <v>8.746311143530942E-3</v>
      </c>
      <c r="C90">
        <f>_xlfn.POISSON.DIST(A90,Scrobbles!$O$9,FALSE)</f>
        <v>2.4331708842719227E-4</v>
      </c>
    </row>
    <row r="91" spans="1:3" x14ac:dyDescent="0.3">
      <c r="A91">
        <v>89</v>
      </c>
      <c r="B91">
        <f>_xlfn.NORM.DIST(A91,Scrobbles!$O$9,Scrobbles!$O$8,FALSE)</f>
        <v>8.5214958450049397E-3</v>
      </c>
      <c r="C91">
        <f>_xlfn.POISSON.DIST(A91,Scrobbles!$O$9,FALSE)</f>
        <v>1.6730278552089538E-4</v>
      </c>
    </row>
    <row r="92" spans="1:3" x14ac:dyDescent="0.3">
      <c r="A92">
        <v>90</v>
      </c>
      <c r="B92">
        <f>_xlfn.NORM.DIST(A92,Scrobbles!$O$9,Scrobbles!$O$8,FALSE)</f>
        <v>8.2945449280066533E-3</v>
      </c>
      <c r="C92">
        <f>_xlfn.POISSON.DIST(A92,Scrobbles!$O$9,FALSE)</f>
        <v>1.1375781189403902E-4</v>
      </c>
    </row>
    <row r="93" spans="1:3" x14ac:dyDescent="0.3">
      <c r="A93">
        <v>91</v>
      </c>
      <c r="B93">
        <f>_xlfn.NORM.DIST(A93,Scrobbles!$O$9,Scrobbles!$O$8,FALSE)</f>
        <v>8.0659421876634885E-3</v>
      </c>
      <c r="C93">
        <f>_xlfn.POISSON.DIST(A93,Scrobbles!$O$9,FALSE)</f>
        <v>7.6499818557505564E-5</v>
      </c>
    </row>
    <row r="94" spans="1:3" x14ac:dyDescent="0.3">
      <c r="A94">
        <v>92</v>
      </c>
      <c r="B94">
        <f>_xlfn.NORM.DIST(A94,Scrobbles!$O$9,Scrobbles!$O$8,FALSE)</f>
        <v>7.8361629720154237E-3</v>
      </c>
      <c r="C94">
        <f>_xlfn.POISSON.DIST(A94,Scrobbles!$O$9,FALSE)</f>
        <v>5.0885394432745232E-5</v>
      </c>
    </row>
    <row r="95" spans="1:3" x14ac:dyDescent="0.3">
      <c r="A95">
        <v>93</v>
      </c>
      <c r="B95">
        <f>_xlfn.NORM.DIST(A95,Scrobbles!$O$9,Scrobbles!$O$8,FALSE)</f>
        <v>7.6056726277683165E-3</v>
      </c>
      <c r="C95">
        <f>_xlfn.POISSON.DIST(A95,Scrobbles!$O$9,FALSE)</f>
        <v>3.3483493531598406E-5</v>
      </c>
    </row>
    <row r="96" spans="1:3" x14ac:dyDescent="0.3">
      <c r="A96">
        <v>94</v>
      </c>
      <c r="B96">
        <f>_xlfn.NORM.DIST(A96,Scrobbles!$O$9,Scrobbles!$O$8,FALSE)</f>
        <v>7.374925036565747E-3</v>
      </c>
      <c r="C96">
        <f>_xlfn.POISSON.DIST(A96,Scrobbles!$O$9,FALSE)</f>
        <v>2.1798342805608346E-5</v>
      </c>
    </row>
    <row r="97" spans="1:3" x14ac:dyDescent="0.3">
      <c r="A97">
        <v>95</v>
      </c>
      <c r="B97">
        <f>_xlfn.NORM.DIST(A97,Scrobbles!$O$9,Scrobbles!$O$8,FALSE)</f>
        <v>7.1443612474494014E-3</v>
      </c>
      <c r="C97">
        <f>_xlfn.POISSON.DIST(A97,Scrobbles!$O$9,FALSE)</f>
        <v>1.4041724255786639E-5</v>
      </c>
    </row>
    <row r="98" spans="1:3" x14ac:dyDescent="0.3">
      <c r="A98">
        <v>96</v>
      </c>
      <c r="B98">
        <f>_xlfn.NORM.DIST(A98,Scrobbles!$O$9,Scrobbles!$O$8,FALSE)</f>
        <v>6.9144082103817723E-3</v>
      </c>
      <c r="C98">
        <f>_xlfn.POISSON.DIST(A98,Scrobbles!$O$9,FALSE)</f>
        <v>8.950963265407447E-6</v>
      </c>
    </row>
    <row r="99" spans="1:3" x14ac:dyDescent="0.3">
      <c r="A99">
        <v>97</v>
      </c>
      <c r="B99">
        <f>_xlfn.NORM.DIST(A99,Scrobbles!$O$9,Scrobbles!$O$8,FALSE)</f>
        <v>6.6854776148957788E-3</v>
      </c>
      <c r="C99">
        <f>_xlfn.POISSON.DIST(A99,Scrobbles!$O$9,FALSE)</f>
        <v>5.647010666096349E-6</v>
      </c>
    </row>
    <row r="100" spans="1:3" x14ac:dyDescent="0.3">
      <c r="A100">
        <v>98</v>
      </c>
      <c r="B100">
        <f>_xlfn.NORM.DIST(A100,Scrobbles!$O$9,Scrobbles!$O$8,FALSE)</f>
        <v>6.4579648371205067E-3</v>
      </c>
      <c r="C100">
        <f>_xlfn.POISSON.DIST(A100,Scrobbles!$O$9,FALSE)</f>
        <v>3.5262500055592648E-6</v>
      </c>
    </row>
    <row r="101" spans="1:3" x14ac:dyDescent="0.3">
      <c r="A101">
        <v>99</v>
      </c>
      <c r="B101">
        <f>_xlfn.NORM.DIST(A101,Scrobbles!$O$9,Scrobbles!$O$8,FALSE)</f>
        <v>6.2322479976182881E-3</v>
      </c>
      <c r="C101">
        <f>_xlfn.POISSON.DIST(A101,Scrobbles!$O$9,FALSE)</f>
        <v>2.1797087759440693E-6</v>
      </c>
    </row>
    <row r="102" spans="1:3" x14ac:dyDescent="0.3">
      <c r="A102">
        <v>100</v>
      </c>
      <c r="B102">
        <f>_xlfn.NORM.DIST(A102,Scrobbles!$O$9,Scrobbles!$O$8,FALSE)</f>
        <v>6.0086871316619205E-3</v>
      </c>
      <c r="C102">
        <f>_xlfn.POISSON.DIST(A102,Scrobbles!$O$9,FALSE)</f>
        <v>1.333887000930992E-6</v>
      </c>
    </row>
    <row r="103" spans="1:3" x14ac:dyDescent="0.3">
      <c r="A103">
        <v>101</v>
      </c>
      <c r="B103">
        <f>_xlfn.NORM.DIST(A103,Scrobbles!$O$9,Scrobbles!$O$8,FALSE)</f>
        <v>5.787623472789289E-3</v>
      </c>
      <c r="C103">
        <f>_xlfn.POISSON.DIST(A103,Scrobbles!$O$9,FALSE)</f>
        <v>8.0819886087402867E-7</v>
      </c>
    </row>
    <row r="104" spans="1:3" x14ac:dyDescent="0.3">
      <c r="A104">
        <v>102</v>
      </c>
      <c r="B104">
        <f>_xlfn.NORM.DIST(A104,Scrobbles!$O$9,Scrobbles!$O$8,FALSE)</f>
        <v>5.5693788497013603E-3</v>
      </c>
      <c r="C104">
        <f>_xlfn.POISSON.DIST(A104,Scrobbles!$O$9,FALSE)</f>
        <v>4.8488486644510147E-7</v>
      </c>
    </row>
    <row r="105" spans="1:3" x14ac:dyDescent="0.3">
      <c r="A105">
        <v>103</v>
      </c>
      <c r="B105">
        <f>_xlfn.NORM.DIST(A105,Scrobbles!$O$9,Scrobbles!$O$8,FALSE)</f>
        <v>5.3542551958250207E-3</v>
      </c>
      <c r="C105">
        <f>_xlfn.POISSON.DIST(A105,Scrobbles!$O$9,FALSE)</f>
        <v>2.880858799161995E-7</v>
      </c>
    </row>
    <row r="106" spans="1:3" x14ac:dyDescent="0.3">
      <c r="A106">
        <v>104</v>
      </c>
      <c r="B106">
        <f>_xlfn.NORM.DIST(A106,Scrobbles!$O$9,Scrobbles!$O$8,FALSE)</f>
        <v>5.1425341701492912E-3</v>
      </c>
      <c r="C106">
        <f>_xlfn.POISSON.DIST(A106,Scrobbles!$O$9,FALSE)</f>
        <v>1.6951541638045699E-7</v>
      </c>
    </row>
    <row r="107" spans="1:3" x14ac:dyDescent="0.3">
      <c r="A107">
        <v>105</v>
      </c>
      <c r="B107">
        <f>_xlfn.NORM.DIST(A107,Scrobbles!$O$9,Scrobbles!$O$8,FALSE)</f>
        <v>4.9344768872671575E-3</v>
      </c>
      <c r="C107">
        <f>_xlfn.POISSON.DIST(A107,Scrobbles!$O$9,FALSE)</f>
        <v>9.8796251989851282E-8</v>
      </c>
    </row>
    <row r="108" spans="1:3" x14ac:dyDescent="0.3">
      <c r="A108">
        <v>106</v>
      </c>
      <c r="B108">
        <f>_xlfn.NORM.DIST(A108,Scrobbles!$O$9,Scrobbles!$O$8,FALSE)</f>
        <v>4.7303237539200096E-3</v>
      </c>
      <c r="C108">
        <f>_xlfn.POISSON.DIST(A108,Scrobbles!$O$9,FALSE)</f>
        <v>5.7036802574124847E-8</v>
      </c>
    </row>
    <row r="109" spans="1:3" x14ac:dyDescent="0.3">
      <c r="A109">
        <v>107</v>
      </c>
      <c r="B109">
        <f>_xlfn.NORM.DIST(A109,Scrobbles!$O$9,Scrobbles!$O$8,FALSE)</f>
        <v>4.5302944087510051E-3</v>
      </c>
      <c r="C109">
        <f>_xlfn.POISSON.DIST(A109,Scrobbles!$O$9,FALSE)</f>
        <v>3.2620601228395095E-8</v>
      </c>
    </row>
    <row r="110" spans="1:3" x14ac:dyDescent="0.3">
      <c r="A110">
        <v>108</v>
      </c>
      <c r="B110">
        <f>_xlfn.NORM.DIST(A110,Scrobbles!$O$9,Scrobbles!$O$8,FALSE)</f>
        <v>4.3345877614310744E-3</v>
      </c>
      <c r="C110">
        <f>_xlfn.POISSON.DIST(A110,Scrobbles!$O$9,FALSE)</f>
        <v>1.848369413404444E-8</v>
      </c>
    </row>
    <row r="111" spans="1:3" x14ac:dyDescent="0.3">
      <c r="A111">
        <v>109</v>
      </c>
      <c r="B111">
        <f>_xlfn.NORM.DIST(A111,Scrobbles!$O$9,Scrobbles!$O$8,FALSE)</f>
        <v>4.1433821268291402E-3</v>
      </c>
      <c r="C111">
        <f>_xlfn.POISSON.DIST(A111,Scrobbles!$O$9,FALSE)</f>
        <v>1.0377263459779528E-8</v>
      </c>
    </row>
    <row r="112" spans="1:3" x14ac:dyDescent="0.3">
      <c r="A112">
        <v>110</v>
      </c>
      <c r="B112">
        <f>_xlfn.NORM.DIST(A112,Scrobbles!$O$9,Scrobbles!$O$8,FALSE)</f>
        <v>3.9568354494587087E-3</v>
      </c>
      <c r="C112">
        <f>_xlfn.POISSON.DIST(A112,Scrobbles!$O$9,FALSE)</f>
        <v>5.7731218654703179E-9</v>
      </c>
    </row>
    <row r="113" spans="1:3" x14ac:dyDescent="0.3">
      <c r="A113">
        <v>111</v>
      </c>
      <c r="B113">
        <f>_xlfn.NORM.DIST(A113,Scrobbles!$O$9,Scrobbles!$O$8,FALSE)</f>
        <v>3.7750856130476513E-3</v>
      </c>
      <c r="C113">
        <f>_xlfn.POISSON.DIST(A113,Scrobbles!$O$9,FALSE)</f>
        <v>3.1827924111435124E-9</v>
      </c>
    </row>
    <row r="114" spans="1:3" x14ac:dyDescent="0.3">
      <c r="A114">
        <v>112</v>
      </c>
      <c r="B114">
        <f>_xlfn.NORM.DIST(A114,Scrobbles!$O$9,Scrobbles!$O$8,FALSE)</f>
        <v>3.5982508297477313E-3</v>
      </c>
      <c r="C114">
        <f>_xlfn.POISSON.DIST(A114,Scrobbles!$O$9,FALSE)</f>
        <v>1.7390451547688478E-9</v>
      </c>
    </row>
    <row r="115" spans="1:3" x14ac:dyDescent="0.3">
      <c r="A115">
        <v>113</v>
      </c>
      <c r="B115">
        <f>_xlfn.NORM.DIST(A115,Scrobbles!$O$9,Scrobbles!$O$8,FALSE)</f>
        <v>3.4264301032255326E-3</v>
      </c>
      <c r="C115">
        <f>_xlfn.POISSON.DIST(A115,Scrobbles!$O$9,FALSE)</f>
        <v>9.4178763191117175E-10</v>
      </c>
    </row>
    <row r="116" spans="1:3" x14ac:dyDescent="0.3">
      <c r="A116">
        <v>114</v>
      </c>
      <c r="B116">
        <f>_xlfn.NORM.DIST(A116,Scrobbles!$O$9,Scrobbles!$O$8,FALSE)</f>
        <v>3.2597037596568666E-3</v>
      </c>
      <c r="C116">
        <f>_xlfn.POISSON.DIST(A116,Scrobbles!$O$9,FALSE)</f>
        <v>5.0555533635201364E-10</v>
      </c>
    </row>
    <row r="117" spans="1:3" x14ac:dyDescent="0.3">
      <c r="A117">
        <v>115</v>
      </c>
      <c r="B117">
        <f>_xlfn.NORM.DIST(A117,Scrobbles!$O$9,Scrobbles!$O$8,FALSE)</f>
        <v>3.0981340404816699E-3</v>
      </c>
      <c r="C117">
        <f>_xlfn.POISSON.DIST(A117,Scrobbles!$O$9,FALSE)</f>
        <v>2.6902424798315776E-10</v>
      </c>
    </row>
    <row r="118" spans="1:3" x14ac:dyDescent="0.3">
      <c r="A118">
        <v>116</v>
      </c>
      <c r="B118">
        <f>_xlfn.NORM.DIST(A118,Scrobbles!$O$9,Scrobbles!$O$8,FALSE)</f>
        <v>2.9417657506647776E-3</v>
      </c>
      <c r="C118">
        <f>_xlfn.POISSON.DIST(A118,Scrobbles!$O$9,FALSE)</f>
        <v>1.4192339918901536E-10</v>
      </c>
    </row>
    <row r="119" spans="1:3" x14ac:dyDescent="0.3">
      <c r="A119">
        <v>117</v>
      </c>
      <c r="B119">
        <f>_xlfn.NORM.DIST(A119,Scrobbles!$O$9,Scrobbles!$O$8,FALSE)</f>
        <v>2.7906269561482101E-3</v>
      </c>
      <c r="C119">
        <f>_xlfn.POISSON.DIST(A119,Scrobbles!$O$9,FALSE)</f>
        <v>7.4231580958209284E-11</v>
      </c>
    </row>
    <row r="120" spans="1:3" x14ac:dyDescent="0.3">
      <c r="A120">
        <v>118</v>
      </c>
      <c r="B120">
        <f>_xlfn.NORM.DIST(A120,Scrobbles!$O$9,Scrobbles!$O$8,FALSE)</f>
        <v>2.6447297241706347E-3</v>
      </c>
      <c r="C120">
        <f>_xlfn.POISSON.DIST(A120,Scrobbles!$O$9,FALSE)</f>
        <v>3.8497033971510313E-11</v>
      </c>
    </row>
    <row r="121" spans="1:3" x14ac:dyDescent="0.3">
      <c r="A121">
        <v>119</v>
      </c>
      <c r="B121">
        <f>_xlfn.NORM.DIST(A121,Scrobbles!$O$9,Scrobbles!$O$8,FALSE)</f>
        <v>2.5040709001672144E-3</v>
      </c>
      <c r="C121">
        <f>_xlfn.POISSON.DIST(A121,Scrobbles!$O$9,FALSE)</f>
        <v>1.9797068072671154E-11</v>
      </c>
    </row>
    <row r="122" spans="1:3" x14ac:dyDescent="0.3">
      <c r="A122">
        <v>120</v>
      </c>
      <c r="B122">
        <f>_xlfn.NORM.DIST(A122,Scrobbles!$O$9,Scrobbles!$O$8,FALSE)</f>
        <v>2.3686329150453878E-3</v>
      </c>
      <c r="C122">
        <f>_xlfn.POISSON.DIST(A122,Scrobbles!$O$9,FALSE)</f>
        <v>1.0095787431987096E-11</v>
      </c>
    </row>
    <row r="123" spans="1:3" x14ac:dyDescent="0.3">
      <c r="A123">
        <v>121</v>
      </c>
      <c r="B123">
        <f>_xlfn.NORM.DIST(A123,Scrobbles!$O$9,Scrobbles!$O$8,FALSE)</f>
        <v>2.238384616756245E-3</v>
      </c>
      <c r="C123">
        <f>_xlfn.POISSON.DIST(A123,Scrobbles!$O$9,FALSE)</f>
        <v>5.105936331484696E-12</v>
      </c>
    </row>
    <row r="124" spans="1:3" x14ac:dyDescent="0.3">
      <c r="A124">
        <v>122</v>
      </c>
      <c r="B124">
        <f>_xlfn.NORM.DIST(A124,Scrobbles!$O$9,Scrobbles!$O$8,FALSE)</f>
        <v>2.1132821202439478E-3</v>
      </c>
      <c r="C124">
        <f>_xlfn.POISSON.DIST(A124,Scrobbles!$O$9,FALSE)</f>
        <v>2.5611565882269161E-12</v>
      </c>
    </row>
    <row r="125" spans="1:3" x14ac:dyDescent="0.3">
      <c r="A125">
        <v>123</v>
      </c>
      <c r="B125">
        <f>_xlfn.NORM.DIST(A125,Scrobbles!$O$9,Scrobbles!$O$8,FALSE)</f>
        <v>1.9932696700536456E-3</v>
      </c>
      <c r="C125">
        <f>_xlfn.POISSON.DIST(A125,Scrobbles!$O$9,FALSE)</f>
        <v>1.2742410385045469E-12</v>
      </c>
    </row>
    <row r="126" spans="1:3" x14ac:dyDescent="0.3">
      <c r="A126">
        <v>124</v>
      </c>
      <c r="B126">
        <f>_xlfn.NORM.DIST(A126,Scrobbles!$O$9,Scrobbles!$O$8,FALSE)</f>
        <v>1.8782805101079788E-3</v>
      </c>
      <c r="C126">
        <f>_xlfn.POISSON.DIST(A126,Scrobbles!$O$9,FALSE)</f>
        <v>6.2885493046814318E-13</v>
      </c>
    </row>
    <row r="127" spans="1:3" x14ac:dyDescent="0.3">
      <c r="A127">
        <v>125</v>
      </c>
      <c r="B127">
        <f>_xlfn.NORM.DIST(A127,Scrobbles!$O$9,Scrobbles!$O$8,FALSE)</f>
        <v>1.7682377554200494E-3</v>
      </c>
      <c r="C127">
        <f>_xlfn.POISSON.DIST(A127,Scrobbles!$O$9,FALSE)</f>
        <v>3.0786550074222972E-13</v>
      </c>
    </row>
    <row r="128" spans="1:3" x14ac:dyDescent="0.3">
      <c r="A128">
        <v>126</v>
      </c>
      <c r="B128">
        <f>_xlfn.NORM.DIST(A128,Scrobbles!$O$9,Scrobbles!$O$8,FALSE)</f>
        <v>1.6630552607927453E-3</v>
      </c>
      <c r="C128">
        <f>_xlfn.POISSON.DIST(A128,Scrobbles!$O$9,FALSE)</f>
        <v>1.4952404841086648E-13</v>
      </c>
    </row>
    <row r="129" spans="1:3" x14ac:dyDescent="0.3">
      <c r="A129">
        <v>127</v>
      </c>
      <c r="B129">
        <f>_xlfn.NORM.DIST(A129,Scrobbles!$O$9,Scrobbles!$O$8,FALSE)</f>
        <v>1.5626384818570691E-3</v>
      </c>
      <c r="C129">
        <f>_xlfn.POISSON.DIST(A129,Scrobbles!$O$9,FALSE)</f>
        <v>7.2048989434541422E-14</v>
      </c>
    </row>
    <row r="130" spans="1:3" x14ac:dyDescent="0.3">
      <c r="A130">
        <v>128</v>
      </c>
      <c r="B130">
        <f>_xlfn.NORM.DIST(A130,Scrobbles!$O$9,Scrobbles!$O$8,FALSE)</f>
        <v>1.4668853241217026E-3</v>
      </c>
      <c r="C130">
        <f>_xlfn.POISSON.DIST(A130,Scrobbles!$O$9,FALSE)</f>
        <v>3.4445975757173681E-14</v>
      </c>
    </row>
    <row r="131" spans="1:3" x14ac:dyDescent="0.3">
      <c r="A131">
        <v>129</v>
      </c>
      <c r="B131">
        <f>_xlfn.NORM.DIST(A131,Scrobbles!$O$9,Scrobbles!$O$8,FALSE)</f>
        <v>1.3756869760389581E-3</v>
      </c>
      <c r="C131">
        <f>_xlfn.POISSON.DIST(A131,Scrobbles!$O$9,FALSE)</f>
        <v>1.6340650784705596E-14</v>
      </c>
    </row>
    <row r="132" spans="1:3" x14ac:dyDescent="0.3">
      <c r="A132">
        <v>130</v>
      </c>
      <c r="B132">
        <f>_xlfn.NORM.DIST(A132,Scrobbles!$O$9,Scrobbles!$O$8,FALSE)</f>
        <v>1.2889287224349629E-3</v>
      </c>
      <c r="C132">
        <f>_xlfn.POISSON.DIST(A132,Scrobbles!$O$9,FALSE)</f>
        <v>7.692129090124782E-15</v>
      </c>
    </row>
    <row r="133" spans="1:3" x14ac:dyDescent="0.3">
      <c r="A133">
        <v>131</v>
      </c>
      <c r="B133">
        <f>_xlfn.NORM.DIST(A133,Scrobbles!$O$9,Scrobbles!$O$8,FALSE)</f>
        <v>1.2064907350007733E-3</v>
      </c>
      <c r="C133">
        <f>_xlfn.POISSON.DIST(A133,Scrobbles!$O$9,FALSE)</f>
        <v>3.5933195135580805E-15</v>
      </c>
    </row>
    <row r="134" spans="1:3" x14ac:dyDescent="0.3">
      <c r="A134">
        <v>132</v>
      </c>
      <c r="B134">
        <f>_xlfn.NORM.DIST(A134,Scrobbles!$O$9,Scrobbles!$O$8,FALSE)</f>
        <v>1.128248836893195E-3</v>
      </c>
      <c r="C134">
        <f>_xlfn.POISSON.DIST(A134,Scrobbles!$O$9,FALSE)</f>
        <v>1.6658752356169394E-15</v>
      </c>
    </row>
    <row r="135" spans="1:3" x14ac:dyDescent="0.3">
      <c r="A135">
        <v>133</v>
      </c>
      <c r="B135">
        <f>_xlfn.NORM.DIST(A135,Scrobbles!$O$9,Scrobbles!$O$8,FALSE)</f>
        <v>1.0540752388458669E-3</v>
      </c>
      <c r="C135">
        <f>_xlfn.POISSON.DIST(A135,Scrobbles!$O$9,FALSE)</f>
        <v>7.6649865777406268E-16</v>
      </c>
    </row>
    <row r="136" spans="1:3" x14ac:dyDescent="0.3">
      <c r="A136">
        <v>134</v>
      </c>
      <c r="B136">
        <f>_xlfn.NORM.DIST(A136,Scrobbles!$O$9,Scrobbles!$O$8,FALSE)</f>
        <v>9.8383924454012689E-4</v>
      </c>
      <c r="C136">
        <f>_xlfn.POISSON.DIST(A136,Scrobbles!$O$9,FALSE)</f>
        <v>3.5004765114113958E-16</v>
      </c>
    </row>
    <row r="137" spans="1:3" x14ac:dyDescent="0.3">
      <c r="A137">
        <v>135</v>
      </c>
      <c r="B137">
        <f>_xlfn.NORM.DIST(A137,Scrobbles!$O$9,Scrobbles!$O$8,FALSE)</f>
        <v>9.1740792332827145E-4</v>
      </c>
      <c r="C137">
        <f>_xlfn.POISSON.DIST(A137,Scrobbles!$O$9,FALSE)</f>
        <v>1.5867699484095072E-16</v>
      </c>
    </row>
    <row r="138" spans="1:3" x14ac:dyDescent="0.3">
      <c r="A138">
        <v>136</v>
      </c>
      <c r="B138">
        <f>_xlfn.NORM.DIST(A138,Scrobbles!$O$9,Scrobbles!$O$8,FALSE)</f>
        <v>8.5464674873687971E-4</v>
      </c>
      <c r="C138">
        <f>_xlfn.POISSON.DIST(A138,Scrobbles!$O$9,FALSE)</f>
        <v>7.139957488447465E-17</v>
      </c>
    </row>
    <row r="139" spans="1:3" x14ac:dyDescent="0.3">
      <c r="A139">
        <v>137</v>
      </c>
      <c r="B139">
        <f>_xlfn.NORM.DIST(A139,Scrobbles!$O$9,Scrobbles!$O$8,FALSE)</f>
        <v>7.9542020150235833E-4</v>
      </c>
      <c r="C139">
        <f>_xlfn.POISSON.DIST(A139,Scrobbles!$O$9,FALSE)</f>
        <v>3.1893018613106025E-17</v>
      </c>
    </row>
    <row r="140" spans="1:3" x14ac:dyDescent="0.3">
      <c r="A140">
        <v>138</v>
      </c>
      <c r="B140">
        <f>_xlfn.NORM.DIST(A140,Scrobbles!$O$9,Scrobbles!$O$8,FALSE)</f>
        <v>7.3959233620307196E-4</v>
      </c>
      <c r="C140">
        <f>_xlfn.POISSON.DIST(A140,Scrobbles!$O$9,FALSE)</f>
        <v>1.4142855607418809E-17</v>
      </c>
    </row>
    <row r="141" spans="1:3" x14ac:dyDescent="0.3">
      <c r="A141">
        <v>139</v>
      </c>
      <c r="B141">
        <f>_xlfn.NORM.DIST(A141,Scrobbles!$O$9,Scrobbles!$O$8,FALSE)</f>
        <v>6.8702731085030426E-4</v>
      </c>
      <c r="C141">
        <f>_xlfn.POISSON.DIST(A141,Scrobbles!$O$9,FALSE)</f>
        <v>6.2264839748019531E-18</v>
      </c>
    </row>
    <row r="142" spans="1:3" x14ac:dyDescent="0.3">
      <c r="A142">
        <v>140</v>
      </c>
      <c r="B142">
        <f>_xlfn.NORM.DIST(A142,Scrobbles!$O$9,Scrobbles!$O$8,FALSE)</f>
        <v>6.375898790826419E-4</v>
      </c>
      <c r="C142">
        <f>_xlfn.POISSON.DIST(A142,Scrobbles!$O$9,FALSE)</f>
        <v>2.7216696256316271E-18</v>
      </c>
    </row>
    <row r="143" spans="1:3" x14ac:dyDescent="0.3">
      <c r="A143">
        <v>141</v>
      </c>
      <c r="B143">
        <f>_xlfn.NORM.DIST(A143,Scrobbles!$O$9,Scrobbles!$O$8,FALSE)</f>
        <v>5.911458448736429E-4</v>
      </c>
      <c r="C143">
        <f>_xlfn.POISSON.DIST(A143,Scrobbles!$O$9,FALSE)</f>
        <v>1.1812365088117462E-18</v>
      </c>
    </row>
    <row r="144" spans="1:3" x14ac:dyDescent="0.3">
      <c r="A144">
        <v>142</v>
      </c>
      <c r="B144">
        <f>_xlfn.NORM.DIST(A144,Scrobbles!$O$9,Scrobbles!$O$8,FALSE)</f>
        <v>5.4756247991011081E-4</v>
      </c>
      <c r="C144">
        <f>_xlfn.POISSON.DIST(A144,Scrobbles!$O$9,FALSE)</f>
        <v>5.0906013048147749E-19</v>
      </c>
    </row>
    <row r="145" spans="1:3" x14ac:dyDescent="0.3">
      <c r="A145">
        <v>143</v>
      </c>
      <c r="B145">
        <f>_xlfn.NORM.DIST(A145,Scrobbles!$O$9,Scrobbles!$O$8,FALSE)</f>
        <v>5.0670890402689265E-4</v>
      </c>
      <c r="C145">
        <f>_xlfn.POISSON.DIST(A145,Scrobbles!$O$9,FALSE)</f>
        <v>2.178480187451197E-19</v>
      </c>
    </row>
    <row r="146" spans="1:3" x14ac:dyDescent="0.3">
      <c r="A146">
        <v>144</v>
      </c>
      <c r="B146">
        <f>_xlfn.NORM.DIST(A146,Scrobbles!$O$9,Scrobbles!$O$8,FALSE)</f>
        <v>4.6845642929355423E-4</v>
      </c>
      <c r="C146">
        <f>_xlfn.POISSON.DIST(A146,Scrobbles!$O$9,FALSE)</f>
        <v>9.2578830429878738E-20</v>
      </c>
    </row>
    <row r="147" spans="1:3" x14ac:dyDescent="0.3">
      <c r="A147">
        <v>145</v>
      </c>
      <c r="B147">
        <f>_xlfn.NORM.DIST(A147,Scrobbles!$O$9,Scrobbles!$O$8,FALSE)</f>
        <v>4.3267886853803141E-4</v>
      </c>
      <c r="C147">
        <f>_xlfn.POISSON.DIST(A147,Scrobbles!$O$9,FALSE)</f>
        <v>3.9071875211410317E-20</v>
      </c>
    </row>
    <row r="148" spans="1:3" x14ac:dyDescent="0.3">
      <c r="A148">
        <v>146</v>
      </c>
      <c r="B148">
        <f>_xlfn.NORM.DIST(A148,Scrobbles!$O$9,Scrobbles!$O$8,FALSE)</f>
        <v>3.9925280926239029E-4</v>
      </c>
      <c r="C148">
        <f>_xlfn.POISSON.DIST(A148,Scrobbles!$O$9,FALSE)</f>
        <v>1.6376910172739781E-20</v>
      </c>
    </row>
    <row r="149" spans="1:3" x14ac:dyDescent="0.3">
      <c r="A149">
        <v>147</v>
      </c>
      <c r="B149">
        <f>_xlfn.NORM.DIST(A149,Scrobbles!$O$9,Scrobbles!$O$8,FALSE)</f>
        <v>3.6805785405619553E-4</v>
      </c>
      <c r="C149">
        <f>_xlfn.POISSON.DIST(A149,Scrobbles!$O$9,FALSE)</f>
        <v>6.8176578137032949E-21</v>
      </c>
    </row>
    <row r="150" spans="1:3" x14ac:dyDescent="0.3">
      <c r="A150">
        <v>148</v>
      </c>
      <c r="B150">
        <f>_xlfn.NORM.DIST(A150,Scrobbles!$O$9,Scrobbles!$O$8,FALSE)</f>
        <v>3.3897682874386596E-4</v>
      </c>
      <c r="C150">
        <f>_xlfn.POISSON.DIST(A150,Scrobbles!$O$9,FALSE)</f>
        <v>2.8189933527577712E-21</v>
      </c>
    </row>
    <row r="151" spans="1:3" x14ac:dyDescent="0.3">
      <c r="A151">
        <v>149</v>
      </c>
      <c r="B151">
        <f>_xlfn.NORM.DIST(A151,Scrobbles!$O$9,Scrobbles!$O$8,FALSE)</f>
        <v>3.1189595961428291E-4</v>
      </c>
      <c r="C151">
        <f>_xlfn.POISSON.DIST(A151,Scrobbles!$O$9,FALSE)</f>
        <v>1.1577861523217274E-21</v>
      </c>
    </row>
    <row r="152" spans="1:3" x14ac:dyDescent="0.3">
      <c r="A152">
        <v>150</v>
      </c>
      <c r="B152">
        <f>_xlfn.NORM.DIST(A152,Scrobbles!$O$9,Scrobbles!$O$8,FALSE)</f>
        <v>2.867050211742421E-4</v>
      </c>
      <c r="C152">
        <f>_xlfn.POISSON.DIST(A152,Scrobbles!$O$9,FALSE)</f>
        <v>4.723431911283531E-22</v>
      </c>
    </row>
    <row r="153" spans="1:3" x14ac:dyDescent="0.3">
      <c r="A153">
        <v>151</v>
      </c>
      <c r="B153">
        <f>_xlfn.NORM.DIST(A153,Scrobbles!$O$9,Scrobbles!$O$8,FALSE)</f>
        <v>2.6329745594287418E-4</v>
      </c>
      <c r="C153">
        <f>_xlfn.POISSON.DIST(A153,Scrobbles!$O$9,FALSE)</f>
        <v>1.9142615649673698E-22</v>
      </c>
    </row>
    <row r="154" spans="1:3" x14ac:dyDescent="0.3">
      <c r="A154">
        <v>152</v>
      </c>
      <c r="B154">
        <f>_xlfn.NORM.DIST(A154,Scrobbles!$O$9,Scrobbles!$O$8,FALSE)</f>
        <v>2.4157046786259232E-4</v>
      </c>
      <c r="C154">
        <f>_xlfn.POISSON.DIST(A154,Scrobbles!$O$9,FALSE)</f>
        <v>7.706874006554766E-23</v>
      </c>
    </row>
    <row r="155" spans="1:3" x14ac:dyDescent="0.3">
      <c r="A155">
        <v>153</v>
      </c>
      <c r="B155">
        <f>_xlfn.NORM.DIST(A155,Scrobbles!$O$9,Scrobbles!$O$8,FALSE)</f>
        <v>2.2142509094441254E-4</v>
      </c>
      <c r="C155">
        <f>_xlfn.POISSON.DIST(A155,Scrobbles!$O$9,FALSE)</f>
        <v>3.0825305951195785E-23</v>
      </c>
    </row>
    <row r="156" spans="1:3" x14ac:dyDescent="0.3">
      <c r="A156">
        <v>154</v>
      </c>
      <c r="B156">
        <f>_xlfn.NORM.DIST(A156,Scrobbles!$O$9,Scrobbles!$O$8,FALSE)</f>
        <v>2.0276623479250269E-4</v>
      </c>
      <c r="C156">
        <f>_xlfn.POISSON.DIST(A156,Scrobbles!$O$9,FALSE)</f>
        <v>1.2249186371064011E-23</v>
      </c>
    </row>
    <row r="157" spans="1:3" x14ac:dyDescent="0.3">
      <c r="A157">
        <v>155</v>
      </c>
      <c r="B157">
        <f>_xlfn.NORM.DIST(A157,Scrobbles!$O$9,Scrobbles!$O$8,FALSE)</f>
        <v>1.855027086656533E-4</v>
      </c>
      <c r="C157">
        <f>_xlfn.POISSON.DIST(A157,Scrobbles!$O$9,FALSE)</f>
        <v>4.8361093456584653E-24</v>
      </c>
    </row>
    <row r="158" spans="1:3" x14ac:dyDescent="0.3">
      <c r="A158">
        <v>156</v>
      </c>
      <c r="B158">
        <f>_xlfn.NORM.DIST(A158,Scrobbles!$O$9,Scrobbles!$O$8,FALSE)</f>
        <v>1.6954722573299689E-4</v>
      </c>
      <c r="C158">
        <f>_xlfn.POISSON.DIST(A158,Scrobbles!$O$9,FALSE)</f>
        <v>1.897108111486682E-24</v>
      </c>
    </row>
    <row r="159" spans="1:3" x14ac:dyDescent="0.3">
      <c r="A159">
        <v>157</v>
      </c>
      <c r="B159">
        <f>_xlfn.NORM.DIST(A159,Scrobbles!$O$9,Scrobbles!$O$8,FALSE)</f>
        <v>1.5481638916890606E-4</v>
      </c>
      <c r="C159">
        <f>_xlfn.POISSON.DIST(A159,Scrobbles!$O$9,FALSE)</f>
        <v>7.394571218270452E-25</v>
      </c>
    </row>
    <row r="160" spans="1:3" x14ac:dyDescent="0.3">
      <c r="A160">
        <v>158</v>
      </c>
      <c r="B160">
        <f>_xlfn.NORM.DIST(A160,Scrobbles!$O$9,Scrobbles!$O$8,FALSE)</f>
        <v>1.412306617086293E-4</v>
      </c>
      <c r="C160">
        <f>_xlfn.POISSON.DIST(A160,Scrobbles!$O$9,FALSE)</f>
        <v>2.8640228370160142E-25</v>
      </c>
    </row>
    <row r="161" spans="1:3" x14ac:dyDescent="0.3">
      <c r="A161">
        <v>159</v>
      </c>
      <c r="B161">
        <f>_xlfn.NORM.DIST(A161,Scrobbles!$O$9,Scrobbles!$O$8,FALSE)</f>
        <v>1.2871432025303136E-4</v>
      </c>
      <c r="C161">
        <f>_xlfn.POISSON.DIST(A161,Scrobbles!$O$9,FALSE)</f>
        <v>1.1023002852338009E-25</v>
      </c>
    </row>
    <row r="162" spans="1:3" x14ac:dyDescent="0.3">
      <c r="A162">
        <v>160</v>
      </c>
      <c r="B162">
        <f>_xlfn.NORM.DIST(A162,Scrobbles!$O$9,Scrobbles!$O$8,FALSE)</f>
        <v>1.1719539706888315E-4</v>
      </c>
      <c r="C162">
        <f>_xlfn.POISSON.DIST(A162,Scrobbles!$O$9,FALSE)</f>
        <v>4.2159990528982437E-26</v>
      </c>
    </row>
    <row r="163" spans="1:3" x14ac:dyDescent="0.3">
      <c r="A163">
        <v>161</v>
      </c>
      <c r="B163">
        <f>_xlfn.NORM.DIST(A163,Scrobbles!$O$9,Scrobbles!$O$8,FALSE)</f>
        <v>1.0660560908160964E-4</v>
      </c>
      <c r="C163">
        <f>_xlfn.POISSON.DIST(A163,Scrobbles!$O$9,FALSE)</f>
        <v>1.6024895130851688E-26</v>
      </c>
    </row>
    <row r="164" spans="1:3" x14ac:dyDescent="0.3">
      <c r="A164">
        <v>162</v>
      </c>
      <c r="B164">
        <f>_xlfn.NORM.DIST(A164,Scrobbles!$O$9,Scrobbles!$O$8,FALSE)</f>
        <v>9.6880276701302883E-5</v>
      </c>
      <c r="C164">
        <f>_xlfn.POISSON.DIST(A164,Scrobbles!$O$9,FALSE)</f>
        <v>6.0534191885864837E-27</v>
      </c>
    </row>
    <row r="165" spans="1:3" x14ac:dyDescent="0.3">
      <c r="A165">
        <v>163</v>
      </c>
      <c r="B165">
        <f>_xlfn.NORM.DIST(A165,Scrobbles!$O$9,Scrobbles!$O$8,FALSE)</f>
        <v>8.7958233561207186E-5</v>
      </c>
      <c r="C165">
        <f>_xlfn.POISSON.DIST(A165,Scrobbles!$O$9,FALSE)</f>
        <v>2.2726560437278139E-27</v>
      </c>
    </row>
    <row r="166" spans="1:3" x14ac:dyDescent="0.3">
      <c r="A166">
        <v>164</v>
      </c>
      <c r="B166">
        <f>_xlfn.NORM.DIST(A166,Scrobbles!$O$9,Scrobbles!$O$8,FALSE)</f>
        <v>7.9781728481739762E-5</v>
      </c>
      <c r="C166">
        <f>_xlfn.POISSON.DIST(A166,Scrobbles!$O$9,FALSE)</f>
        <v>8.4802846806651149E-28</v>
      </c>
    </row>
    <row r="167" spans="1:3" x14ac:dyDescent="0.3">
      <c r="A167">
        <v>165</v>
      </c>
      <c r="B167">
        <f>_xlfn.NORM.DIST(A167,Scrobbles!$O$9,Scrobbles!$O$8,FALSE)</f>
        <v>7.2296320903417053E-5</v>
      </c>
      <c r="C167">
        <f>_xlfn.POISSON.DIST(A167,Scrobbles!$O$9,FALSE)</f>
        <v>3.1451912221438663E-28</v>
      </c>
    </row>
    <row r="168" spans="1:3" x14ac:dyDescent="0.3">
      <c r="A168">
        <v>166</v>
      </c>
      <c r="B168">
        <f>_xlfn.NORM.DIST(A168,Scrobbles!$O$9,Scrobbles!$O$8,FALSE)</f>
        <v>6.5450770959662991E-5</v>
      </c>
      <c r="C168">
        <f>_xlfn.POISSON.DIST(A168,Scrobbles!$O$9,FALSE)</f>
        <v>1.1594700484985633E-28</v>
      </c>
    </row>
    <row r="169" spans="1:3" x14ac:dyDescent="0.3">
      <c r="A169">
        <v>167</v>
      </c>
      <c r="B169">
        <f>_xlfn.NORM.DIST(A169,Scrobbles!$O$9,Scrobbles!$O$8,FALSE)</f>
        <v>5.9196925286254355E-5</v>
      </c>
      <c r="C169">
        <f>_xlfn.POISSON.DIST(A169,Scrobbles!$O$9,FALSE)</f>
        <v>4.2487739996399285E-29</v>
      </c>
    </row>
    <row r="170" spans="1:3" x14ac:dyDescent="0.3">
      <c r="A170">
        <v>168</v>
      </c>
      <c r="B170">
        <f>_xlfn.NORM.DIST(A170,Scrobbles!$O$9,Scrobbles!$O$8,FALSE)</f>
        <v>5.348959958885963E-5</v>
      </c>
      <c r="C170">
        <f>_xlfn.POISSON.DIST(A170,Scrobbles!$O$9,FALSE)</f>
        <v>1.547657713378173E-29</v>
      </c>
    </row>
    <row r="171" spans="1:3" x14ac:dyDescent="0.3">
      <c r="A171">
        <v>169</v>
      </c>
      <c r="B171">
        <f>_xlfn.NORM.DIST(A171,Scrobbles!$O$9,Scrobbles!$O$8,FALSE)</f>
        <v>4.8286458914487613E-5</v>
      </c>
      <c r="C171">
        <f>_xlfn.POISSON.DIST(A171,Scrobbles!$O$9,FALSE)</f>
        <v>5.6041374622582657E-30</v>
      </c>
    </row>
    <row r="172" spans="1:3" x14ac:dyDescent="0.3">
      <c r="A172">
        <v>170</v>
      </c>
      <c r="B172">
        <f>_xlfn.NORM.DIST(A172,Scrobbles!$O$9,Scrobbles!$O$8,FALSE)</f>
        <v>4.3547896497309936E-5</v>
      </c>
      <c r="C172">
        <f>_xlfn.POISSON.DIST(A172,Scrobbles!$O$9,FALSE)</f>
        <v>2.0173461580891322E-30</v>
      </c>
    </row>
    <row r="173" spans="1:3" x14ac:dyDescent="0.3">
      <c r="A173">
        <v>171</v>
      </c>
      <c r="B173">
        <f>_xlfn.NORM.DIST(A173,Scrobbles!$O$9,Scrobbles!$O$8,FALSE)</f>
        <v>3.923691197486346E-5</v>
      </c>
      <c r="C173">
        <f>_xlfn.POISSON.DIST(A173,Scrobbles!$O$9,FALSE)</f>
        <v>7.2194627956024566E-31</v>
      </c>
    </row>
    <row r="174" spans="1:3" x14ac:dyDescent="0.3">
      <c r="A174">
        <v>172</v>
      </c>
      <c r="B174">
        <f>_xlfn.NORM.DIST(A174,Scrobbles!$O$9,Scrobbles!$O$8,FALSE)</f>
        <v>3.531898969758108E-5</v>
      </c>
      <c r="C174">
        <f>_xlfn.POISSON.DIST(A174,Scrobbles!$O$9,FALSE)</f>
        <v>2.5686031053615442E-31</v>
      </c>
    </row>
    <row r="175" spans="1:3" x14ac:dyDescent="0.3">
      <c r="A175">
        <v>173</v>
      </c>
      <c r="B175">
        <f>_xlfn.NORM.DIST(A175,Scrobbles!$O$9,Scrobbles!$O$8,FALSE)</f>
        <v>3.1761977783410455E-5</v>
      </c>
      <c r="C175">
        <f>_xlfn.POISSON.DIST(A175,Scrobbles!$O$9,FALSE)</f>
        <v>9.0859735380663016E-32</v>
      </c>
    </row>
    <row r="176" spans="1:3" x14ac:dyDescent="0.3">
      <c r="A176">
        <v>174</v>
      </c>
      <c r="B176">
        <f>_xlfn.NORM.DIST(A176,Scrobbles!$O$9,Scrobbles!$O$8,FALSE)</f>
        <v>2.8535968500355391E-5</v>
      </c>
      <c r="C176">
        <f>_xlfn.POISSON.DIST(A176,Scrobbles!$O$9,FALSE)</f>
        <v>3.1955291741199929E-32</v>
      </c>
    </row>
    <row r="177" spans="1:3" x14ac:dyDescent="0.3">
      <c r="A177">
        <v>175</v>
      </c>
      <c r="B177">
        <f>_xlfn.NORM.DIST(A177,Scrobbles!$O$9,Scrobbles!$O$8,FALSE)</f>
        <v>2.5613180493449451E-5</v>
      </c>
      <c r="C177">
        <f>_xlfn.POISSON.DIST(A177,Scrobbles!$O$9,FALSE)</f>
        <v>1.1174428105773433E-32</v>
      </c>
    </row>
    <row r="178" spans="1:3" x14ac:dyDescent="0.3">
      <c r="A178">
        <v>176</v>
      </c>
      <c r="B178">
        <f>_xlfn.NORM.DIST(A178,Scrobbles!$O$9,Scrobbles!$O$8,FALSE)</f>
        <v>2.2967843309232164E-5</v>
      </c>
      <c r="C178">
        <f>_xlfn.POISSON.DIST(A178,Scrobbles!$O$9,FALSE)</f>
        <v>3.8853773613824439E-33</v>
      </c>
    </row>
    <row r="179" spans="1:3" x14ac:dyDescent="0.3">
      <c r="A179">
        <v>177</v>
      </c>
      <c r="B179">
        <f>_xlfn.NORM.DIST(A179,Scrobbles!$O$9,Scrobbles!$O$8,FALSE)</f>
        <v>2.0576084610465445E-5</v>
      </c>
      <c r="C179">
        <f>_xlfn.POISSON.DIST(A179,Scrobbles!$O$9,FALSE)</f>
        <v>1.343323172720703E-33</v>
      </c>
    </row>
    <row r="180" spans="1:3" x14ac:dyDescent="0.3">
      <c r="A180">
        <v>178</v>
      </c>
      <c r="B180">
        <f>_xlfn.NORM.DIST(A180,Scrobbles!$O$9,Scrobbles!$O$8,FALSE)</f>
        <v>1.8415820416785779E-5</v>
      </c>
      <c r="C180">
        <f>_xlfn.POISSON.DIST(A180,Scrobbles!$O$9,FALSE)</f>
        <v>4.6182886311781658E-34</v>
      </c>
    </row>
    <row r="181" spans="1:3" x14ac:dyDescent="0.3">
      <c r="A181">
        <v>179</v>
      </c>
      <c r="B181">
        <f>_xlfn.NORM.DIST(A181,Scrobbles!$O$9,Scrobbles!$O$8,FALSE)</f>
        <v>1.6466648653355104E-5</v>
      </c>
      <c r="C181">
        <f>_xlfn.POISSON.DIST(A181,Scrobbles!$O$9,FALSE)</f>
        <v>1.5788781268844261E-34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59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92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1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92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1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1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89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1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1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36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1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1</v>
      </c>
    </row>
    <row r="47" spans="3:20" x14ac:dyDescent="0.3">
      <c r="C47">
        <f>IF(Scrobbles!$B47=C$1,Scrobbles!$D47,0)</f>
        <v>49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1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1</v>
      </c>
    </row>
    <row r="48" spans="3:20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2019-04-29T21:34:37Z</dcterms:modified>
</cp:coreProperties>
</file>