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43B23FDA-123D-4310-9403-EA7042EA4FB7}" xr6:coauthVersionLast="36" xr6:coauthVersionMax="36" xr10:uidLastSave="{00000000-0000-0000-0000-000000000000}"/>
  <bookViews>
    <workbookView xWindow="0" yWindow="0" windowWidth="23040" windowHeight="9060" activeTab="1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2" l="1"/>
  <c r="E39" i="2"/>
  <c r="Z20" i="2" l="1"/>
  <c r="Z21" i="2"/>
  <c r="F38" i="2" l="1"/>
  <c r="E38" i="2"/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<sst xmlns="http://schemas.openxmlformats.org/spreadsheetml/2006/main" count="152" uniqueCount="53">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</sst>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2.9814167360891393</c:v>
                </c:pt>
                <c:pt idx="1">
                  <c:v>5.9618789523941622</c:v>
                </c:pt>
                <c:pt idx="2">
                  <c:v>8.4644140295779184</c:v>
                </c:pt>
                <c:pt idx="3">
                  <c:v>8.5333258696600982</c:v>
                </c:pt>
                <c:pt idx="4">
                  <c:v>6.1086989515625802</c:v>
                </c:pt>
                <c:pt idx="5">
                  <c:v>3.1048178926561762</c:v>
                </c:pt>
                <c:pt idx="6">
                  <c:v>1.1201555390943003</c:v>
                </c:pt>
                <c:pt idx="7">
                  <c:v>0.28676647003814831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2.4579899108981903E-8</c:v>
                </c:pt>
                <c:pt idx="1">
                  <c:v>9.7792111299094708E-2</c:v>
                </c:pt>
                <c:pt idx="2">
                  <c:v>18.301218432393352</c:v>
                </c:pt>
                <c:pt idx="3">
                  <c:v>19.306811446812581</c:v>
                </c:pt>
                <c:pt idx="4">
                  <c:v>0.29412269982149197</c:v>
                </c:pt>
                <c:pt idx="5">
                  <c:v>5.5284865841570439E-5</c:v>
                </c:pt>
                <c:pt idx="6">
                  <c:v>2.2773515118737226E-10</c:v>
                </c:pt>
                <c:pt idx="7">
                  <c:v>3.6132760521058809E-17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61.216216216216218</c:v>
                </c:pt>
                <c:pt idx="37">
                  <c:v>59.973684210526315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2265</c:v>
                </c:pt>
                <c:pt idx="37">
                  <c:v>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2.4270637587857726E-3</c:v>
                </c:pt>
                <c:pt idx="1">
                  <c:v>2.5576851538760955E-3</c:v>
                </c:pt>
                <c:pt idx="2">
                  <c:v>2.6929617845743779E-3</c:v>
                </c:pt>
                <c:pt idx="3">
                  <c:v>2.8328952019903001E-3</c:v>
                </c:pt>
                <c:pt idx="4">
                  <c:v>2.9774744115219584E-3</c:v>
                </c:pt>
                <c:pt idx="5">
                  <c:v>3.1266752608787342E-3</c:v>
                </c:pt>
                <c:pt idx="6">
                  <c:v>3.2804598560180671E-3</c:v>
                </c:pt>
                <c:pt idx="7">
                  <c:v>3.4387760095839852E-3</c:v>
                </c:pt>
                <c:pt idx="8">
                  <c:v>3.601556726461811E-3</c:v>
                </c:pt>
                <c:pt idx="9">
                  <c:v>3.7687197310580555E-3</c:v>
                </c:pt>
                <c:pt idx="10">
                  <c:v>3.9401670408755968E-3</c:v>
                </c:pt>
                <c:pt idx="11">
                  <c:v>4.1157845908804894E-3</c:v>
                </c:pt>
                <c:pt idx="12">
                  <c:v>4.2954419130470768E-3</c:v>
                </c:pt>
                <c:pt idx="13">
                  <c:v>4.4789918753217655E-3</c:v>
                </c:pt>
                <c:pt idx="14">
                  <c:v>4.6662704840622765E-3</c:v>
                </c:pt>
                <c:pt idx="15">
                  <c:v>4.8570967537882757E-3</c:v>
                </c:pt>
                <c:pt idx="16">
                  <c:v>5.0512726478211378E-3</c:v>
                </c:pt>
                <c:pt idx="17">
                  <c:v>5.2485830930957432E-3</c:v>
                </c:pt>
                <c:pt idx="18">
                  <c:v>5.4487960720962948E-3</c:v>
                </c:pt>
                <c:pt idx="19">
                  <c:v>5.6516627945026876E-3</c:v>
                </c:pt>
                <c:pt idx="20">
                  <c:v>5.856917950735163E-3</c:v>
                </c:pt>
                <c:pt idx="21">
                  <c:v>6.0642800491550073E-3</c:v>
                </c:pt>
                <c:pt idx="22">
                  <c:v>6.2734518382199997E-3</c:v>
                </c:pt>
                <c:pt idx="23">
                  <c:v>6.4841208144079563E-3</c:v>
                </c:pt>
                <c:pt idx="24">
                  <c:v>6.695959816212827E-3</c:v>
                </c:pt>
                <c:pt idx="25">
                  <c:v>6.9086277039887489E-3</c:v>
                </c:pt>
                <c:pt idx="26">
                  <c:v>7.1217701248718155E-3</c:v>
                </c:pt>
                <c:pt idx="27">
                  <c:v>7.3350203614508227E-3</c:v>
                </c:pt>
                <c:pt idx="28">
                  <c:v>7.5480002622910708E-3</c:v>
                </c:pt>
                <c:pt idx="29">
                  <c:v>7.7603212518436507E-3</c:v>
                </c:pt>
                <c:pt idx="30">
                  <c:v>7.9715854167010259E-3</c:v>
                </c:pt>
                <c:pt idx="31">
                  <c:v>8.181386664592739E-3</c:v>
                </c:pt>
                <c:pt idx="32">
                  <c:v>8.3893119519573289E-3</c:v>
                </c:pt>
                <c:pt idx="33">
                  <c:v>8.5949425753829526E-3</c:v>
                </c:pt>
                <c:pt idx="34">
                  <c:v>8.7978555216843748E-3</c:v>
                </c:pt>
                <c:pt idx="35">
                  <c:v>8.9976248708826239E-3</c:v>
                </c:pt>
                <c:pt idx="36">
                  <c:v>9.193823245880587E-3</c:v>
                </c:pt>
                <c:pt idx="37">
                  <c:v>9.3860233021871783E-3</c:v>
                </c:pt>
                <c:pt idx="38">
                  <c:v>9.5737992506393296E-3</c:v>
                </c:pt>
                <c:pt idx="39">
                  <c:v>9.7567284057085008E-3</c:v>
                </c:pt>
                <c:pt idx="40">
                  <c:v>9.9343927516608622E-3</c:v>
                </c:pt>
                <c:pt idx="41">
                  <c:v>1.0106380518571092E-2</c:v>
                </c:pt>
                <c:pt idx="42">
                  <c:v>1.0272287759971981E-2</c:v>
                </c:pt>
                <c:pt idx="43">
                  <c:v>1.0431719923758739E-2</c:v>
                </c:pt>
                <c:pt idx="44">
                  <c:v>1.0584293407859888E-2</c:v>
                </c:pt>
                <c:pt idx="45">
                  <c:v>1.0729637092138406E-2</c:v>
                </c:pt>
                <c:pt idx="46">
                  <c:v>1.0867393837998047E-2</c:v>
                </c:pt>
                <c:pt idx="47">
                  <c:v>1.0997221947241983E-2</c:v>
                </c:pt>
                <c:pt idx="48">
                  <c:v>1.1118796571863951E-2</c:v>
                </c:pt>
                <c:pt idx="49">
                  <c:v>1.1231811066646079E-2</c:v>
                </c:pt>
                <c:pt idx="50">
                  <c:v>1.1335978276691494E-2</c:v>
                </c:pt>
                <c:pt idx="51">
                  <c:v>1.1431031752332775E-2</c:v>
                </c:pt>
                <c:pt idx="52">
                  <c:v>1.1516726884226912E-2</c:v>
                </c:pt>
                <c:pt idx="53">
                  <c:v>1.1592841951872103E-2</c:v>
                </c:pt>
                <c:pt idx="54">
                  <c:v>1.1659179079257745E-2</c:v>
                </c:pt>
                <c:pt idx="55">
                  <c:v>1.1715565091883829E-2</c:v>
                </c:pt>
                <c:pt idx="56">
                  <c:v>1.1761852269955249E-2</c:v>
                </c:pt>
                <c:pt idx="57">
                  <c:v>1.1797918993166366E-2</c:v>
                </c:pt>
                <c:pt idx="58">
                  <c:v>1.182367027313694E-2</c:v>
                </c:pt>
                <c:pt idx="59">
                  <c:v>1.1839038170237093E-2</c:v>
                </c:pt>
                <c:pt idx="60">
                  <c:v>1.1843982092241344E-2</c:v>
                </c:pt>
                <c:pt idx="61">
                  <c:v>1.1838488972974282E-2</c:v>
                </c:pt>
                <c:pt idx="62">
                  <c:v>1.1822573329847466E-2</c:v>
                </c:pt>
                <c:pt idx="63">
                  <c:v>1.1796277199933E-2</c:v>
                </c:pt>
                <c:pt idx="64">
                  <c:v>1.1759669954967678E-2</c:v>
                </c:pt>
                <c:pt idx="65">
                  <c:v>1.1712847996427264E-2</c:v>
                </c:pt>
                <c:pt idx="66">
                  <c:v>1.1655934332546641E-2</c:v>
                </c:pt>
                <c:pt idx="67">
                  <c:v>1.1589078039883453E-2</c:v>
                </c:pt>
                <c:pt idx="68">
                  <c:v>1.1512453612723756E-2</c:v>
                </c:pt>
                <c:pt idx="69">
                  <c:v>1.1426260204303445E-2</c:v>
                </c:pt>
                <c:pt idx="70">
                  <c:v>1.1330720764463113E-2</c:v>
                </c:pt>
                <c:pt idx="71">
                  <c:v>1.1226081078961846E-2</c:v>
                </c:pt>
                <c:pt idx="72">
                  <c:v>1.111260871624253E-2</c:v>
                </c:pt>
                <c:pt idx="73">
                  <c:v>1.099059188796358E-2</c:v>
                </c:pt>
                <c:pt idx="74">
                  <c:v>1.0860338230085469E-2</c:v>
                </c:pt>
                <c:pt idx="75">
                  <c:v>1.0722173511722196E-2</c:v>
                </c:pt>
                <c:pt idx="76">
                  <c:v>1.0576440279334555E-2</c:v>
                </c:pt>
                <c:pt idx="77">
                  <c:v>1.0423496444151961E-2</c:v>
                </c:pt>
                <c:pt idx="78">
                  <c:v>1.0263713820960346E-2</c:v>
                </c:pt>
                <c:pt idx="79">
                  <c:v>1.0097476626584473E-2</c:v>
                </c:pt>
                <c:pt idx="80">
                  <c:v>9.9251799465228784E-3</c:v>
                </c:pt>
                <c:pt idx="81">
                  <c:v>9.7472281782625559E-3</c:v>
                </c:pt>
                <c:pt idx="82">
                  <c:v>9.5640334598087271E-3</c:v>
                </c:pt>
                <c:pt idx="83">
                  <c:v>9.3760140919135586E-3</c:v>
                </c:pt>
                <c:pt idx="84">
                  <c:v>9.1835929623777807E-3</c:v>
                </c:pt>
                <c:pt idx="85">
                  <c:v>8.9871959806328804E-3</c:v>
                </c:pt>
                <c:pt idx="86">
                  <c:v>8.7872505305909652E-3</c:v>
                </c:pt>
                <c:pt idx="87">
                  <c:v>8.5841839494776896E-3</c:v>
                </c:pt>
                <c:pt idx="88">
                  <c:v>8.3784220400434633E-3</c:v>
                </c:pt>
                <c:pt idx="89">
                  <c:v>8.1703876231835372E-3</c:v>
                </c:pt>
                <c:pt idx="90">
                  <c:v>7.9604991375919493E-3</c:v>
                </c:pt>
                <c:pt idx="91">
                  <c:v>7.7491692926320134E-3</c:v>
                </c:pt>
                <c:pt idx="92">
                  <c:v>7.5368037801312304E-3</c:v>
                </c:pt>
                <c:pt idx="93">
                  <c:v>7.3238000503059886E-3</c:v>
                </c:pt>
                <c:pt idx="94">
                  <c:v>7.1105461564952947E-3</c:v>
                </c:pt>
                <c:pt idx="95">
                  <c:v>6.8974196728384413E-3</c:v>
                </c:pt>
                <c:pt idx="96">
                  <c:v>6.6847866884731299E-3</c:v>
                </c:pt>
                <c:pt idx="97">
                  <c:v>6.4730008812632052E-3</c:v>
                </c:pt>
                <c:pt idx="98">
                  <c:v>6.2624026734934756E-3</c:v>
                </c:pt>
                <c:pt idx="99">
                  <c:v>6.0533184713975298E-3</c:v>
                </c:pt>
                <c:pt idx="100">
                  <c:v>5.8460599898176105E-3</c:v>
                </c:pt>
                <c:pt idx="101">
                  <c:v>5.6409236627377752E-3</c:v>
                </c:pt>
                <c:pt idx="102">
                  <c:v>5.4381901398865944E-3</c:v>
                </c:pt>
                <c:pt idx="103">
                  <c:v>5.2381238690776179E-3</c:v>
                </c:pt>
                <c:pt idx="104">
                  <c:v>5.0409727634481549E-3</c:v>
                </c:pt>
                <c:pt idx="105">
                  <c:v>4.8469679522727639E-3</c:v>
                </c:pt>
                <c:pt idx="106">
                  <c:v>4.656323613570339E-3</c:v>
                </c:pt>
                <c:pt idx="107">
                  <c:v>4.4692368862952712E-3</c:v>
                </c:pt>
                <c:pt idx="108">
                  <c:v>4.2858878595060943E-3</c:v>
                </c:pt>
                <c:pt idx="109">
                  <c:v>4.1064396355413053E-3</c:v>
                </c:pt>
                <c:pt idx="110">
                  <c:v>3.9310384639030405E-3</c:v>
                </c:pt>
                <c:pt idx="111">
                  <c:v>3.7598139422563726E-3</c:v>
                </c:pt>
                <c:pt idx="112">
                  <c:v>3.5928792806957394E-3</c:v>
                </c:pt>
                <c:pt idx="113">
                  <c:v>3.4303316252110921E-3</c:v>
                </c:pt>
                <c:pt idx="114">
                  <c:v>3.2722524361048213E-3</c:v>
                </c:pt>
                <c:pt idx="115">
                  <c:v>3.1187079169660644E-3</c:v>
                </c:pt>
                <c:pt idx="116">
                  <c:v>2.9697494897012876E-3</c:v>
                </c:pt>
                <c:pt idx="117">
                  <c:v>2.8254143110481621E-3</c:v>
                </c:pt>
                <c:pt idx="118">
                  <c:v>2.6857258259625964E-3</c:v>
                </c:pt>
                <c:pt idx="119">
                  <c:v>2.5506943532651225E-3</c:v>
                </c:pt>
                <c:pt idx="120">
                  <c:v>2.4203176989610353E-3</c:v>
                </c:pt>
                <c:pt idx="121">
                  <c:v>2.2945817927070189E-3</c:v>
                </c:pt>
                <c:pt idx="122">
                  <c:v>2.173461342983548E-3</c:v>
                </c:pt>
                <c:pt idx="123">
                  <c:v>2.0569205066449979E-3</c:v>
                </c:pt>
                <c:pt idx="124">
                  <c:v>1.9449135686560534E-3</c:v>
                </c:pt>
                <c:pt idx="125">
                  <c:v>1.837385627981231E-3</c:v>
                </c:pt>
                <c:pt idx="126">
                  <c:v>1.7342732857719234E-3</c:v>
                </c:pt>
                <c:pt idx="127">
                  <c:v>1.635505332189824E-3</c:v>
                </c:pt>
                <c:pt idx="128">
                  <c:v>1.5410034284145601E-3</c:v>
                </c:pt>
                <c:pt idx="129">
                  <c:v>1.4506827806043962E-3</c:v>
                </c:pt>
                <c:pt idx="130">
                  <c:v>1.3644528028096418E-3</c:v>
                </c:pt>
                <c:pt idx="131">
                  <c:v>1.2822177660765373E-3</c:v>
                </c:pt>
                <c:pt idx="132">
                  <c:v>1.2038774312226721E-3</c:v>
                </c:pt>
                <c:pt idx="133">
                  <c:v>1.1293276630112512E-3</c:v>
                </c:pt>
                <c:pt idx="134">
                  <c:v>1.0584610236986278E-3</c:v>
                </c:pt>
                <c:pt idx="135">
                  <c:v>9.9116734417564376E-4</c:v>
                </c:pt>
                <c:pt idx="136">
                  <c:v>9.273342711665169E-4</c:v>
                </c:pt>
                <c:pt idx="137">
                  <c:v>8.6684778918761632E-4</c:v>
                </c:pt>
                <c:pt idx="138">
                  <c:v>8.0959271620101899E-4</c:v>
                </c:pt>
                <c:pt idx="139">
                  <c:v>7.5545317212273306E-4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8.9900040619471292E-27</c:v>
                </c:pt>
                <c:pt idx="1">
                  <c:v>5.3916366466256605E-25</c:v>
                </c:pt>
                <c:pt idx="2">
                  <c:v>1.6167815681131374E-23</c:v>
                </c:pt>
                <c:pt idx="3">
                  <c:v>3.2321449067805576E-22</c:v>
                </c:pt>
                <c:pt idx="4">
                  <c:v>4.8460909490479783E-21</c:v>
                </c:pt>
                <c:pt idx="5">
                  <c:v>5.8127585646738762E-20</c:v>
                </c:pt>
                <c:pt idx="6">
                  <c:v>5.8102091091630387E-19</c:v>
                </c:pt>
                <c:pt idx="7">
                  <c:v>4.9779949472866851E-18</c:v>
                </c:pt>
                <c:pt idx="8">
                  <c:v>3.7318587121270847E-17</c:v>
                </c:pt>
                <c:pt idx="9">
                  <c:v>2.4868146213267857E-16</c:v>
                </c:pt>
                <c:pt idx="10">
                  <c:v>1.4914343478957306E-15</c:v>
                </c:pt>
                <c:pt idx="11">
                  <c:v>8.1315284183118504E-15</c:v>
                </c:pt>
                <c:pt idx="12">
                  <c:v>4.0639809792396303E-14</c:v>
                </c:pt>
                <c:pt idx="13">
                  <c:v>1.8748608606654111E-13</c:v>
                </c:pt>
                <c:pt idx="14">
                  <c:v>8.0315937997302138E-13</c:v>
                </c:pt>
                <c:pt idx="15">
                  <c:v>3.2112284683482612E-12</c:v>
                </c:pt>
                <c:pt idx="16">
                  <c:v>1.2036825130535689E-11</c:v>
                </c:pt>
                <c:pt idx="17">
                  <c:v>4.246427936918103E-11</c:v>
                </c:pt>
                <c:pt idx="18">
                  <c:v>1.4148551561748986E-10</c:v>
                </c:pt>
                <c:pt idx="19">
                  <c:v>4.4660040178983409E-10</c:v>
                </c:pt>
                <c:pt idx="20">
                  <c:v>1.3392135732618814E-9</c:v>
                </c:pt>
                <c:pt idx="21">
                  <c:v>3.8246462825361337E-9</c:v>
                </c:pt>
                <c:pt idx="22">
                  <c:v>1.0426278562081147E-8</c:v>
                </c:pt>
                <c:pt idx="23">
                  <c:v>2.7187058172749351E-8</c:v>
                </c:pt>
                <c:pt idx="24">
                  <c:v>6.7937835061069824E-8</c:v>
                </c:pt>
                <c:pt idx="25">
                  <c:v>1.6297929063597776E-7</c:v>
                </c:pt>
                <c:pt idx="26">
                  <c:v>3.7594109651760396E-7</c:v>
                </c:pt>
                <c:pt idx="27">
                  <c:v>8.3505824460391871E-7</c:v>
                </c:pt>
                <c:pt idx="28">
                  <c:v>1.7886256949739904E-6</c:v>
                </c:pt>
                <c:pt idx="29">
                  <c:v>3.6989818138345909E-6</c:v>
                </c:pt>
                <c:pt idx="30">
                  <c:v>7.3947189067798966E-6</c:v>
                </c:pt>
                <c:pt idx="31">
                  <c:v>1.4306081823897501E-5</c:v>
                </c:pt>
                <c:pt idx="32">
                  <c:v>2.6812138549886929E-5</c:v>
                </c:pt>
                <c:pt idx="33">
                  <c:v>4.8727961527266556E-5</c:v>
                </c:pt>
                <c:pt idx="34">
                  <c:v>8.5952805201734491E-5</c:v>
                </c:pt>
                <c:pt idx="35">
                  <c:v>1.4728303989079063E-4</c:v>
                </c:pt>
                <c:pt idx="36">
                  <c:v>2.4536407011046277E-4</c:v>
                </c:pt>
                <c:pt idx="37">
                  <c:v>3.9771316911930597E-4</c:v>
                </c:pt>
                <c:pt idx="38">
                  <c:v>6.2769273713497253E-4</c:v>
                </c:pt>
                <c:pt idx="39">
                  <c:v>9.652575896967558E-4</c:v>
                </c:pt>
                <c:pt idx="40">
                  <c:v>1.4472513466571818E-3</c:v>
                </c:pt>
                <c:pt idx="41">
                  <c:v>2.1169998838457748E-3</c:v>
                </c:pt>
                <c:pt idx="42">
                  <c:v>3.0229591073211316E-3</c:v>
                </c:pt>
                <c:pt idx="43">
                  <c:v>4.216232439158427E-3</c:v>
                </c:pt>
                <c:pt idx="44">
                  <c:v>5.7468862014605554E-3</c:v>
                </c:pt>
                <c:pt idx="45">
                  <c:v>7.6591541831161425E-3</c:v>
                </c:pt>
                <c:pt idx="46">
                  <c:v>9.9858194412595445E-3</c:v>
                </c:pt>
                <c:pt idx="47">
                  <c:v>1.2742263441562427E-2</c:v>
                </c:pt>
                <c:pt idx="48">
                  <c:v>1.5920843411908314E-2</c:v>
                </c:pt>
                <c:pt idx="49">
                  <c:v>1.9486359901041354E-2</c:v>
                </c:pt>
                <c:pt idx="50">
                  <c:v>2.3373375902354405E-2</c:v>
                </c:pt>
                <c:pt idx="51">
                  <c:v>2.7486028731406428E-2</c:v>
                </c:pt>
                <c:pt idx="52">
                  <c:v>3.1700738602669608E-2</c:v>
                </c:pt>
                <c:pt idx="53">
                  <c:v>3.5871888418810373E-2</c:v>
                </c:pt>
                <c:pt idx="54">
                  <c:v>3.9840172371573536E-2</c:v>
                </c:pt>
                <c:pt idx="55">
                  <c:v>4.3442943940103389E-2</c:v>
                </c:pt>
                <c:pt idx="56">
                  <c:v>4.6525596447131355E-2</c:v>
                </c:pt>
                <c:pt idx="57">
                  <c:v>4.895283208818671E-2</c:v>
                </c:pt>
                <c:pt idx="58">
                  <c:v>5.0618649877031512E-2</c:v>
                </c:pt>
                <c:pt idx="59">
                  <c:v>5.1454015642174326E-2</c:v>
                </c:pt>
                <c:pt idx="60">
                  <c:v>5.1431448091454078E-2</c:v>
                </c:pt>
                <c:pt idx="61">
                  <c:v>5.0566121743064643E-2</c:v>
                </c:pt>
                <c:pt idx="62">
                  <c:v>4.8913493825315894E-2</c:v>
                </c:pt>
                <c:pt idx="63">
                  <c:v>4.6563848131952794E-2</c:v>
                </c:pt>
                <c:pt idx="64">
                  <c:v>4.363446130457254E-2</c:v>
                </c:pt>
                <c:pt idx="65">
                  <c:v>4.026029850733634E-2</c:v>
                </c:pt>
                <c:pt idx="66">
                  <c:v>3.6584218619704789E-2</c:v>
                </c:pt>
                <c:pt idx="67">
                  <c:v>3.2747617531149707E-2</c:v>
                </c:pt>
                <c:pt idx="68">
                  <c:v>2.8882283418533345E-2</c:v>
                </c:pt>
                <c:pt idx="69">
                  <c:v>2.5104013695971573E-2</c:v>
                </c:pt>
                <c:pt idx="70">
                  <c:v>2.1508288425984699E-2</c:v>
                </c:pt>
                <c:pt idx="71">
                  <c:v>1.8168046450266553E-2</c:v>
                </c:pt>
                <c:pt idx="72">
                  <c:v>1.5133398340700821E-2</c:v>
                </c:pt>
                <c:pt idx="73">
                  <c:v>1.2432954152291686E-2</c:v>
                </c:pt>
                <c:pt idx="74">
                  <c:v>1.0076352245047202E-2</c:v>
                </c:pt>
                <c:pt idx="75">
                  <c:v>8.0575462338465138E-3</c:v>
                </c:pt>
                <c:pt idx="76">
                  <c:v>6.3584307018477275E-3</c:v>
                </c:pt>
                <c:pt idx="77">
                  <c:v>4.9524482465861134E-3</c:v>
                </c:pt>
                <c:pt idx="78">
                  <c:v>3.8079047078170441E-3</c:v>
                </c:pt>
                <c:pt idx="79">
                  <c:v>2.8908110689923557E-3</c:v>
                </c:pt>
                <c:pt idx="80">
                  <c:v>2.1671573770505269E-3</c:v>
                </c:pt>
                <c:pt idx="81">
                  <c:v>1.6045976810585261E-3</c:v>
                </c:pt>
                <c:pt idx="82">
                  <c:v>1.1735809098627615E-3</c:v>
                </c:pt>
                <c:pt idx="83">
                  <c:v>8.4799964920014373E-4</c:v>
                </c:pt>
                <c:pt idx="84">
                  <c:v>6.0544837109245664E-4</c:v>
                </c:pt>
                <c:pt idx="85">
                  <c:v>4.2718787545501863E-4</c:v>
                </c:pt>
                <c:pt idx="86">
                  <c:v>2.9790733419889391E-4</c:v>
                </c:pt>
                <c:pt idx="87">
                  <c:v>2.0536322281889936E-4</c:v>
                </c:pt>
                <c:pt idx="88">
                  <c:v>1.3995896674768755E-4</c:v>
                </c:pt>
                <c:pt idx="89">
                  <c:v>9.4312976114128627E-5</c:v>
                </c:pt>
                <c:pt idx="90">
                  <c:v>6.2847740515818251E-5</c:v>
                </c:pt>
                <c:pt idx="91">
                  <c:v>4.141989607737102E-5</c:v>
                </c:pt>
                <c:pt idx="92">
                  <c:v>2.7001127906272784E-5</c:v>
                </c:pt>
                <c:pt idx="93">
                  <c:v>1.7412442133105676E-5</c:v>
                </c:pt>
                <c:pt idx="94">
                  <c:v>1.1109450061967534E-5</c:v>
                </c:pt>
                <c:pt idx="95">
                  <c:v>7.0134173659899704E-6</c:v>
                </c:pt>
                <c:pt idx="96">
                  <c:v>4.38146331608858E-6</c:v>
                </c:pt>
                <c:pt idx="97">
                  <c:v>2.7089948175165351E-6</c:v>
                </c:pt>
                <c:pt idx="98">
                  <c:v>1.6578408134049768E-6</c:v>
                </c:pt>
                <c:pt idx="99">
                  <c:v>1.0043113274189022E-6</c:v>
                </c:pt>
                <c:pt idx="100">
                  <c:v>6.0232250399676416E-7</c:v>
                </c:pt>
                <c:pt idx="101">
                  <c:v>3.5765841235243024E-7</c:v>
                </c:pt>
                <c:pt idx="102">
                  <c:v>2.1029502625159799E-7</c:v>
                </c:pt>
                <c:pt idx="103">
                  <c:v>1.2244822811123929E-7</c:v>
                </c:pt>
                <c:pt idx="104">
                  <c:v>7.0612224662326073E-8</c:v>
                </c:pt>
                <c:pt idx="105">
                  <c:v>4.0332145364772492E-8</c:v>
                </c:pt>
                <c:pt idx="106">
                  <c:v>2.2819503298489546E-8</c:v>
                </c:pt>
                <c:pt idx="107">
                  <c:v>1.2790370884716571E-8</c:v>
                </c:pt>
                <c:pt idx="108">
                  <c:v>7.102645040513916E-9</c:v>
                </c:pt>
                <c:pt idx="109">
                  <c:v>3.9079980799930681E-9</c:v>
                </c:pt>
                <c:pt idx="110">
                  <c:v>2.1307003885895478E-9</c:v>
                </c:pt>
                <c:pt idx="111">
                  <c:v>1.1512247950676878E-9</c:v>
                </c:pt>
                <c:pt idx="112">
                  <c:v>6.1645707423854453E-10</c:v>
                </c:pt>
                <c:pt idx="113">
                  <c:v>3.2717877787369966E-10</c:v>
                </c:pt>
                <c:pt idx="114">
                  <c:v>1.7212383074195539E-10</c:v>
                </c:pt>
                <c:pt idx="115">
                  <c:v>8.976435017412272E-11</c:v>
                </c:pt>
                <c:pt idx="116">
                  <c:v>4.6409472333672145E-11</c:v>
                </c:pt>
                <c:pt idx="117">
                  <c:v>2.3789290924075451E-11</c:v>
                </c:pt>
                <c:pt idx="118">
                  <c:v>1.2090944249769885E-11</c:v>
                </c:pt>
                <c:pt idx="119">
                  <c:v>6.0936006070820766E-12</c:v>
                </c:pt>
                <c:pt idx="120">
                  <c:v>3.0454639876184764E-12</c:v>
                </c:pt>
                <c:pt idx="121">
                  <c:v>1.5094850865120516E-12</c:v>
                </c:pt>
                <c:pt idx="122">
                  <c:v>7.4204411392600474E-13</c:v>
                </c:pt>
                <c:pt idx="123">
                  <c:v>3.6181397852747009E-13</c:v>
                </c:pt>
                <c:pt idx="124">
                  <c:v>1.7499449428354973E-13</c:v>
                </c:pt>
                <c:pt idx="125">
                  <c:v>8.3960516309938462E-14</c:v>
                </c:pt>
                <c:pt idx="126">
                  <c:v>3.9963662629564075E-14</c:v>
                </c:pt>
                <c:pt idx="127">
                  <c:v>1.8872189625523257E-14</c:v>
                </c:pt>
                <c:pt idx="128">
                  <c:v>8.8424589137680201E-15</c:v>
                </c:pt>
                <c:pt idx="129">
                  <c:v>4.1109677406115079E-15</c:v>
                </c:pt>
                <c:pt idx="130">
                  <c:v>1.8965375467315192E-15</c:v>
                </c:pt>
                <c:pt idx="131">
                  <c:v>8.6826216733648012E-16</c:v>
                </c:pt>
                <c:pt idx="132">
                  <c:v>3.9449152299838038E-16</c:v>
                </c:pt>
                <c:pt idx="133">
                  <c:v>1.7788804529349185E-16</c:v>
                </c:pt>
                <c:pt idx="134">
                  <c:v>7.9616428755667696E-17</c:v>
                </c:pt>
                <c:pt idx="135">
                  <c:v>3.536955967527686E-17</c:v>
                </c:pt>
                <c:pt idx="136">
                  <c:v>1.5597373548753363E-17</c:v>
                </c:pt>
                <c:pt idx="137">
                  <c:v>6.8279704797556482E-18</c:v>
                </c:pt>
                <c:pt idx="138">
                  <c:v>2.9673807634178579E-18</c:v>
                </c:pt>
                <c:pt idx="139">
                  <c:v>1.2803219916375085E-18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89.2</c:v>
                </c:pt>
                <c:pt idx="2">
                  <c:v>58</c:v>
                </c:pt>
                <c:pt idx="3">
                  <c:v>47.2</c:v>
                </c:pt>
                <c:pt idx="4">
                  <c:v>47.166666666666664</c:v>
                </c:pt>
                <c:pt idx="5">
                  <c:v>65.166666666666671</c:v>
                </c:pt>
                <c:pt idx="6">
                  <c:v>45.333333333333336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opLeftCell="A3" zoomScale="85" zoomScaleNormal="85" workbookViewId="0">
      <selection activeCell="G15" sqref="G15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6</v>
      </c>
      <c r="J4" s="27">
        <f>SUM('Dist Calc'!B2:B21)*I13</f>
        <v>2.9814167360891393</v>
      </c>
      <c r="K4" s="28">
        <f>SUM('Dist Calc'!C2:C21)*I13</f>
        <v>2.4579899108981903E-8</v>
      </c>
      <c r="N4" s="33" t="s">
        <v>20</v>
      </c>
      <c r="O4" s="34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Calc'!B22:B41)*I13</f>
        <v>5.9618789523941622</v>
      </c>
      <c r="K5" s="28">
        <f>SUM('Dist Calc'!C22:C41)*I13</f>
        <v>9.7792111299094708E-2</v>
      </c>
      <c r="N5" s="4" t="s">
        <v>14</v>
      </c>
      <c r="O5" s="31">
        <f ca="1">TODAY()</f>
        <v>43577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8.4644140295779184</v>
      </c>
      <c r="K6" s="28">
        <f>SUM('Dist Calc'!C42:C61)*I13</f>
        <v>18.301218432393352</v>
      </c>
      <c r="N6" s="4" t="s">
        <v>13</v>
      </c>
      <c r="O6" s="5">
        <f ca="1">O5-C2</f>
        <v>38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8.5333258696600982</v>
      </c>
      <c r="K7" s="28">
        <f>SUM('Dist Calc'!C62:C81)*I13</f>
        <v>19.306811446812581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6</v>
      </c>
      <c r="J8" s="27">
        <f>SUM('Dist Calc'!B82:B101)*I13</f>
        <v>6.1086989515625802</v>
      </c>
      <c r="K8" s="28">
        <f>SUM('Dist Calc'!C82:C101)*I13</f>
        <v>0.29412269982149197</v>
      </c>
      <c r="N8" s="4" t="s">
        <v>17</v>
      </c>
      <c r="O8" s="6">
        <f>_xlfn.STDEV.P(D:D)</f>
        <v>33.683110590593792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2</v>
      </c>
      <c r="J9" s="27">
        <f>SUM('Dist Calc'!B102:B121)*I13</f>
        <v>3.1048178926561762</v>
      </c>
      <c r="K9" s="28">
        <f>SUM('Dist Calc'!C102:C121)*I13</f>
        <v>5.5284865841570439E-5</v>
      </c>
      <c r="N9" s="4" t="s">
        <v>18</v>
      </c>
      <c r="O9" s="6">
        <f>AVERAGE(D:D)</f>
        <v>59.973684210526315</v>
      </c>
    </row>
    <row r="10" spans="1:15" x14ac:dyDescent="0.25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3</v>
      </c>
      <c r="J10" s="27">
        <f>SUM('Dist Calc'!B122:B141)*I13</f>
        <v>1.1201555390943003</v>
      </c>
      <c r="K10" s="28">
        <f>SUM('Dist Calc'!C122:C141)*I13</f>
        <v>2.2773515118737226E-10</v>
      </c>
      <c r="N10" s="32" t="s">
        <v>15</v>
      </c>
      <c r="O10" s="5">
        <f>SUM(D:D)</f>
        <v>2279</v>
      </c>
    </row>
    <row r="11" spans="1:15" ht="15.75" thickBot="1" x14ac:dyDescent="0.3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0.28676647003814831</v>
      </c>
      <c r="K11" s="28">
        <f>SUM('Dist Calc'!C142:C161)*I13</f>
        <v>3.6132760521058809E-17</v>
      </c>
      <c r="N11" s="21" t="s">
        <v>47</v>
      </c>
      <c r="O11" s="26">
        <f ca="1">SUM(Calc!T2:T406)/Scrobbles!O6</f>
        <v>0.97368421052631582</v>
      </c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25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38</v>
      </c>
      <c r="J13" s="27">
        <f>SUM(J4:J10)</f>
        <v>36.274707971034374</v>
      </c>
      <c r="K13" s="28">
        <f>SUM(K4:K10)</f>
        <v>38</v>
      </c>
    </row>
    <row r="14" spans="1:15" ht="15.75" thickBot="1" x14ac:dyDescent="0.3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0.17449123888008755</v>
      </c>
      <c r="K14" s="26">
        <f>_xlfn.CHISQ.TEST(I4:I10,K4:K10)</f>
        <v>0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21890.394736842107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SLOPE(F2:F38,A2:A38)</f>
        <v>60.352062588904701</v>
      </c>
    </row>
    <row r="21" spans="1:26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INTERCEPT(F2:F38,A2:A38)</f>
        <v>-171.50000000000023</v>
      </c>
    </row>
    <row r="22" spans="1:26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25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6" x14ac:dyDescent="0.25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6" x14ac:dyDescent="0.25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6" x14ac:dyDescent="0.25">
      <c r="A38">
        <v>37</v>
      </c>
      <c r="B38" t="s">
        <v>4</v>
      </c>
      <c r="C38" s="1">
        <v>43575</v>
      </c>
      <c r="D38">
        <v>117</v>
      </c>
      <c r="E38" s="3">
        <f>AVERAGE(D$2:D38)</f>
        <v>61.216216216216218</v>
      </c>
      <c r="F38">
        <f>SUM($D$2:D38)</f>
        <v>2265</v>
      </c>
    </row>
    <row r="39" spans="1:6" x14ac:dyDescent="0.25">
      <c r="A39">
        <v>38</v>
      </c>
      <c r="B39" t="s">
        <v>6</v>
      </c>
      <c r="C39" s="1">
        <v>43576</v>
      </c>
      <c r="D39">
        <v>14</v>
      </c>
      <c r="E39" s="3">
        <f>AVERAGE(D$2:D39)</f>
        <v>59.973684210526315</v>
      </c>
      <c r="F39">
        <f>SUM($D$2:D39)</f>
        <v>2279</v>
      </c>
    </row>
    <row r="40" spans="1:6" x14ac:dyDescent="0.25">
      <c r="A40">
        <v>39</v>
      </c>
      <c r="B40" t="s">
        <v>7</v>
      </c>
      <c r="C40" s="1">
        <v>43577</v>
      </c>
    </row>
    <row r="41" spans="1:6" x14ac:dyDescent="0.25">
      <c r="A41">
        <v>40</v>
      </c>
      <c r="B41" t="s">
        <v>8</v>
      </c>
      <c r="C41" s="1">
        <v>43578</v>
      </c>
    </row>
    <row r="42" spans="1:6" x14ac:dyDescent="0.25">
      <c r="A42">
        <v>41</v>
      </c>
      <c r="B42" t="s">
        <v>9</v>
      </c>
      <c r="C42" s="1">
        <v>43579</v>
      </c>
    </row>
    <row r="43" spans="1:6" x14ac:dyDescent="0.25">
      <c r="A43">
        <v>42</v>
      </c>
      <c r="B43" t="s">
        <v>10</v>
      </c>
    </row>
    <row r="44" spans="1:6" x14ac:dyDescent="0.25">
      <c r="A44">
        <v>43</v>
      </c>
      <c r="B44" s="2" t="s">
        <v>3</v>
      </c>
    </row>
    <row r="45" spans="1:6" x14ac:dyDescent="0.25">
      <c r="A45">
        <v>44</v>
      </c>
      <c r="B45" t="s">
        <v>4</v>
      </c>
    </row>
    <row r="46" spans="1:6" x14ac:dyDescent="0.25">
      <c r="A46">
        <v>45</v>
      </c>
      <c r="B46" t="s">
        <v>6</v>
      </c>
    </row>
    <row r="47" spans="1:6" x14ac:dyDescent="0.25">
      <c r="A47">
        <v>46</v>
      </c>
      <c r="B47" t="s">
        <v>7</v>
      </c>
    </row>
    <row r="48" spans="1:6" x14ac:dyDescent="0.25">
      <c r="A48">
        <v>47</v>
      </c>
      <c r="B48" t="s">
        <v>8</v>
      </c>
    </row>
    <row r="49" spans="1:2" x14ac:dyDescent="0.25">
      <c r="A49">
        <v>48</v>
      </c>
      <c r="B49" t="s">
        <v>9</v>
      </c>
    </row>
    <row r="50" spans="1:2" x14ac:dyDescent="0.25">
      <c r="A50">
        <v>49</v>
      </c>
      <c r="B50" t="s">
        <v>10</v>
      </c>
    </row>
    <row r="51" spans="1:2" x14ac:dyDescent="0.25">
      <c r="A51">
        <v>50</v>
      </c>
      <c r="B51" s="2" t="s">
        <v>3</v>
      </c>
    </row>
    <row r="52" spans="1:2" x14ac:dyDescent="0.25">
      <c r="A52">
        <v>51</v>
      </c>
      <c r="B52" t="s">
        <v>4</v>
      </c>
    </row>
    <row r="53" spans="1:2" x14ac:dyDescent="0.25">
      <c r="A53">
        <v>52</v>
      </c>
      <c r="B53" t="s">
        <v>6</v>
      </c>
    </row>
    <row r="54" spans="1:2" x14ac:dyDescent="0.25">
      <c r="A54">
        <v>53</v>
      </c>
      <c r="B54" t="s">
        <v>7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9</v>
      </c>
    </row>
    <row r="57" spans="1:2" x14ac:dyDescent="0.25">
      <c r="A57">
        <v>56</v>
      </c>
      <c r="B57" t="s">
        <v>10</v>
      </c>
    </row>
    <row r="58" spans="1:2" x14ac:dyDescent="0.25">
      <c r="A58">
        <v>57</v>
      </c>
      <c r="B58" s="2" t="s">
        <v>3</v>
      </c>
    </row>
    <row r="59" spans="1:2" x14ac:dyDescent="0.25">
      <c r="A59">
        <v>58</v>
      </c>
      <c r="B59" t="s">
        <v>4</v>
      </c>
    </row>
    <row r="60" spans="1:2" x14ac:dyDescent="0.25">
      <c r="A60">
        <v>59</v>
      </c>
      <c r="B60" t="s">
        <v>6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8</v>
      </c>
    </row>
    <row r="63" spans="1:2" x14ac:dyDescent="0.25">
      <c r="A63">
        <v>62</v>
      </c>
      <c r="B63" t="s">
        <v>9</v>
      </c>
    </row>
    <row r="64" spans="1:2" x14ac:dyDescent="0.25">
      <c r="A64">
        <v>63</v>
      </c>
      <c r="B64" t="s">
        <v>10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3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abSelected="1" workbookViewId="0">
      <selection activeCell="E15" sqref="E15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38</v>
      </c>
      <c r="E2">
        <f ca="1">ROUNDDOWN(D2/7,0)</f>
        <v>5</v>
      </c>
      <c r="F2">
        <f ca="1">MOD(D2,7)</f>
        <v>3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12.226315789473688</v>
      </c>
      <c r="H5" s="13">
        <f ca="1">F5/$F$13</f>
        <v>1.2038613426941642</v>
      </c>
    </row>
    <row r="6" spans="3:8" x14ac:dyDescent="0.25">
      <c r="C6" s="10" t="s">
        <v>8</v>
      </c>
      <c r="D6" s="11">
        <f>SUM(Calc!D2:D1000)</f>
        <v>446</v>
      </c>
      <c r="E6" s="11">
        <f ca="1">$E$2+IF($F$2&gt;4,1,0)</f>
        <v>5</v>
      </c>
      <c r="F6" s="12">
        <f t="shared" ca="1" si="0"/>
        <v>89.2</v>
      </c>
      <c r="G6" s="12">
        <f t="shared" ca="1" si="1"/>
        <v>29.226315789473688</v>
      </c>
      <c r="H6" s="13">
        <f t="shared" ref="H6:H11" ca="1" si="2">F6/$F$13</f>
        <v>1.4873189995612111</v>
      </c>
    </row>
    <row r="7" spans="3:8" x14ac:dyDescent="0.25">
      <c r="C7" s="10" t="s">
        <v>9</v>
      </c>
      <c r="D7" s="11">
        <f>SUM(Calc!E2:E1000)</f>
        <v>290</v>
      </c>
      <c r="E7" s="11">
        <f ca="1">$E$2+IF($F$2&gt;5,1,0)</f>
        <v>5</v>
      </c>
      <c r="F7" s="12">
        <f t="shared" ca="1" si="0"/>
        <v>58</v>
      </c>
      <c r="G7" s="12">
        <f t="shared" ca="1" si="1"/>
        <v>-1.973684210526315</v>
      </c>
      <c r="H7" s="13">
        <f t="shared" ca="1" si="2"/>
        <v>0.96709082931110135</v>
      </c>
    </row>
    <row r="8" spans="3:8" x14ac:dyDescent="0.25">
      <c r="C8" s="10" t="s">
        <v>10</v>
      </c>
      <c r="D8" s="11">
        <f>SUM(Calc!F2:F1000)</f>
        <v>236</v>
      </c>
      <c r="E8" s="11">
        <f ca="1">$E$2+IF($F$2&gt;6,1,0)</f>
        <v>5</v>
      </c>
      <c r="F8" s="12">
        <f t="shared" ca="1" si="0"/>
        <v>47.2</v>
      </c>
      <c r="G8" s="12">
        <f t="shared" ca="1" si="1"/>
        <v>-12.773684210526312</v>
      </c>
      <c r="H8" s="13">
        <f t="shared" ca="1" si="2"/>
        <v>0.78701184730144802</v>
      </c>
    </row>
    <row r="9" spans="3:8" x14ac:dyDescent="0.25">
      <c r="C9" s="10" t="s">
        <v>3</v>
      </c>
      <c r="D9" s="11">
        <f>SUM(Calc!G2:G1000)</f>
        <v>283</v>
      </c>
      <c r="E9" s="11">
        <f ca="1">$E$2+IF($F$2&gt;0,1,0)</f>
        <v>6</v>
      </c>
      <c r="F9" s="12">
        <f t="shared" ca="1" si="0"/>
        <v>47.166666666666664</v>
      </c>
      <c r="G9" s="12">
        <f t="shared" ca="1" si="1"/>
        <v>-12.807017543859651</v>
      </c>
      <c r="H9" s="13">
        <f t="shared" ca="1" si="2"/>
        <v>0.78645604797425772</v>
      </c>
    </row>
    <row r="10" spans="3:8" x14ac:dyDescent="0.25">
      <c r="C10" s="10" t="s">
        <v>4</v>
      </c>
      <c r="D10" s="11">
        <f>SUM(Calc!H2:H1000)</f>
        <v>391</v>
      </c>
      <c r="E10" s="11">
        <f ca="1">$E$2+IF($F$2&gt;1,1,0)</f>
        <v>6</v>
      </c>
      <c r="F10" s="12">
        <f t="shared" ca="1" si="0"/>
        <v>65.166666666666671</v>
      </c>
      <c r="G10" s="12">
        <f t="shared" ca="1" si="1"/>
        <v>5.1929824561403564</v>
      </c>
      <c r="H10" s="13">
        <f t="shared" ca="1" si="2"/>
        <v>1.0865876846570135</v>
      </c>
    </row>
    <row r="11" spans="3:8" x14ac:dyDescent="0.25">
      <c r="C11" s="10" t="s">
        <v>6</v>
      </c>
      <c r="D11" s="11">
        <f>SUM(Calc!I2:I1000)</f>
        <v>272</v>
      </c>
      <c r="E11" s="11">
        <f ca="1">$E$2+IF($F$2&gt;2,1,0)</f>
        <v>6</v>
      </c>
      <c r="F11" s="12">
        <f t="shared" ca="1" si="0"/>
        <v>45.333333333333336</v>
      </c>
      <c r="G11" s="12">
        <f t="shared" ca="1" si="1"/>
        <v>-14.640350877192979</v>
      </c>
      <c r="H11" s="13">
        <f t="shared" ca="1" si="2"/>
        <v>0.75588708497879187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2279</v>
      </c>
      <c r="E13" s="11">
        <f ca="1">SUM(E5:E11)</f>
        <v>38</v>
      </c>
      <c r="F13" s="12">
        <f ca="1">D13/E13</f>
        <v>59.973684210526315</v>
      </c>
      <c r="G13" s="12"/>
      <c r="H13" s="18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69.703160704841054</v>
      </c>
      <c r="E15" s="16"/>
      <c r="F15" s="16">
        <f ca="1">_xlfn.STDEV.P(F5:F11)</f>
        <v>14.991518388167544</v>
      </c>
      <c r="G15" s="16"/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361</v>
      </c>
      <c r="E23" s="18">
        <f t="shared" ref="E23:E29" ca="1" si="4">$D$13/$E$13*E5</f>
        <v>299.86842105263156</v>
      </c>
      <c r="G23" s="10" t="s">
        <v>7</v>
      </c>
      <c r="H23" s="12">
        <f t="shared" ref="H23:H29" ca="1" si="5">F5</f>
        <v>72.2</v>
      </c>
      <c r="I23" s="18">
        <f ca="1">E23/7</f>
        <v>42.838345864661655</v>
      </c>
    </row>
    <row r="24" spans="3:9" x14ac:dyDescent="0.25">
      <c r="C24" s="10" t="s">
        <v>8</v>
      </c>
      <c r="D24" s="11">
        <f t="shared" si="3"/>
        <v>446</v>
      </c>
      <c r="E24" s="18">
        <f t="shared" ca="1" si="4"/>
        <v>299.86842105263156</v>
      </c>
      <c r="G24" s="10" t="s">
        <v>8</v>
      </c>
      <c r="H24" s="12">
        <f t="shared" ca="1" si="5"/>
        <v>89.2</v>
      </c>
      <c r="I24" s="18">
        <f t="shared" ref="I24:I29" ca="1" si="6">E24/7</f>
        <v>42.838345864661655</v>
      </c>
    </row>
    <row r="25" spans="3:9" x14ac:dyDescent="0.25">
      <c r="C25" s="10" t="s">
        <v>9</v>
      </c>
      <c r="D25" s="11">
        <f t="shared" si="3"/>
        <v>290</v>
      </c>
      <c r="E25" s="18">
        <f t="shared" ca="1" si="4"/>
        <v>299.86842105263156</v>
      </c>
      <c r="G25" s="10" t="s">
        <v>9</v>
      </c>
      <c r="H25" s="12">
        <f t="shared" ca="1" si="5"/>
        <v>58</v>
      </c>
      <c r="I25" s="18">
        <f t="shared" ca="1" si="6"/>
        <v>42.838345864661655</v>
      </c>
    </row>
    <row r="26" spans="3:9" x14ac:dyDescent="0.25">
      <c r="C26" s="10" t="s">
        <v>10</v>
      </c>
      <c r="D26" s="11">
        <f t="shared" si="3"/>
        <v>236</v>
      </c>
      <c r="E26" s="18">
        <f t="shared" ca="1" si="4"/>
        <v>299.86842105263156</v>
      </c>
      <c r="G26" s="10" t="s">
        <v>10</v>
      </c>
      <c r="H26" s="12">
        <f t="shared" ca="1" si="5"/>
        <v>47.2</v>
      </c>
      <c r="I26" s="18">
        <f t="shared" ca="1" si="6"/>
        <v>42.838345864661655</v>
      </c>
    </row>
    <row r="27" spans="3:9" x14ac:dyDescent="0.25">
      <c r="C27" s="10" t="s">
        <v>3</v>
      </c>
      <c r="D27" s="11">
        <f t="shared" si="3"/>
        <v>283</v>
      </c>
      <c r="E27" s="18">
        <f t="shared" ca="1" si="4"/>
        <v>359.84210526315792</v>
      </c>
      <c r="G27" s="10" t="s">
        <v>3</v>
      </c>
      <c r="H27" s="12">
        <f t="shared" ca="1" si="5"/>
        <v>47.166666666666664</v>
      </c>
      <c r="I27" s="18">
        <f t="shared" ca="1" si="6"/>
        <v>51.406015037593988</v>
      </c>
    </row>
    <row r="28" spans="3:9" x14ac:dyDescent="0.25">
      <c r="C28" s="10" t="s">
        <v>4</v>
      </c>
      <c r="D28" s="11">
        <f t="shared" si="3"/>
        <v>391</v>
      </c>
      <c r="E28" s="18">
        <f t="shared" ca="1" si="4"/>
        <v>359.84210526315792</v>
      </c>
      <c r="G28" s="10" t="s">
        <v>4</v>
      </c>
      <c r="H28" s="12">
        <f t="shared" ca="1" si="5"/>
        <v>65.166666666666671</v>
      </c>
      <c r="I28" s="18">
        <f t="shared" ca="1" si="6"/>
        <v>51.406015037593988</v>
      </c>
    </row>
    <row r="29" spans="3:9" x14ac:dyDescent="0.25">
      <c r="C29" s="10" t="s">
        <v>6</v>
      </c>
      <c r="D29" s="11">
        <f t="shared" si="3"/>
        <v>272</v>
      </c>
      <c r="E29" s="18">
        <f t="shared" ca="1" si="4"/>
        <v>359.84210526315792</v>
      </c>
      <c r="G29" s="10" t="s">
        <v>6</v>
      </c>
      <c r="H29" s="12">
        <f t="shared" ca="1" si="5"/>
        <v>45.333333333333336</v>
      </c>
      <c r="I29" s="18">
        <f t="shared" ca="1" si="6"/>
        <v>51.406015037593988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2.457861670775662E-27</v>
      </c>
      <c r="E31" s="17"/>
      <c r="G31" s="15" t="s">
        <v>23</v>
      </c>
      <c r="H31" s="19">
        <f ca="1">_xlfn.CHISQ.TEST(H23:H29,I23:I29)</f>
        <v>2.3730257710281045E-15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2.4270637587857726E-3</v>
      </c>
      <c r="C2">
        <f>_xlfn.POISSON.DIST(A2,Scrobbles!$O$9,FALSE)</f>
        <v>8.9900040619471292E-27</v>
      </c>
    </row>
    <row r="3" spans="1:3" x14ac:dyDescent="0.25">
      <c r="A3">
        <v>1</v>
      </c>
      <c r="B3">
        <f>_xlfn.NORM.DIST(A3,Scrobbles!$O$9,Scrobbles!$O$8,FALSE)</f>
        <v>2.5576851538760955E-3</v>
      </c>
      <c r="C3">
        <f>_xlfn.POISSON.DIST(A3,Scrobbles!$O$9,FALSE)</f>
        <v>5.3916366466256605E-25</v>
      </c>
    </row>
    <row r="4" spans="1:3" x14ac:dyDescent="0.25">
      <c r="A4">
        <v>2</v>
      </c>
      <c r="B4">
        <f>_xlfn.NORM.DIST(A4,Scrobbles!$O$9,Scrobbles!$O$8,FALSE)</f>
        <v>2.6929617845743779E-3</v>
      </c>
      <c r="C4">
        <f>_xlfn.POISSON.DIST(A4,Scrobbles!$O$9,FALSE)</f>
        <v>1.6167815681131374E-23</v>
      </c>
    </row>
    <row r="5" spans="1:3" x14ac:dyDescent="0.25">
      <c r="A5">
        <v>3</v>
      </c>
      <c r="B5">
        <f>_xlfn.NORM.DIST(A5,Scrobbles!$O$9,Scrobbles!$O$8,FALSE)</f>
        <v>2.8328952019903001E-3</v>
      </c>
      <c r="C5">
        <f>_xlfn.POISSON.DIST(A5,Scrobbles!$O$9,FALSE)</f>
        <v>3.2321449067805576E-22</v>
      </c>
    </row>
    <row r="6" spans="1:3" x14ac:dyDescent="0.25">
      <c r="A6">
        <v>4</v>
      </c>
      <c r="B6">
        <f>_xlfn.NORM.DIST(A6,Scrobbles!$O$9,Scrobbles!$O$8,FALSE)</f>
        <v>2.9774744115219584E-3</v>
      </c>
      <c r="C6">
        <f>_xlfn.POISSON.DIST(A6,Scrobbles!$O$9,FALSE)</f>
        <v>4.8460909490479783E-21</v>
      </c>
    </row>
    <row r="7" spans="1:3" x14ac:dyDescent="0.25">
      <c r="A7">
        <v>5</v>
      </c>
      <c r="B7">
        <f>_xlfn.NORM.DIST(A7,Scrobbles!$O$9,Scrobbles!$O$8,FALSE)</f>
        <v>3.1266752608787342E-3</v>
      </c>
      <c r="C7">
        <f>_xlfn.POISSON.DIST(A7,Scrobbles!$O$9,FALSE)</f>
        <v>5.8127585646738762E-20</v>
      </c>
    </row>
    <row r="8" spans="1:3" x14ac:dyDescent="0.25">
      <c r="A8">
        <v>6</v>
      </c>
      <c r="B8">
        <f>_xlfn.NORM.DIST(A8,Scrobbles!$O$9,Scrobbles!$O$8,FALSE)</f>
        <v>3.2804598560180671E-3</v>
      </c>
      <c r="C8">
        <f>_xlfn.POISSON.DIST(A8,Scrobbles!$O$9,FALSE)</f>
        <v>5.8102091091630387E-19</v>
      </c>
    </row>
    <row r="9" spans="1:3" x14ac:dyDescent="0.25">
      <c r="A9">
        <v>7</v>
      </c>
      <c r="B9">
        <f>_xlfn.NORM.DIST(A9,Scrobbles!$O$9,Scrobbles!$O$8,FALSE)</f>
        <v>3.4387760095839852E-3</v>
      </c>
      <c r="C9">
        <f>_xlfn.POISSON.DIST(A9,Scrobbles!$O$9,FALSE)</f>
        <v>4.9779949472866851E-18</v>
      </c>
    </row>
    <row r="10" spans="1:3" x14ac:dyDescent="0.25">
      <c r="A10">
        <v>8</v>
      </c>
      <c r="B10">
        <f>_xlfn.NORM.DIST(A10,Scrobbles!$O$9,Scrobbles!$O$8,FALSE)</f>
        <v>3.601556726461811E-3</v>
      </c>
      <c r="C10">
        <f>_xlfn.POISSON.DIST(A10,Scrobbles!$O$9,FALSE)</f>
        <v>3.7318587121270847E-17</v>
      </c>
    </row>
    <row r="11" spans="1:3" x14ac:dyDescent="0.25">
      <c r="A11">
        <v>9</v>
      </c>
      <c r="B11">
        <f>_xlfn.NORM.DIST(A11,Scrobbles!$O$9,Scrobbles!$O$8,FALSE)</f>
        <v>3.7687197310580555E-3</v>
      </c>
      <c r="C11">
        <f>_xlfn.POISSON.DIST(A11,Scrobbles!$O$9,FALSE)</f>
        <v>2.4868146213267857E-16</v>
      </c>
    </row>
    <row r="12" spans="1:3" x14ac:dyDescent="0.25">
      <c r="A12">
        <v>10</v>
      </c>
      <c r="B12">
        <f>_xlfn.NORM.DIST(A12,Scrobbles!$O$9,Scrobbles!$O$8,FALSE)</f>
        <v>3.9401670408755968E-3</v>
      </c>
      <c r="C12">
        <f>_xlfn.POISSON.DIST(A12,Scrobbles!$O$9,FALSE)</f>
        <v>1.4914343478957306E-15</v>
      </c>
    </row>
    <row r="13" spans="1:3" x14ac:dyDescent="0.25">
      <c r="A13">
        <v>11</v>
      </c>
      <c r="B13">
        <f>_xlfn.NORM.DIST(A13,Scrobbles!$O$9,Scrobbles!$O$8,FALSE)</f>
        <v>4.1157845908804894E-3</v>
      </c>
      <c r="C13">
        <f>_xlfn.POISSON.DIST(A13,Scrobbles!$O$9,FALSE)</f>
        <v>8.1315284183118504E-15</v>
      </c>
    </row>
    <row r="14" spans="1:3" x14ac:dyDescent="0.25">
      <c r="A14">
        <v>12</v>
      </c>
      <c r="B14">
        <f>_xlfn.NORM.DIST(A14,Scrobbles!$O$9,Scrobbles!$O$8,FALSE)</f>
        <v>4.2954419130470768E-3</v>
      </c>
      <c r="C14">
        <f>_xlfn.POISSON.DIST(A14,Scrobbles!$O$9,FALSE)</f>
        <v>4.0639809792396303E-14</v>
      </c>
    </row>
    <row r="15" spans="1:3" x14ac:dyDescent="0.25">
      <c r="A15">
        <v>13</v>
      </c>
      <c r="B15">
        <f>_xlfn.NORM.DIST(A15,Scrobbles!$O$9,Scrobbles!$O$8,FALSE)</f>
        <v>4.4789918753217655E-3</v>
      </c>
      <c r="C15">
        <f>_xlfn.POISSON.DIST(A15,Scrobbles!$O$9,FALSE)</f>
        <v>1.8748608606654111E-13</v>
      </c>
    </row>
    <row r="16" spans="1:3" x14ac:dyDescent="0.25">
      <c r="A16">
        <v>14</v>
      </c>
      <c r="B16">
        <f>_xlfn.NORM.DIST(A16,Scrobbles!$O$9,Scrobbles!$O$8,FALSE)</f>
        <v>4.6662704840622765E-3</v>
      </c>
      <c r="C16">
        <f>_xlfn.POISSON.DIST(A16,Scrobbles!$O$9,FALSE)</f>
        <v>8.0315937997302138E-13</v>
      </c>
    </row>
    <row r="17" spans="1:3" x14ac:dyDescent="0.25">
      <c r="A17">
        <v>15</v>
      </c>
      <c r="B17">
        <f>_xlfn.NORM.DIST(A17,Scrobbles!$O$9,Scrobbles!$O$8,FALSE)</f>
        <v>4.8570967537882757E-3</v>
      </c>
      <c r="C17">
        <f>_xlfn.POISSON.DIST(A17,Scrobbles!$O$9,FALSE)</f>
        <v>3.2112284683482612E-12</v>
      </c>
    </row>
    <row r="18" spans="1:3" x14ac:dyDescent="0.25">
      <c r="A18">
        <v>16</v>
      </c>
      <c r="B18">
        <f>_xlfn.NORM.DIST(A18,Scrobbles!$O$9,Scrobbles!$O$8,FALSE)</f>
        <v>5.0512726478211378E-3</v>
      </c>
      <c r="C18">
        <f>_xlfn.POISSON.DIST(A18,Scrobbles!$O$9,FALSE)</f>
        <v>1.2036825130535689E-11</v>
      </c>
    </row>
    <row r="19" spans="1:3" x14ac:dyDescent="0.25">
      <c r="A19">
        <v>17</v>
      </c>
      <c r="B19">
        <f>_xlfn.NORM.DIST(A19,Scrobbles!$O$9,Scrobbles!$O$8,FALSE)</f>
        <v>5.2485830930957432E-3</v>
      </c>
      <c r="C19">
        <f>_xlfn.POISSON.DIST(A19,Scrobbles!$O$9,FALSE)</f>
        <v>4.246427936918103E-11</v>
      </c>
    </row>
    <row r="20" spans="1:3" x14ac:dyDescent="0.25">
      <c r="A20">
        <v>18</v>
      </c>
      <c r="B20">
        <f>_xlfn.NORM.DIST(A20,Scrobbles!$O$9,Scrobbles!$O$8,FALSE)</f>
        <v>5.4487960720962948E-3</v>
      </c>
      <c r="C20">
        <f>_xlfn.POISSON.DIST(A20,Scrobbles!$O$9,FALSE)</f>
        <v>1.4148551561748986E-10</v>
      </c>
    </row>
    <row r="21" spans="1:3" x14ac:dyDescent="0.25">
      <c r="A21">
        <v>19</v>
      </c>
      <c r="B21">
        <f>_xlfn.NORM.DIST(A21,Scrobbles!$O$9,Scrobbles!$O$8,FALSE)</f>
        <v>5.6516627945026876E-3</v>
      </c>
      <c r="C21">
        <f>_xlfn.POISSON.DIST(A21,Scrobbles!$O$9,FALSE)</f>
        <v>4.4660040178983409E-10</v>
      </c>
    </row>
    <row r="22" spans="1:3" x14ac:dyDescent="0.25">
      <c r="A22">
        <v>20</v>
      </c>
      <c r="B22">
        <f>_xlfn.NORM.DIST(A22,Scrobbles!$O$9,Scrobbles!$O$8,FALSE)</f>
        <v>5.856917950735163E-3</v>
      </c>
      <c r="C22">
        <f>_xlfn.POISSON.DIST(A22,Scrobbles!$O$9,FALSE)</f>
        <v>1.3392135732618814E-9</v>
      </c>
    </row>
    <row r="23" spans="1:3" x14ac:dyDescent="0.25">
      <c r="A23">
        <v>21</v>
      </c>
      <c r="B23">
        <f>_xlfn.NORM.DIST(A23,Scrobbles!$O$9,Scrobbles!$O$8,FALSE)</f>
        <v>6.0642800491550073E-3</v>
      </c>
      <c r="C23">
        <f>_xlfn.POISSON.DIST(A23,Scrobbles!$O$9,FALSE)</f>
        <v>3.8246462825361337E-9</v>
      </c>
    </row>
    <row r="24" spans="1:3" x14ac:dyDescent="0.25">
      <c r="A24">
        <v>22</v>
      </c>
      <c r="B24">
        <f>_xlfn.NORM.DIST(A24,Scrobbles!$O$9,Scrobbles!$O$8,FALSE)</f>
        <v>6.2734518382199997E-3</v>
      </c>
      <c r="C24">
        <f>_xlfn.POISSON.DIST(A24,Scrobbles!$O$9,FALSE)</f>
        <v>1.0426278562081147E-8</v>
      </c>
    </row>
    <row r="25" spans="1:3" x14ac:dyDescent="0.25">
      <c r="A25">
        <v>23</v>
      </c>
      <c r="B25">
        <f>_xlfn.NORM.DIST(A25,Scrobbles!$O$9,Scrobbles!$O$8,FALSE)</f>
        <v>6.4841208144079563E-3</v>
      </c>
      <c r="C25">
        <f>_xlfn.POISSON.DIST(A25,Scrobbles!$O$9,FALSE)</f>
        <v>2.7187058172749351E-8</v>
      </c>
    </row>
    <row r="26" spans="1:3" x14ac:dyDescent="0.25">
      <c r="A26">
        <v>24</v>
      </c>
      <c r="B26">
        <f>_xlfn.NORM.DIST(A26,Scrobbles!$O$9,Scrobbles!$O$8,FALSE)</f>
        <v>6.695959816212827E-3</v>
      </c>
      <c r="C26">
        <f>_xlfn.POISSON.DIST(A26,Scrobbles!$O$9,FALSE)</f>
        <v>6.7937835061069824E-8</v>
      </c>
    </row>
    <row r="27" spans="1:3" x14ac:dyDescent="0.25">
      <c r="A27">
        <v>25</v>
      </c>
      <c r="B27">
        <f>_xlfn.NORM.DIST(A27,Scrobbles!$O$9,Scrobbles!$O$8,FALSE)</f>
        <v>6.9086277039887489E-3</v>
      </c>
      <c r="C27">
        <f>_xlfn.POISSON.DIST(A27,Scrobbles!$O$9,FALSE)</f>
        <v>1.6297929063597776E-7</v>
      </c>
    </row>
    <row r="28" spans="1:3" x14ac:dyDescent="0.25">
      <c r="A28">
        <v>26</v>
      </c>
      <c r="B28">
        <f>_xlfn.NORM.DIST(A28,Scrobbles!$O$9,Scrobbles!$O$8,FALSE)</f>
        <v>7.1217701248718155E-3</v>
      </c>
      <c r="C28">
        <f>_xlfn.POISSON.DIST(A28,Scrobbles!$O$9,FALSE)</f>
        <v>3.7594109651760396E-7</v>
      </c>
    </row>
    <row r="29" spans="1:3" x14ac:dyDescent="0.25">
      <c r="A29">
        <v>27</v>
      </c>
      <c r="B29">
        <f>_xlfn.NORM.DIST(A29,Scrobbles!$O$9,Scrobbles!$O$8,FALSE)</f>
        <v>7.3350203614508227E-3</v>
      </c>
      <c r="C29">
        <f>_xlfn.POISSON.DIST(A29,Scrobbles!$O$9,FALSE)</f>
        <v>8.3505824460391871E-7</v>
      </c>
    </row>
    <row r="30" spans="1:3" x14ac:dyDescent="0.25">
      <c r="A30">
        <v>28</v>
      </c>
      <c r="B30">
        <f>_xlfn.NORM.DIST(A30,Scrobbles!$O$9,Scrobbles!$O$8,FALSE)</f>
        <v>7.5480002622910708E-3</v>
      </c>
      <c r="C30">
        <f>_xlfn.POISSON.DIST(A30,Scrobbles!$O$9,FALSE)</f>
        <v>1.7886256949739904E-6</v>
      </c>
    </row>
    <row r="31" spans="1:3" x14ac:dyDescent="0.25">
      <c r="A31">
        <v>29</v>
      </c>
      <c r="B31">
        <f>_xlfn.NORM.DIST(A31,Scrobbles!$O$9,Scrobbles!$O$8,FALSE)</f>
        <v>7.7603212518436507E-3</v>
      </c>
      <c r="C31">
        <f>_xlfn.POISSON.DIST(A31,Scrobbles!$O$9,FALSE)</f>
        <v>3.6989818138345909E-6</v>
      </c>
    </row>
    <row r="32" spans="1:3" x14ac:dyDescent="0.25">
      <c r="A32">
        <v>30</v>
      </c>
      <c r="B32">
        <f>_xlfn.NORM.DIST(A32,Scrobbles!$O$9,Scrobbles!$O$8,FALSE)</f>
        <v>7.9715854167010259E-3</v>
      </c>
      <c r="C32">
        <f>_xlfn.POISSON.DIST(A32,Scrobbles!$O$9,FALSE)</f>
        <v>7.3947189067798966E-6</v>
      </c>
    </row>
    <row r="33" spans="1:3" x14ac:dyDescent="0.25">
      <c r="A33">
        <v>31</v>
      </c>
      <c r="B33">
        <f>_xlfn.NORM.DIST(A33,Scrobbles!$O$9,Scrobbles!$O$8,FALSE)</f>
        <v>8.181386664592739E-3</v>
      </c>
      <c r="C33">
        <f>_xlfn.POISSON.DIST(A33,Scrobbles!$O$9,FALSE)</f>
        <v>1.4306081823897501E-5</v>
      </c>
    </row>
    <row r="34" spans="1:3" x14ac:dyDescent="0.25">
      <c r="A34">
        <v>32</v>
      </c>
      <c r="B34">
        <f>_xlfn.NORM.DIST(A34,Scrobbles!$O$9,Scrobbles!$O$8,FALSE)</f>
        <v>8.3893119519573289E-3</v>
      </c>
      <c r="C34">
        <f>_xlfn.POISSON.DIST(A34,Scrobbles!$O$9,FALSE)</f>
        <v>2.6812138549886929E-5</v>
      </c>
    </row>
    <row r="35" spans="1:3" x14ac:dyDescent="0.25">
      <c r="A35">
        <v>33</v>
      </c>
      <c r="B35">
        <f>_xlfn.NORM.DIST(A35,Scrobbles!$O$9,Scrobbles!$O$8,FALSE)</f>
        <v>8.5949425753829526E-3</v>
      </c>
      <c r="C35">
        <f>_xlfn.POISSON.DIST(A35,Scrobbles!$O$9,FALSE)</f>
        <v>4.8727961527266556E-5</v>
      </c>
    </row>
    <row r="36" spans="1:3" x14ac:dyDescent="0.25">
      <c r="A36">
        <v>34</v>
      </c>
      <c r="B36">
        <f>_xlfn.NORM.DIST(A36,Scrobbles!$O$9,Scrobbles!$O$8,FALSE)</f>
        <v>8.7978555216843748E-3</v>
      </c>
      <c r="C36">
        <f>_xlfn.POISSON.DIST(A36,Scrobbles!$O$9,FALSE)</f>
        <v>8.5952805201734491E-5</v>
      </c>
    </row>
    <row r="37" spans="1:3" x14ac:dyDescent="0.25">
      <c r="A37">
        <v>35</v>
      </c>
      <c r="B37">
        <f>_xlfn.NORM.DIST(A37,Scrobbles!$O$9,Scrobbles!$O$8,FALSE)</f>
        <v>8.9976248708826239E-3</v>
      </c>
      <c r="C37">
        <f>_xlfn.POISSON.DIST(A37,Scrobbles!$O$9,FALSE)</f>
        <v>1.4728303989079063E-4</v>
      </c>
    </row>
    <row r="38" spans="1:3" x14ac:dyDescent="0.25">
      <c r="A38">
        <v>36</v>
      </c>
      <c r="B38">
        <f>_xlfn.NORM.DIST(A38,Scrobbles!$O$9,Scrobbles!$O$8,FALSE)</f>
        <v>9.193823245880587E-3</v>
      </c>
      <c r="C38">
        <f>_xlfn.POISSON.DIST(A38,Scrobbles!$O$9,FALSE)</f>
        <v>2.4536407011046277E-4</v>
      </c>
    </row>
    <row r="39" spans="1:3" x14ac:dyDescent="0.25">
      <c r="A39">
        <v>37</v>
      </c>
      <c r="B39">
        <f>_xlfn.NORM.DIST(A39,Scrobbles!$O$9,Scrobbles!$O$8,FALSE)</f>
        <v>9.3860233021871783E-3</v>
      </c>
      <c r="C39">
        <f>_xlfn.POISSON.DIST(A39,Scrobbles!$O$9,FALSE)</f>
        <v>3.9771316911930597E-4</v>
      </c>
    </row>
    <row r="40" spans="1:3" x14ac:dyDescent="0.25">
      <c r="A40">
        <v>38</v>
      </c>
      <c r="B40">
        <f>_xlfn.NORM.DIST(A40,Scrobbles!$O$9,Scrobbles!$O$8,FALSE)</f>
        <v>9.5737992506393296E-3</v>
      </c>
      <c r="C40">
        <f>_xlfn.POISSON.DIST(A40,Scrobbles!$O$9,FALSE)</f>
        <v>6.2769273713497253E-4</v>
      </c>
    </row>
    <row r="41" spans="1:3" x14ac:dyDescent="0.25">
      <c r="A41">
        <v>39</v>
      </c>
      <c r="B41">
        <f>_xlfn.NORM.DIST(A41,Scrobbles!$O$9,Scrobbles!$O$8,FALSE)</f>
        <v>9.7567284057085008E-3</v>
      </c>
      <c r="C41">
        <f>_xlfn.POISSON.DIST(A41,Scrobbles!$O$9,FALSE)</f>
        <v>9.652575896967558E-4</v>
      </c>
    </row>
    <row r="42" spans="1:3" x14ac:dyDescent="0.25">
      <c r="A42">
        <v>40</v>
      </c>
      <c r="B42">
        <f>_xlfn.NORM.DIST(A42,Scrobbles!$O$9,Scrobbles!$O$8,FALSE)</f>
        <v>9.9343927516608622E-3</v>
      </c>
      <c r="C42">
        <f>_xlfn.POISSON.DIST(A42,Scrobbles!$O$9,FALSE)</f>
        <v>1.4472513466571818E-3</v>
      </c>
    </row>
    <row r="43" spans="1:3" x14ac:dyDescent="0.25">
      <c r="A43">
        <v>41</v>
      </c>
      <c r="B43">
        <f>_xlfn.NORM.DIST(A43,Scrobbles!$O$9,Scrobbles!$O$8,FALSE)</f>
        <v>1.0106380518571092E-2</v>
      </c>
      <c r="C43">
        <f>_xlfn.POISSON.DIST(A43,Scrobbles!$O$9,FALSE)</f>
        <v>2.1169998838457748E-3</v>
      </c>
    </row>
    <row r="44" spans="1:3" x14ac:dyDescent="0.25">
      <c r="A44">
        <v>42</v>
      </c>
      <c r="B44">
        <f>_xlfn.NORM.DIST(A44,Scrobbles!$O$9,Scrobbles!$O$8,FALSE)</f>
        <v>1.0272287759971981E-2</v>
      </c>
      <c r="C44">
        <f>_xlfn.POISSON.DIST(A44,Scrobbles!$O$9,FALSE)</f>
        <v>3.0229591073211316E-3</v>
      </c>
    </row>
    <row r="45" spans="1:3" x14ac:dyDescent="0.25">
      <c r="A45">
        <v>43</v>
      </c>
      <c r="B45">
        <f>_xlfn.NORM.DIST(A45,Scrobbles!$O$9,Scrobbles!$O$8,FALSE)</f>
        <v>1.0431719923758739E-2</v>
      </c>
      <c r="C45">
        <f>_xlfn.POISSON.DIST(A45,Scrobbles!$O$9,FALSE)</f>
        <v>4.216232439158427E-3</v>
      </c>
    </row>
    <row r="46" spans="1:3" x14ac:dyDescent="0.25">
      <c r="A46">
        <v>44</v>
      </c>
      <c r="B46">
        <f>_xlfn.NORM.DIST(A46,Scrobbles!$O$9,Scrobbles!$O$8,FALSE)</f>
        <v>1.0584293407859888E-2</v>
      </c>
      <c r="C46">
        <f>_xlfn.POISSON.DIST(A46,Scrobbles!$O$9,FALSE)</f>
        <v>5.7468862014605554E-3</v>
      </c>
    </row>
    <row r="47" spans="1:3" x14ac:dyDescent="0.25">
      <c r="A47">
        <v>45</v>
      </c>
      <c r="B47">
        <f>_xlfn.NORM.DIST(A47,Scrobbles!$O$9,Scrobbles!$O$8,FALSE)</f>
        <v>1.0729637092138406E-2</v>
      </c>
      <c r="C47">
        <f>_xlfn.POISSON.DIST(A47,Scrobbles!$O$9,FALSE)</f>
        <v>7.6591541831161425E-3</v>
      </c>
    </row>
    <row r="48" spans="1:3" x14ac:dyDescent="0.25">
      <c r="A48">
        <v>46</v>
      </c>
      <c r="B48">
        <f>_xlfn.NORM.DIST(A48,Scrobbles!$O$9,Scrobbles!$O$8,FALSE)</f>
        <v>1.0867393837998047E-2</v>
      </c>
      <c r="C48">
        <f>_xlfn.POISSON.DIST(A48,Scrobbles!$O$9,FALSE)</f>
        <v>9.9858194412595445E-3</v>
      </c>
    </row>
    <row r="49" spans="1:3" x14ac:dyDescent="0.25">
      <c r="A49">
        <v>47</v>
      </c>
      <c r="B49">
        <f>_xlfn.NORM.DIST(A49,Scrobbles!$O$9,Scrobbles!$O$8,FALSE)</f>
        <v>1.0997221947241983E-2</v>
      </c>
      <c r="C49">
        <f>_xlfn.POISSON.DIST(A49,Scrobbles!$O$9,FALSE)</f>
        <v>1.2742263441562427E-2</v>
      </c>
    </row>
    <row r="50" spans="1:3" x14ac:dyDescent="0.25">
      <c r="A50">
        <v>48</v>
      </c>
      <c r="B50">
        <f>_xlfn.NORM.DIST(A50,Scrobbles!$O$9,Scrobbles!$O$8,FALSE)</f>
        <v>1.1118796571863951E-2</v>
      </c>
      <c r="C50">
        <f>_xlfn.POISSON.DIST(A50,Scrobbles!$O$9,FALSE)</f>
        <v>1.5920843411908314E-2</v>
      </c>
    </row>
    <row r="51" spans="1:3" x14ac:dyDescent="0.25">
      <c r="A51">
        <v>49</v>
      </c>
      <c r="B51">
        <f>_xlfn.NORM.DIST(A51,Scrobbles!$O$9,Scrobbles!$O$8,FALSE)</f>
        <v>1.1231811066646079E-2</v>
      </c>
      <c r="C51">
        <f>_xlfn.POISSON.DIST(A51,Scrobbles!$O$9,FALSE)</f>
        <v>1.9486359901041354E-2</v>
      </c>
    </row>
    <row r="52" spans="1:3" x14ac:dyDescent="0.25">
      <c r="A52">
        <v>50</v>
      </c>
      <c r="B52">
        <f>_xlfn.NORM.DIST(A52,Scrobbles!$O$9,Scrobbles!$O$8,FALSE)</f>
        <v>1.1335978276691494E-2</v>
      </c>
      <c r="C52">
        <f>_xlfn.POISSON.DIST(A52,Scrobbles!$O$9,FALSE)</f>
        <v>2.3373375902354405E-2</v>
      </c>
    </row>
    <row r="53" spans="1:3" x14ac:dyDescent="0.25">
      <c r="A53">
        <v>51</v>
      </c>
      <c r="B53">
        <f>_xlfn.NORM.DIST(A53,Scrobbles!$O$9,Scrobbles!$O$8,FALSE)</f>
        <v>1.1431031752332775E-2</v>
      </c>
      <c r="C53">
        <f>_xlfn.POISSON.DIST(A53,Scrobbles!$O$9,FALSE)</f>
        <v>2.7486028731406428E-2</v>
      </c>
    </row>
    <row r="54" spans="1:3" x14ac:dyDescent="0.25">
      <c r="A54">
        <v>52</v>
      </c>
      <c r="B54">
        <f>_xlfn.NORM.DIST(A54,Scrobbles!$O$9,Scrobbles!$O$8,FALSE)</f>
        <v>1.1516726884226912E-2</v>
      </c>
      <c r="C54">
        <f>_xlfn.POISSON.DIST(A54,Scrobbles!$O$9,FALSE)</f>
        <v>3.1700738602669608E-2</v>
      </c>
    </row>
    <row r="55" spans="1:3" x14ac:dyDescent="0.25">
      <c r="A55">
        <v>53</v>
      </c>
      <c r="B55">
        <f>_xlfn.NORM.DIST(A55,Scrobbles!$O$9,Scrobbles!$O$8,FALSE)</f>
        <v>1.1592841951872103E-2</v>
      </c>
      <c r="C55">
        <f>_xlfn.POISSON.DIST(A55,Scrobbles!$O$9,FALSE)</f>
        <v>3.5871888418810373E-2</v>
      </c>
    </row>
    <row r="56" spans="1:3" x14ac:dyDescent="0.25">
      <c r="A56">
        <v>54</v>
      </c>
      <c r="B56">
        <f>_xlfn.NORM.DIST(A56,Scrobbles!$O$9,Scrobbles!$O$8,FALSE)</f>
        <v>1.1659179079257745E-2</v>
      </c>
      <c r="C56">
        <f>_xlfn.POISSON.DIST(A56,Scrobbles!$O$9,FALSE)</f>
        <v>3.9840172371573536E-2</v>
      </c>
    </row>
    <row r="57" spans="1:3" x14ac:dyDescent="0.25">
      <c r="A57">
        <v>55</v>
      </c>
      <c r="B57">
        <f>_xlfn.NORM.DIST(A57,Scrobbles!$O$9,Scrobbles!$O$8,FALSE)</f>
        <v>1.1715565091883829E-2</v>
      </c>
      <c r="C57">
        <f>_xlfn.POISSON.DIST(A57,Scrobbles!$O$9,FALSE)</f>
        <v>4.3442943940103389E-2</v>
      </c>
    </row>
    <row r="58" spans="1:3" x14ac:dyDescent="0.25">
      <c r="A58">
        <v>56</v>
      </c>
      <c r="B58">
        <f>_xlfn.NORM.DIST(A58,Scrobbles!$O$9,Scrobbles!$O$8,FALSE)</f>
        <v>1.1761852269955249E-2</v>
      </c>
      <c r="C58">
        <f>_xlfn.POISSON.DIST(A58,Scrobbles!$O$9,FALSE)</f>
        <v>4.6525596447131355E-2</v>
      </c>
    </row>
    <row r="59" spans="1:3" x14ac:dyDescent="0.25">
      <c r="A59">
        <v>57</v>
      </c>
      <c r="B59">
        <f>_xlfn.NORM.DIST(A59,Scrobbles!$O$9,Scrobbles!$O$8,FALSE)</f>
        <v>1.1797918993166366E-2</v>
      </c>
      <c r="C59">
        <f>_xlfn.POISSON.DIST(A59,Scrobbles!$O$9,FALSE)</f>
        <v>4.895283208818671E-2</v>
      </c>
    </row>
    <row r="60" spans="1:3" x14ac:dyDescent="0.25">
      <c r="A60">
        <v>58</v>
      </c>
      <c r="B60">
        <f>_xlfn.NORM.DIST(A60,Scrobbles!$O$9,Scrobbles!$O$8,FALSE)</f>
        <v>1.182367027313694E-2</v>
      </c>
      <c r="C60">
        <f>_xlfn.POISSON.DIST(A60,Scrobbles!$O$9,FALSE)</f>
        <v>5.0618649877031512E-2</v>
      </c>
    </row>
    <row r="61" spans="1:3" x14ac:dyDescent="0.25">
      <c r="A61">
        <v>59</v>
      </c>
      <c r="B61">
        <f>_xlfn.NORM.DIST(A61,Scrobbles!$O$9,Scrobbles!$O$8,FALSE)</f>
        <v>1.1839038170237093E-2</v>
      </c>
      <c r="C61">
        <f>_xlfn.POISSON.DIST(A61,Scrobbles!$O$9,FALSE)</f>
        <v>5.1454015642174326E-2</v>
      </c>
    </row>
    <row r="62" spans="1:3" x14ac:dyDescent="0.25">
      <c r="A62">
        <v>60</v>
      </c>
      <c r="B62">
        <f>_xlfn.NORM.DIST(A62,Scrobbles!$O$9,Scrobbles!$O$8,FALSE)</f>
        <v>1.1843982092241344E-2</v>
      </c>
      <c r="C62">
        <f>_xlfn.POISSON.DIST(A62,Scrobbles!$O$9,FALSE)</f>
        <v>5.1431448091454078E-2</v>
      </c>
    </row>
    <row r="63" spans="1:3" x14ac:dyDescent="0.25">
      <c r="A63">
        <v>61</v>
      </c>
      <c r="B63">
        <f>_xlfn.NORM.DIST(A63,Scrobbles!$O$9,Scrobbles!$O$8,FALSE)</f>
        <v>1.1838488972974282E-2</v>
      </c>
      <c r="C63">
        <f>_xlfn.POISSON.DIST(A63,Scrobbles!$O$9,FALSE)</f>
        <v>5.0566121743064643E-2</v>
      </c>
    </row>
    <row r="64" spans="1:3" x14ac:dyDescent="0.25">
      <c r="A64">
        <v>62</v>
      </c>
      <c r="B64">
        <f>_xlfn.NORM.DIST(A64,Scrobbles!$O$9,Scrobbles!$O$8,FALSE)</f>
        <v>1.1822573329847466E-2</v>
      </c>
      <c r="C64">
        <f>_xlfn.POISSON.DIST(A64,Scrobbles!$O$9,FALSE)</f>
        <v>4.8913493825315894E-2</v>
      </c>
    </row>
    <row r="65" spans="1:3" x14ac:dyDescent="0.25">
      <c r="A65">
        <v>63</v>
      </c>
      <c r="B65">
        <f>_xlfn.NORM.DIST(A65,Scrobbles!$O$9,Scrobbles!$O$8,FALSE)</f>
        <v>1.1796277199933E-2</v>
      </c>
      <c r="C65">
        <f>_xlfn.POISSON.DIST(A65,Scrobbles!$O$9,FALSE)</f>
        <v>4.6563848131952794E-2</v>
      </c>
    </row>
    <row r="66" spans="1:3" x14ac:dyDescent="0.25">
      <c r="A66">
        <v>64</v>
      </c>
      <c r="B66">
        <f>_xlfn.NORM.DIST(A66,Scrobbles!$O$9,Scrobbles!$O$8,FALSE)</f>
        <v>1.1759669954967678E-2</v>
      </c>
      <c r="C66">
        <f>_xlfn.POISSON.DIST(A66,Scrobbles!$O$9,FALSE)</f>
        <v>4.363446130457254E-2</v>
      </c>
    </row>
    <row r="67" spans="1:3" x14ac:dyDescent="0.25">
      <c r="A67">
        <v>65</v>
      </c>
      <c r="B67">
        <f>_xlfn.NORM.DIST(A67,Scrobbles!$O$9,Scrobbles!$O$8,FALSE)</f>
        <v>1.1712847996427264E-2</v>
      </c>
      <c r="C67">
        <f>_xlfn.POISSON.DIST(A67,Scrobbles!$O$9,FALSE)</f>
        <v>4.026029850733634E-2</v>
      </c>
    </row>
    <row r="68" spans="1:3" x14ac:dyDescent="0.25">
      <c r="A68">
        <v>66</v>
      </c>
      <c r="B68">
        <f>_xlfn.NORM.DIST(A68,Scrobbles!$O$9,Scrobbles!$O$8,FALSE)</f>
        <v>1.1655934332546641E-2</v>
      </c>
      <c r="C68">
        <f>_xlfn.POISSON.DIST(A68,Scrobbles!$O$9,FALSE)</f>
        <v>3.6584218619704789E-2</v>
      </c>
    </row>
    <row r="69" spans="1:3" x14ac:dyDescent="0.25">
      <c r="A69">
        <v>67</v>
      </c>
      <c r="B69">
        <f>_xlfn.NORM.DIST(A69,Scrobbles!$O$9,Scrobbles!$O$8,FALSE)</f>
        <v>1.1589078039883453E-2</v>
      </c>
      <c r="C69">
        <f>_xlfn.POISSON.DIST(A69,Scrobbles!$O$9,FALSE)</f>
        <v>3.2747617531149707E-2</v>
      </c>
    </row>
    <row r="70" spans="1:3" x14ac:dyDescent="0.25">
      <c r="A70">
        <v>68</v>
      </c>
      <c r="B70">
        <f>_xlfn.NORM.DIST(A70,Scrobbles!$O$9,Scrobbles!$O$8,FALSE)</f>
        <v>1.1512453612723756E-2</v>
      </c>
      <c r="C70">
        <f>_xlfn.POISSON.DIST(A70,Scrobbles!$O$9,FALSE)</f>
        <v>2.8882283418533345E-2</v>
      </c>
    </row>
    <row r="71" spans="1:3" x14ac:dyDescent="0.25">
      <c r="A71">
        <v>69</v>
      </c>
      <c r="B71">
        <f>_xlfn.NORM.DIST(A71,Scrobbles!$O$9,Scrobbles!$O$8,FALSE)</f>
        <v>1.1426260204303445E-2</v>
      </c>
      <c r="C71">
        <f>_xlfn.POISSON.DIST(A71,Scrobbles!$O$9,FALSE)</f>
        <v>2.5104013695971573E-2</v>
      </c>
    </row>
    <row r="72" spans="1:3" x14ac:dyDescent="0.25">
      <c r="A72">
        <v>70</v>
      </c>
      <c r="B72">
        <f>_xlfn.NORM.DIST(A72,Scrobbles!$O$9,Scrobbles!$O$8,FALSE)</f>
        <v>1.1330720764463113E-2</v>
      </c>
      <c r="C72">
        <f>_xlfn.POISSON.DIST(A72,Scrobbles!$O$9,FALSE)</f>
        <v>2.1508288425984699E-2</v>
      </c>
    </row>
    <row r="73" spans="1:3" x14ac:dyDescent="0.25">
      <c r="A73">
        <v>71</v>
      </c>
      <c r="B73">
        <f>_xlfn.NORM.DIST(A73,Scrobbles!$O$9,Scrobbles!$O$8,FALSE)</f>
        <v>1.1226081078961846E-2</v>
      </c>
      <c r="C73">
        <f>_xlfn.POISSON.DIST(A73,Scrobbles!$O$9,FALSE)</f>
        <v>1.8168046450266553E-2</v>
      </c>
    </row>
    <row r="74" spans="1:3" x14ac:dyDescent="0.25">
      <c r="A74">
        <v>72</v>
      </c>
      <c r="B74">
        <f>_xlfn.NORM.DIST(A74,Scrobbles!$O$9,Scrobbles!$O$8,FALSE)</f>
        <v>1.111260871624253E-2</v>
      </c>
      <c r="C74">
        <f>_xlfn.POISSON.DIST(A74,Scrobbles!$O$9,FALSE)</f>
        <v>1.5133398340700821E-2</v>
      </c>
    </row>
    <row r="75" spans="1:3" x14ac:dyDescent="0.25">
      <c r="A75">
        <v>73</v>
      </c>
      <c r="B75">
        <f>_xlfn.NORM.DIST(A75,Scrobbles!$O$9,Scrobbles!$O$8,FALSE)</f>
        <v>1.099059188796358E-2</v>
      </c>
      <c r="C75">
        <f>_xlfn.POISSON.DIST(A75,Scrobbles!$O$9,FALSE)</f>
        <v>1.2432954152291686E-2</v>
      </c>
    </row>
    <row r="76" spans="1:3" x14ac:dyDescent="0.25">
      <c r="A76">
        <v>74</v>
      </c>
      <c r="B76">
        <f>_xlfn.NORM.DIST(A76,Scrobbles!$O$9,Scrobbles!$O$8,FALSE)</f>
        <v>1.0860338230085469E-2</v>
      </c>
      <c r="C76">
        <f>_xlfn.POISSON.DIST(A76,Scrobbles!$O$9,FALSE)</f>
        <v>1.0076352245047202E-2</v>
      </c>
    </row>
    <row r="77" spans="1:3" x14ac:dyDescent="0.25">
      <c r="A77">
        <v>75</v>
      </c>
      <c r="B77">
        <f>_xlfn.NORM.DIST(A77,Scrobbles!$O$9,Scrobbles!$O$8,FALSE)</f>
        <v>1.0722173511722196E-2</v>
      </c>
      <c r="C77">
        <f>_xlfn.POISSON.DIST(A77,Scrobbles!$O$9,FALSE)</f>
        <v>8.0575462338465138E-3</v>
      </c>
    </row>
    <row r="78" spans="1:3" x14ac:dyDescent="0.25">
      <c r="A78">
        <v>76</v>
      </c>
      <c r="B78">
        <f>_xlfn.NORM.DIST(A78,Scrobbles!$O$9,Scrobbles!$O$8,FALSE)</f>
        <v>1.0576440279334555E-2</v>
      </c>
      <c r="C78">
        <f>_xlfn.POISSON.DIST(A78,Scrobbles!$O$9,FALSE)</f>
        <v>6.3584307018477275E-3</v>
      </c>
    </row>
    <row r="79" spans="1:3" x14ac:dyDescent="0.25">
      <c r="A79">
        <v>77</v>
      </c>
      <c r="B79">
        <f>_xlfn.NORM.DIST(A79,Scrobbles!$O$9,Scrobbles!$O$8,FALSE)</f>
        <v>1.0423496444151961E-2</v>
      </c>
      <c r="C79">
        <f>_xlfn.POISSON.DIST(A79,Scrobbles!$O$9,FALSE)</f>
        <v>4.9524482465861134E-3</v>
      </c>
    </row>
    <row r="80" spans="1:3" x14ac:dyDescent="0.25">
      <c r="A80">
        <v>78</v>
      </c>
      <c r="B80">
        <f>_xlfn.NORM.DIST(A80,Scrobbles!$O$9,Scrobbles!$O$8,FALSE)</f>
        <v>1.0263713820960346E-2</v>
      </c>
      <c r="C80">
        <f>_xlfn.POISSON.DIST(A80,Scrobbles!$O$9,FALSE)</f>
        <v>3.8079047078170441E-3</v>
      </c>
    </row>
    <row r="81" spans="1:3" x14ac:dyDescent="0.25">
      <c r="A81">
        <v>79</v>
      </c>
      <c r="B81">
        <f>_xlfn.NORM.DIST(A81,Scrobbles!$O$9,Scrobbles!$O$8,FALSE)</f>
        <v>1.0097476626584473E-2</v>
      </c>
      <c r="C81">
        <f>_xlfn.POISSON.DIST(A81,Scrobbles!$O$9,FALSE)</f>
        <v>2.8908110689923557E-3</v>
      </c>
    </row>
    <row r="82" spans="1:3" x14ac:dyDescent="0.25">
      <c r="A82">
        <v>80</v>
      </c>
      <c r="B82">
        <f>_xlfn.NORM.DIST(A82,Scrobbles!$O$9,Scrobbles!$O$8,FALSE)</f>
        <v>9.9251799465228784E-3</v>
      </c>
      <c r="C82">
        <f>_xlfn.POISSON.DIST(A82,Scrobbles!$O$9,FALSE)</f>
        <v>2.1671573770505269E-3</v>
      </c>
    </row>
    <row r="83" spans="1:3" x14ac:dyDescent="0.25">
      <c r="A83">
        <v>81</v>
      </c>
      <c r="B83">
        <f>_xlfn.NORM.DIST(A83,Scrobbles!$O$9,Scrobbles!$O$8,FALSE)</f>
        <v>9.7472281782625559E-3</v>
      </c>
      <c r="C83">
        <f>_xlfn.POISSON.DIST(A83,Scrobbles!$O$9,FALSE)</f>
        <v>1.6045976810585261E-3</v>
      </c>
    </row>
    <row r="84" spans="1:3" x14ac:dyDescent="0.25">
      <c r="A84">
        <v>82</v>
      </c>
      <c r="B84">
        <f>_xlfn.NORM.DIST(A84,Scrobbles!$O$9,Scrobbles!$O$8,FALSE)</f>
        <v>9.5640334598087271E-3</v>
      </c>
      <c r="C84">
        <f>_xlfn.POISSON.DIST(A84,Scrobbles!$O$9,FALSE)</f>
        <v>1.1735809098627615E-3</v>
      </c>
    </row>
    <row r="85" spans="1:3" x14ac:dyDescent="0.25">
      <c r="A85">
        <v>83</v>
      </c>
      <c r="B85">
        <f>_xlfn.NORM.DIST(A85,Scrobbles!$O$9,Scrobbles!$O$8,FALSE)</f>
        <v>9.3760140919135586E-3</v>
      </c>
      <c r="C85">
        <f>_xlfn.POISSON.DIST(A85,Scrobbles!$O$9,FALSE)</f>
        <v>8.4799964920014373E-4</v>
      </c>
    </row>
    <row r="86" spans="1:3" x14ac:dyDescent="0.25">
      <c r="A86">
        <v>84</v>
      </c>
      <c r="B86">
        <f>_xlfn.NORM.DIST(A86,Scrobbles!$O$9,Scrobbles!$O$8,FALSE)</f>
        <v>9.1835929623777807E-3</v>
      </c>
      <c r="C86">
        <f>_xlfn.POISSON.DIST(A86,Scrobbles!$O$9,FALSE)</f>
        <v>6.0544837109245664E-4</v>
      </c>
    </row>
    <row r="87" spans="1:3" x14ac:dyDescent="0.25">
      <c r="A87">
        <v>85</v>
      </c>
      <c r="B87">
        <f>_xlfn.NORM.DIST(A87,Scrobbles!$O$9,Scrobbles!$O$8,FALSE)</f>
        <v>8.9871959806328804E-3</v>
      </c>
      <c r="C87">
        <f>_xlfn.POISSON.DIST(A87,Scrobbles!$O$9,FALSE)</f>
        <v>4.2718787545501863E-4</v>
      </c>
    </row>
    <row r="88" spans="1:3" x14ac:dyDescent="0.25">
      <c r="A88">
        <v>86</v>
      </c>
      <c r="B88">
        <f>_xlfn.NORM.DIST(A88,Scrobbles!$O$9,Scrobbles!$O$8,FALSE)</f>
        <v>8.7872505305909652E-3</v>
      </c>
      <c r="C88">
        <f>_xlfn.POISSON.DIST(A88,Scrobbles!$O$9,FALSE)</f>
        <v>2.9790733419889391E-4</v>
      </c>
    </row>
    <row r="89" spans="1:3" x14ac:dyDescent="0.25">
      <c r="A89">
        <v>87</v>
      </c>
      <c r="B89">
        <f>_xlfn.NORM.DIST(A89,Scrobbles!$O$9,Scrobbles!$O$8,FALSE)</f>
        <v>8.5841839494776896E-3</v>
      </c>
      <c r="C89">
        <f>_xlfn.POISSON.DIST(A89,Scrobbles!$O$9,FALSE)</f>
        <v>2.0536322281889936E-4</v>
      </c>
    </row>
    <row r="90" spans="1:3" x14ac:dyDescent="0.25">
      <c r="A90">
        <v>88</v>
      </c>
      <c r="B90">
        <f>_xlfn.NORM.DIST(A90,Scrobbles!$O$9,Scrobbles!$O$8,FALSE)</f>
        <v>8.3784220400434633E-3</v>
      </c>
      <c r="C90">
        <f>_xlfn.POISSON.DIST(A90,Scrobbles!$O$9,FALSE)</f>
        <v>1.3995896674768755E-4</v>
      </c>
    </row>
    <row r="91" spans="1:3" x14ac:dyDescent="0.25">
      <c r="A91">
        <v>89</v>
      </c>
      <c r="B91">
        <f>_xlfn.NORM.DIST(A91,Scrobbles!$O$9,Scrobbles!$O$8,FALSE)</f>
        <v>8.1703876231835372E-3</v>
      </c>
      <c r="C91">
        <f>_xlfn.POISSON.DIST(A91,Scrobbles!$O$9,FALSE)</f>
        <v>9.4312976114128627E-5</v>
      </c>
    </row>
    <row r="92" spans="1:3" x14ac:dyDescent="0.25">
      <c r="A92">
        <v>90</v>
      </c>
      <c r="B92">
        <f>_xlfn.NORM.DIST(A92,Scrobbles!$O$9,Scrobbles!$O$8,FALSE)</f>
        <v>7.9604991375919493E-3</v>
      </c>
      <c r="C92">
        <f>_xlfn.POISSON.DIST(A92,Scrobbles!$O$9,FALSE)</f>
        <v>6.2847740515818251E-5</v>
      </c>
    </row>
    <row r="93" spans="1:3" x14ac:dyDescent="0.25">
      <c r="A93">
        <v>91</v>
      </c>
      <c r="B93">
        <f>_xlfn.NORM.DIST(A93,Scrobbles!$O$9,Scrobbles!$O$8,FALSE)</f>
        <v>7.7491692926320134E-3</v>
      </c>
      <c r="C93">
        <f>_xlfn.POISSON.DIST(A93,Scrobbles!$O$9,FALSE)</f>
        <v>4.141989607737102E-5</v>
      </c>
    </row>
    <row r="94" spans="1:3" x14ac:dyDescent="0.25">
      <c r="A94">
        <v>92</v>
      </c>
      <c r="B94">
        <f>_xlfn.NORM.DIST(A94,Scrobbles!$O$9,Scrobbles!$O$8,FALSE)</f>
        <v>7.5368037801312304E-3</v>
      </c>
      <c r="C94">
        <f>_xlfn.POISSON.DIST(A94,Scrobbles!$O$9,FALSE)</f>
        <v>2.7001127906272784E-5</v>
      </c>
    </row>
    <row r="95" spans="1:3" x14ac:dyDescent="0.25">
      <c r="A95">
        <v>93</v>
      </c>
      <c r="B95">
        <f>_xlfn.NORM.DIST(A95,Scrobbles!$O$9,Scrobbles!$O$8,FALSE)</f>
        <v>7.3238000503059886E-3</v>
      </c>
      <c r="C95">
        <f>_xlfn.POISSON.DIST(A95,Scrobbles!$O$9,FALSE)</f>
        <v>1.7412442133105676E-5</v>
      </c>
    </row>
    <row r="96" spans="1:3" x14ac:dyDescent="0.25">
      <c r="A96">
        <v>94</v>
      </c>
      <c r="B96">
        <f>_xlfn.NORM.DIST(A96,Scrobbles!$O$9,Scrobbles!$O$8,FALSE)</f>
        <v>7.1105461564952947E-3</v>
      </c>
      <c r="C96">
        <f>_xlfn.POISSON.DIST(A96,Scrobbles!$O$9,FALSE)</f>
        <v>1.1109450061967534E-5</v>
      </c>
    </row>
    <row r="97" spans="1:3" x14ac:dyDescent="0.25">
      <c r="A97">
        <v>95</v>
      </c>
      <c r="B97">
        <f>_xlfn.NORM.DIST(A97,Scrobbles!$O$9,Scrobbles!$O$8,FALSE)</f>
        <v>6.8974196728384413E-3</v>
      </c>
      <c r="C97">
        <f>_xlfn.POISSON.DIST(A97,Scrobbles!$O$9,FALSE)</f>
        <v>7.0134173659899704E-6</v>
      </c>
    </row>
    <row r="98" spans="1:3" x14ac:dyDescent="0.25">
      <c r="A98">
        <v>96</v>
      </c>
      <c r="B98">
        <f>_xlfn.NORM.DIST(A98,Scrobbles!$O$9,Scrobbles!$O$8,FALSE)</f>
        <v>6.6847866884731299E-3</v>
      </c>
      <c r="C98">
        <f>_xlfn.POISSON.DIST(A98,Scrobbles!$O$9,FALSE)</f>
        <v>4.38146331608858E-6</v>
      </c>
    </row>
    <row r="99" spans="1:3" x14ac:dyDescent="0.25">
      <c r="A99">
        <v>97</v>
      </c>
      <c r="B99">
        <f>_xlfn.NORM.DIST(A99,Scrobbles!$O$9,Scrobbles!$O$8,FALSE)</f>
        <v>6.4730008812632052E-3</v>
      </c>
      <c r="C99">
        <f>_xlfn.POISSON.DIST(A99,Scrobbles!$O$9,FALSE)</f>
        <v>2.7089948175165351E-6</v>
      </c>
    </row>
    <row r="100" spans="1:3" x14ac:dyDescent="0.25">
      <c r="A100">
        <v>98</v>
      </c>
      <c r="B100">
        <f>_xlfn.NORM.DIST(A100,Scrobbles!$O$9,Scrobbles!$O$8,FALSE)</f>
        <v>6.2624026734934756E-3</v>
      </c>
      <c r="C100">
        <f>_xlfn.POISSON.DIST(A100,Scrobbles!$O$9,FALSE)</f>
        <v>1.6578408134049768E-6</v>
      </c>
    </row>
    <row r="101" spans="1:3" x14ac:dyDescent="0.25">
      <c r="A101">
        <v>99</v>
      </c>
      <c r="B101">
        <f>_xlfn.NORM.DIST(A101,Scrobbles!$O$9,Scrobbles!$O$8,FALSE)</f>
        <v>6.0533184713975298E-3</v>
      </c>
      <c r="C101">
        <f>_xlfn.POISSON.DIST(A101,Scrobbles!$O$9,FALSE)</f>
        <v>1.0043113274189022E-6</v>
      </c>
    </row>
    <row r="102" spans="1:3" x14ac:dyDescent="0.25">
      <c r="A102">
        <v>100</v>
      </c>
      <c r="B102">
        <f>_xlfn.NORM.DIST(A102,Scrobbles!$O$9,Scrobbles!$O$8,FALSE)</f>
        <v>5.8460599898176105E-3</v>
      </c>
      <c r="C102">
        <f>_xlfn.POISSON.DIST(A102,Scrobbles!$O$9,FALSE)</f>
        <v>6.0232250399676416E-7</v>
      </c>
    </row>
    <row r="103" spans="1:3" x14ac:dyDescent="0.25">
      <c r="A103">
        <v>101</v>
      </c>
      <c r="B103">
        <f>_xlfn.NORM.DIST(A103,Scrobbles!$O$9,Scrobbles!$O$8,FALSE)</f>
        <v>5.6409236627377752E-3</v>
      </c>
      <c r="C103">
        <f>_xlfn.POISSON.DIST(A103,Scrobbles!$O$9,FALSE)</f>
        <v>3.5765841235243024E-7</v>
      </c>
    </row>
    <row r="104" spans="1:3" x14ac:dyDescent="0.25">
      <c r="A104">
        <v>102</v>
      </c>
      <c r="B104">
        <f>_xlfn.NORM.DIST(A104,Scrobbles!$O$9,Scrobbles!$O$8,FALSE)</f>
        <v>5.4381901398865944E-3</v>
      </c>
      <c r="C104">
        <f>_xlfn.POISSON.DIST(A104,Scrobbles!$O$9,FALSE)</f>
        <v>2.1029502625159799E-7</v>
      </c>
    </row>
    <row r="105" spans="1:3" x14ac:dyDescent="0.25">
      <c r="A105">
        <v>103</v>
      </c>
      <c r="B105">
        <f>_xlfn.NORM.DIST(A105,Scrobbles!$O$9,Scrobbles!$O$8,FALSE)</f>
        <v>5.2381238690776179E-3</v>
      </c>
      <c r="C105">
        <f>_xlfn.POISSON.DIST(A105,Scrobbles!$O$9,FALSE)</f>
        <v>1.2244822811123929E-7</v>
      </c>
    </row>
    <row r="106" spans="1:3" x14ac:dyDescent="0.25">
      <c r="A106">
        <v>104</v>
      </c>
      <c r="B106">
        <f>_xlfn.NORM.DIST(A106,Scrobbles!$O$9,Scrobbles!$O$8,FALSE)</f>
        <v>5.0409727634481549E-3</v>
      </c>
      <c r="C106">
        <f>_xlfn.POISSON.DIST(A106,Scrobbles!$O$9,FALSE)</f>
        <v>7.0612224662326073E-8</v>
      </c>
    </row>
    <row r="107" spans="1:3" x14ac:dyDescent="0.25">
      <c r="A107">
        <v>105</v>
      </c>
      <c r="B107">
        <f>_xlfn.NORM.DIST(A107,Scrobbles!$O$9,Scrobbles!$O$8,FALSE)</f>
        <v>4.8469679522727639E-3</v>
      </c>
      <c r="C107">
        <f>_xlfn.POISSON.DIST(A107,Scrobbles!$O$9,FALSE)</f>
        <v>4.0332145364772492E-8</v>
      </c>
    </row>
    <row r="108" spans="1:3" x14ac:dyDescent="0.25">
      <c r="A108">
        <v>106</v>
      </c>
      <c r="B108">
        <f>_xlfn.NORM.DIST(A108,Scrobbles!$O$9,Scrobbles!$O$8,FALSE)</f>
        <v>4.656323613570339E-3</v>
      </c>
      <c r="C108">
        <f>_xlfn.POISSON.DIST(A108,Scrobbles!$O$9,FALSE)</f>
        <v>2.2819503298489546E-8</v>
      </c>
    </row>
    <row r="109" spans="1:3" x14ac:dyDescent="0.25">
      <c r="A109">
        <v>107</v>
      </c>
      <c r="B109">
        <f>_xlfn.NORM.DIST(A109,Scrobbles!$O$9,Scrobbles!$O$8,FALSE)</f>
        <v>4.4692368862952712E-3</v>
      </c>
      <c r="C109">
        <f>_xlfn.POISSON.DIST(A109,Scrobbles!$O$9,FALSE)</f>
        <v>1.2790370884716571E-8</v>
      </c>
    </row>
    <row r="110" spans="1:3" x14ac:dyDescent="0.25">
      <c r="A110">
        <v>108</v>
      </c>
      <c r="B110">
        <f>_xlfn.NORM.DIST(A110,Scrobbles!$O$9,Scrobbles!$O$8,FALSE)</f>
        <v>4.2858878595060943E-3</v>
      </c>
      <c r="C110">
        <f>_xlfn.POISSON.DIST(A110,Scrobbles!$O$9,FALSE)</f>
        <v>7.102645040513916E-9</v>
      </c>
    </row>
    <row r="111" spans="1:3" x14ac:dyDescent="0.25">
      <c r="A111">
        <v>109</v>
      </c>
      <c r="B111">
        <f>_xlfn.NORM.DIST(A111,Scrobbles!$O$9,Scrobbles!$O$8,FALSE)</f>
        <v>4.1064396355413053E-3</v>
      </c>
      <c r="C111">
        <f>_xlfn.POISSON.DIST(A111,Scrobbles!$O$9,FALSE)</f>
        <v>3.9079980799930681E-9</v>
      </c>
    </row>
    <row r="112" spans="1:3" x14ac:dyDescent="0.25">
      <c r="A112">
        <v>110</v>
      </c>
      <c r="B112">
        <f>_xlfn.NORM.DIST(A112,Scrobbles!$O$9,Scrobbles!$O$8,FALSE)</f>
        <v>3.9310384639030405E-3</v>
      </c>
      <c r="C112">
        <f>_xlfn.POISSON.DIST(A112,Scrobbles!$O$9,FALSE)</f>
        <v>2.1307003885895478E-9</v>
      </c>
    </row>
    <row r="113" spans="1:3" x14ac:dyDescent="0.25">
      <c r="A113">
        <v>111</v>
      </c>
      <c r="B113">
        <f>_xlfn.NORM.DIST(A113,Scrobbles!$O$9,Scrobbles!$O$8,FALSE)</f>
        <v>3.7598139422563726E-3</v>
      </c>
      <c r="C113">
        <f>_xlfn.POISSON.DIST(A113,Scrobbles!$O$9,FALSE)</f>
        <v>1.1512247950676878E-9</v>
      </c>
    </row>
    <row r="114" spans="1:3" x14ac:dyDescent="0.25">
      <c r="A114">
        <v>112</v>
      </c>
      <c r="B114">
        <f>_xlfn.NORM.DIST(A114,Scrobbles!$O$9,Scrobbles!$O$8,FALSE)</f>
        <v>3.5928792806957394E-3</v>
      </c>
      <c r="C114">
        <f>_xlfn.POISSON.DIST(A114,Scrobbles!$O$9,FALSE)</f>
        <v>6.1645707423854453E-10</v>
      </c>
    </row>
    <row r="115" spans="1:3" x14ac:dyDescent="0.25">
      <c r="A115">
        <v>113</v>
      </c>
      <c r="B115">
        <f>_xlfn.NORM.DIST(A115,Scrobbles!$O$9,Scrobbles!$O$8,FALSE)</f>
        <v>3.4303316252110921E-3</v>
      </c>
      <c r="C115">
        <f>_xlfn.POISSON.DIST(A115,Scrobbles!$O$9,FALSE)</f>
        <v>3.2717877787369966E-10</v>
      </c>
    </row>
    <row r="116" spans="1:3" x14ac:dyDescent="0.25">
      <c r="A116">
        <v>114</v>
      </c>
      <c r="B116">
        <f>_xlfn.NORM.DIST(A116,Scrobbles!$O$9,Scrobbles!$O$8,FALSE)</f>
        <v>3.2722524361048213E-3</v>
      </c>
      <c r="C116">
        <f>_xlfn.POISSON.DIST(A116,Scrobbles!$O$9,FALSE)</f>
        <v>1.7212383074195539E-10</v>
      </c>
    </row>
    <row r="117" spans="1:3" x14ac:dyDescent="0.25">
      <c r="A117">
        <v>115</v>
      </c>
      <c r="B117">
        <f>_xlfn.NORM.DIST(A117,Scrobbles!$O$9,Scrobbles!$O$8,FALSE)</f>
        <v>3.1187079169660644E-3</v>
      </c>
      <c r="C117">
        <f>_xlfn.POISSON.DIST(A117,Scrobbles!$O$9,FALSE)</f>
        <v>8.976435017412272E-11</v>
      </c>
    </row>
    <row r="118" spans="1:3" x14ac:dyDescent="0.25">
      <c r="A118">
        <v>116</v>
      </c>
      <c r="B118">
        <f>_xlfn.NORM.DIST(A118,Scrobbles!$O$9,Scrobbles!$O$8,FALSE)</f>
        <v>2.9697494897012876E-3</v>
      </c>
      <c r="C118">
        <f>_xlfn.POISSON.DIST(A118,Scrobbles!$O$9,FALSE)</f>
        <v>4.6409472333672145E-11</v>
      </c>
    </row>
    <row r="119" spans="1:3" x14ac:dyDescent="0.25">
      <c r="A119">
        <v>117</v>
      </c>
      <c r="B119">
        <f>_xlfn.NORM.DIST(A119,Scrobbles!$O$9,Scrobbles!$O$8,FALSE)</f>
        <v>2.8254143110481621E-3</v>
      </c>
      <c r="C119">
        <f>_xlfn.POISSON.DIST(A119,Scrobbles!$O$9,FALSE)</f>
        <v>2.3789290924075451E-11</v>
      </c>
    </row>
    <row r="120" spans="1:3" x14ac:dyDescent="0.25">
      <c r="A120">
        <v>118</v>
      </c>
      <c r="B120">
        <f>_xlfn.NORM.DIST(A120,Scrobbles!$O$9,Scrobbles!$O$8,FALSE)</f>
        <v>2.6857258259625964E-3</v>
      </c>
      <c r="C120">
        <f>_xlfn.POISSON.DIST(A120,Scrobbles!$O$9,FALSE)</f>
        <v>1.2090944249769885E-11</v>
      </c>
    </row>
    <row r="121" spans="1:3" x14ac:dyDescent="0.25">
      <c r="A121">
        <v>119</v>
      </c>
      <c r="B121">
        <f>_xlfn.NORM.DIST(A121,Scrobbles!$O$9,Scrobbles!$O$8,FALSE)</f>
        <v>2.5506943532651225E-3</v>
      </c>
      <c r="C121">
        <f>_xlfn.POISSON.DIST(A121,Scrobbles!$O$9,FALSE)</f>
        <v>6.0936006070820766E-12</v>
      </c>
    </row>
    <row r="122" spans="1:3" x14ac:dyDescent="0.25">
      <c r="A122">
        <v>120</v>
      </c>
      <c r="B122">
        <f>_xlfn.NORM.DIST(A122,Scrobbles!$O$9,Scrobbles!$O$8,FALSE)</f>
        <v>2.4203176989610353E-3</v>
      </c>
      <c r="C122">
        <f>_xlfn.POISSON.DIST(A122,Scrobbles!$O$9,FALSE)</f>
        <v>3.0454639876184764E-12</v>
      </c>
    </row>
    <row r="123" spans="1:3" x14ac:dyDescent="0.25">
      <c r="A123">
        <v>121</v>
      </c>
      <c r="B123">
        <f>_xlfn.NORM.DIST(A123,Scrobbles!$O$9,Scrobbles!$O$8,FALSE)</f>
        <v>2.2945817927070189E-3</v>
      </c>
      <c r="C123">
        <f>_xlfn.POISSON.DIST(A123,Scrobbles!$O$9,FALSE)</f>
        <v>1.5094850865120516E-12</v>
      </c>
    </row>
    <row r="124" spans="1:3" x14ac:dyDescent="0.25">
      <c r="A124">
        <v>122</v>
      </c>
      <c r="B124">
        <f>_xlfn.NORM.DIST(A124,Scrobbles!$O$9,Scrobbles!$O$8,FALSE)</f>
        <v>2.173461342983548E-3</v>
      </c>
      <c r="C124">
        <f>_xlfn.POISSON.DIST(A124,Scrobbles!$O$9,FALSE)</f>
        <v>7.4204411392600474E-13</v>
      </c>
    </row>
    <row r="125" spans="1:3" x14ac:dyDescent="0.25">
      <c r="A125">
        <v>123</v>
      </c>
      <c r="B125">
        <f>_xlfn.NORM.DIST(A125,Scrobbles!$O$9,Scrobbles!$O$8,FALSE)</f>
        <v>2.0569205066449979E-3</v>
      </c>
      <c r="C125">
        <f>_xlfn.POISSON.DIST(A125,Scrobbles!$O$9,FALSE)</f>
        <v>3.6181397852747009E-13</v>
      </c>
    </row>
    <row r="126" spans="1:3" x14ac:dyDescent="0.25">
      <c r="A126">
        <v>124</v>
      </c>
      <c r="B126">
        <f>_xlfn.NORM.DIST(A126,Scrobbles!$O$9,Scrobbles!$O$8,FALSE)</f>
        <v>1.9449135686560534E-3</v>
      </c>
      <c r="C126">
        <f>_xlfn.POISSON.DIST(A126,Scrobbles!$O$9,FALSE)</f>
        <v>1.7499449428354973E-13</v>
      </c>
    </row>
    <row r="127" spans="1:3" x14ac:dyDescent="0.25">
      <c r="A127">
        <v>125</v>
      </c>
      <c r="B127">
        <f>_xlfn.NORM.DIST(A127,Scrobbles!$O$9,Scrobbles!$O$8,FALSE)</f>
        <v>1.837385627981231E-3</v>
      </c>
      <c r="C127">
        <f>_xlfn.POISSON.DIST(A127,Scrobbles!$O$9,FALSE)</f>
        <v>8.3960516309938462E-14</v>
      </c>
    </row>
    <row r="128" spans="1:3" x14ac:dyDescent="0.25">
      <c r="A128">
        <v>126</v>
      </c>
      <c r="B128">
        <f>_xlfn.NORM.DIST(A128,Scrobbles!$O$9,Scrobbles!$O$8,FALSE)</f>
        <v>1.7342732857719234E-3</v>
      </c>
      <c r="C128">
        <f>_xlfn.POISSON.DIST(A128,Scrobbles!$O$9,FALSE)</f>
        <v>3.9963662629564075E-14</v>
      </c>
    </row>
    <row r="129" spans="1:3" x14ac:dyDescent="0.25">
      <c r="A129">
        <v>127</v>
      </c>
      <c r="B129">
        <f>_xlfn.NORM.DIST(A129,Scrobbles!$O$9,Scrobbles!$O$8,FALSE)</f>
        <v>1.635505332189824E-3</v>
      </c>
      <c r="C129">
        <f>_xlfn.POISSON.DIST(A129,Scrobbles!$O$9,FALSE)</f>
        <v>1.8872189625523257E-14</v>
      </c>
    </row>
    <row r="130" spans="1:3" x14ac:dyDescent="0.25">
      <c r="A130">
        <v>128</v>
      </c>
      <c r="B130">
        <f>_xlfn.NORM.DIST(A130,Scrobbles!$O$9,Scrobbles!$O$8,FALSE)</f>
        <v>1.5410034284145601E-3</v>
      </c>
      <c r="C130">
        <f>_xlfn.POISSON.DIST(A130,Scrobbles!$O$9,FALSE)</f>
        <v>8.8424589137680201E-15</v>
      </c>
    </row>
    <row r="131" spans="1:3" x14ac:dyDescent="0.25">
      <c r="A131">
        <v>129</v>
      </c>
      <c r="B131">
        <f>_xlfn.NORM.DIST(A131,Scrobbles!$O$9,Scrobbles!$O$8,FALSE)</f>
        <v>1.4506827806043962E-3</v>
      </c>
      <c r="C131">
        <f>_xlfn.POISSON.DIST(A131,Scrobbles!$O$9,FALSE)</f>
        <v>4.1109677406115079E-15</v>
      </c>
    </row>
    <row r="132" spans="1:3" x14ac:dyDescent="0.25">
      <c r="A132">
        <v>130</v>
      </c>
      <c r="B132">
        <f>_xlfn.NORM.DIST(A132,Scrobbles!$O$9,Scrobbles!$O$8,FALSE)</f>
        <v>1.3644528028096418E-3</v>
      </c>
      <c r="C132">
        <f>_xlfn.POISSON.DIST(A132,Scrobbles!$O$9,FALSE)</f>
        <v>1.8965375467315192E-15</v>
      </c>
    </row>
    <row r="133" spans="1:3" x14ac:dyDescent="0.25">
      <c r="A133">
        <v>131</v>
      </c>
      <c r="B133">
        <f>_xlfn.NORM.DIST(A133,Scrobbles!$O$9,Scrobbles!$O$8,FALSE)</f>
        <v>1.2822177660765373E-3</v>
      </c>
      <c r="C133">
        <f>_xlfn.POISSON.DIST(A133,Scrobbles!$O$9,FALSE)</f>
        <v>8.6826216733648012E-16</v>
      </c>
    </row>
    <row r="134" spans="1:3" x14ac:dyDescent="0.25">
      <c r="A134">
        <v>132</v>
      </c>
      <c r="B134">
        <f>_xlfn.NORM.DIST(A134,Scrobbles!$O$9,Scrobbles!$O$8,FALSE)</f>
        <v>1.2038774312226721E-3</v>
      </c>
      <c r="C134">
        <f>_xlfn.POISSON.DIST(A134,Scrobbles!$O$9,FALSE)</f>
        <v>3.9449152299838038E-16</v>
      </c>
    </row>
    <row r="135" spans="1:3" x14ac:dyDescent="0.25">
      <c r="A135">
        <v>133</v>
      </c>
      <c r="B135">
        <f>_xlfn.NORM.DIST(A135,Scrobbles!$O$9,Scrobbles!$O$8,FALSE)</f>
        <v>1.1293276630112512E-3</v>
      </c>
      <c r="C135">
        <f>_xlfn.POISSON.DIST(A135,Scrobbles!$O$9,FALSE)</f>
        <v>1.7788804529349185E-16</v>
      </c>
    </row>
    <row r="136" spans="1:3" x14ac:dyDescent="0.25">
      <c r="A136">
        <v>134</v>
      </c>
      <c r="B136">
        <f>_xlfn.NORM.DIST(A136,Scrobbles!$O$9,Scrobbles!$O$8,FALSE)</f>
        <v>1.0584610236986278E-3</v>
      </c>
      <c r="C136">
        <f>_xlfn.POISSON.DIST(A136,Scrobbles!$O$9,FALSE)</f>
        <v>7.9616428755667696E-17</v>
      </c>
    </row>
    <row r="137" spans="1:3" x14ac:dyDescent="0.25">
      <c r="A137">
        <v>135</v>
      </c>
      <c r="B137">
        <f>_xlfn.NORM.DIST(A137,Scrobbles!$O$9,Scrobbles!$O$8,FALSE)</f>
        <v>9.9116734417564376E-4</v>
      </c>
      <c r="C137">
        <f>_xlfn.POISSON.DIST(A137,Scrobbles!$O$9,FALSE)</f>
        <v>3.536955967527686E-17</v>
      </c>
    </row>
    <row r="138" spans="1:3" x14ac:dyDescent="0.25">
      <c r="A138">
        <v>136</v>
      </c>
      <c r="B138">
        <f>_xlfn.NORM.DIST(A138,Scrobbles!$O$9,Scrobbles!$O$8,FALSE)</f>
        <v>9.273342711665169E-4</v>
      </c>
      <c r="C138">
        <f>_xlfn.POISSON.DIST(A138,Scrobbles!$O$9,FALSE)</f>
        <v>1.5597373548753363E-17</v>
      </c>
    </row>
    <row r="139" spans="1:3" x14ac:dyDescent="0.25">
      <c r="A139">
        <v>137</v>
      </c>
      <c r="B139">
        <f>_xlfn.NORM.DIST(A139,Scrobbles!$O$9,Scrobbles!$O$8,FALSE)</f>
        <v>8.6684778918761632E-4</v>
      </c>
      <c r="C139">
        <f>_xlfn.POISSON.DIST(A139,Scrobbles!$O$9,FALSE)</f>
        <v>6.8279704797556482E-18</v>
      </c>
    </row>
    <row r="140" spans="1:3" x14ac:dyDescent="0.25">
      <c r="A140">
        <v>138</v>
      </c>
      <c r="B140">
        <f>_xlfn.NORM.DIST(A140,Scrobbles!$O$9,Scrobbles!$O$8,FALSE)</f>
        <v>8.0959271620101899E-4</v>
      </c>
      <c r="C140">
        <f>_xlfn.POISSON.DIST(A140,Scrobbles!$O$9,FALSE)</f>
        <v>2.9673807634178579E-18</v>
      </c>
    </row>
    <row r="141" spans="1:3" x14ac:dyDescent="0.25">
      <c r="A141">
        <v>139</v>
      </c>
      <c r="B141">
        <f>_xlfn.NORM.DIST(A141,Scrobbles!$O$9,Scrobbles!$O$8,FALSE)</f>
        <v>7.5545317212273306E-4</v>
      </c>
      <c r="C141">
        <f>_xlfn.POISSON.DIST(A141,Scrobbles!$O$9,FALSE)</f>
        <v>1.2803219916375085E-18</v>
      </c>
    </row>
    <row r="142" spans="1:3" x14ac:dyDescent="0.25">
      <c r="A142">
        <v>140</v>
      </c>
      <c r="B142">
        <f>_xlfn.NORM.DIST(A142,Scrobbles!$O$9,Scrobbles!$O$8,FALSE)</f>
        <v>7.0431301956169127E-4</v>
      </c>
      <c r="C142">
        <f>_xlfn.POISSON.DIST(A142,Scrobbles!$O$9,FALSE)</f>
        <v>5.4846876295898792E-19</v>
      </c>
    </row>
    <row r="143" spans="1:3" x14ac:dyDescent="0.25">
      <c r="A143">
        <v>141</v>
      </c>
      <c r="B143">
        <f>_xlfn.NORM.DIST(A143,Scrobbles!$O$9,Scrobbles!$O$8,FALSE)</f>
        <v>6.5605627637205211E-4</v>
      </c>
      <c r="C143">
        <f>_xlfn.POISSON.DIST(A143,Scrobbles!$O$9,FALSE)</f>
        <v>2.3328859850383656E-19</v>
      </c>
    </row>
    <row r="144" spans="1:3" x14ac:dyDescent="0.25">
      <c r="A144">
        <v>142</v>
      </c>
      <c r="B144">
        <f>_xlfn.NORM.DIST(A144,Scrobbles!$O$9,Scrobbles!$O$8,FALSE)</f>
        <v>6.1056749979693443E-4</v>
      </c>
      <c r="C144">
        <f>_xlfn.POISSON.DIST(A144,Scrobbles!$O$9,FALSE)</f>
        <v>9.8529413637925779E-20</v>
      </c>
    </row>
    <row r="145" spans="1:3" x14ac:dyDescent="0.25">
      <c r="A145">
        <v>143</v>
      </c>
      <c r="B145">
        <f>_xlfn.NORM.DIST(A145,Scrobbles!$O$9,Scrobbles!$O$8,FALSE)</f>
        <v>5.6773214216575404E-4</v>
      </c>
      <c r="C145">
        <f>_xlfn.POISSON.DIST(A145,Scrobbles!$O$9,FALSE)</f>
        <v>4.1322880692093235E-20</v>
      </c>
    </row>
    <row r="146" spans="1:3" x14ac:dyDescent="0.25">
      <c r="A146">
        <v>144</v>
      </c>
      <c r="B146">
        <f>_xlfn.NORM.DIST(A146,Scrobbles!$O$9,Scrobbles!$O$8,FALSE)</f>
        <v>5.2743687827921622E-4</v>
      </c>
      <c r="C146">
        <f>_xlfn.POISSON.DIST(A146,Scrobbles!$O$9,FALSE)</f>
        <v>1.721031525900575E-20</v>
      </c>
    </row>
    <row r="147" spans="1:3" x14ac:dyDescent="0.25">
      <c r="A147">
        <v>145</v>
      </c>
      <c r="B147">
        <f>_xlfn.NORM.DIST(A147,Scrobbles!$O$9,Scrobbles!$O$8,FALSE)</f>
        <v>4.8956990477515305E-4</v>
      </c>
      <c r="C147">
        <f>_xlfn.POISSON.DIST(A147,Scrobbles!$O$9,FALSE)</f>
        <v>7.1183862931531107E-21</v>
      </c>
    </row>
    <row r="148" spans="1:3" x14ac:dyDescent="0.25">
      <c r="A148">
        <v>146</v>
      </c>
      <c r="B148">
        <f>_xlfn.NORM.DIST(A148,Scrobbles!$O$9,Scrobbles!$O$8,FALSE)</f>
        <v>4.5402121191457241E-4</v>
      </c>
      <c r="C148">
        <f>_xlfn.POISSON.DIST(A148,Scrobbles!$O$9,FALSE)</f>
        <v>2.9240811755760898E-21</v>
      </c>
    </row>
    <row r="149" spans="1:3" x14ac:dyDescent="0.25">
      <c r="A149">
        <v>147</v>
      </c>
      <c r="B149">
        <f>_xlfn.NORM.DIST(A149,Scrobbles!$O$9,Scrobbles!$O$8,FALSE)</f>
        <v>4.2068282836020299E-4</v>
      </c>
      <c r="C149">
        <f>_xlfn.POISSON.DIST(A149,Scrobbles!$O$9,FALSE)</f>
        <v>1.1929790546254671E-21</v>
      </c>
    </row>
    <row r="150" spans="1:3" x14ac:dyDescent="0.25">
      <c r="A150">
        <v>148</v>
      </c>
      <c r="B150">
        <f>_xlfn.NORM.DIST(A150,Scrobbles!$O$9,Scrobbles!$O$8,FALSE)</f>
        <v>3.8944903963940883E-4</v>
      </c>
      <c r="C150">
        <f>_xlfn.POISSON.DIST(A150,Scrobbles!$O$9,FALSE)</f>
        <v>4.8342803440459553E-22</v>
      </c>
    </row>
    <row r="151" spans="1:3" x14ac:dyDescent="0.25">
      <c r="A151">
        <v>149</v>
      </c>
      <c r="B151">
        <f>_xlfn.NORM.DIST(A151,Scrobbles!$O$9,Scrobbles!$O$8,FALSE)</f>
        <v>3.6021658108969032E-4</v>
      </c>
      <c r="C151">
        <f>_xlfn.POISSON.DIST(A151,Scrobbles!$O$9,FALSE)</f>
        <v>1.9458362599930543E-22</v>
      </c>
    </row>
    <row r="152" spans="1:3" x14ac:dyDescent="0.25">
      <c r="A152">
        <v>150</v>
      </c>
      <c r="B152">
        <f>_xlfn.NORM.DIST(A152,Scrobbles!$O$9,Scrobbles!$O$8,FALSE)</f>
        <v>3.3288480617818349E-4</v>
      </c>
      <c r="C152">
        <f>_xlfn.POISSON.DIST(A152,Scrobbles!$O$9,FALSE)</f>
        <v>7.7799312921475703E-23</v>
      </c>
    </row>
    <row r="153" spans="1:3" x14ac:dyDescent="0.25">
      <c r="A153">
        <v>151</v>
      </c>
      <c r="B153">
        <f>_xlfn.NORM.DIST(A153,Scrobbles!$O$9,Scrobbles!$O$8,FALSE)</f>
        <v>3.0735583116686964E-4</v>
      </c>
      <c r="C153">
        <f>_xlfn.POISSON.DIST(A153,Scrobbles!$O$9,FALSE)</f>
        <v>3.0900075661910972E-23</v>
      </c>
    </row>
    <row r="154" spans="1:3" x14ac:dyDescent="0.25">
      <c r="A154">
        <v>152</v>
      </c>
      <c r="B154">
        <f>_xlfn.NORM.DIST(A154,Scrobbles!$O$9,Scrobbles!$O$8,FALSE)</f>
        <v>2.835346571629882E-4</v>
      </c>
      <c r="C154">
        <f>_xlfn.POISSON.DIST(A154,Scrobbles!$O$9,FALSE)</f>
        <v>1.2192048551505556E-23</v>
      </c>
    </row>
    <row r="155" spans="1:3" x14ac:dyDescent="0.25">
      <c r="A155">
        <v>153</v>
      </c>
      <c r="B155">
        <f>_xlfn.NORM.DIST(A155,Scrobbles!$O$9,Scrobbles!$O$8,FALSE)</f>
        <v>2.6132927064978224E-4</v>
      </c>
      <c r="C155">
        <f>_xlfn.POISSON.DIST(A155,Scrobbles!$O$9,FALSE)</f>
        <v>4.7790984948195637E-24</v>
      </c>
    </row>
    <row r="156" spans="1:3" x14ac:dyDescent="0.25">
      <c r="A156">
        <v>154</v>
      </c>
      <c r="B156">
        <f>_xlfn.NORM.DIST(A156,Scrobbles!$O$9,Scrobbles!$O$8,FALSE)</f>
        <v>2.4065072363670559E-4</v>
      </c>
      <c r="C156">
        <f>_xlfn.POISSON.DIST(A156,Scrobbles!$O$9,FALSE)</f>
        <v>1.8611697658396962E-24</v>
      </c>
    </row>
    <row r="157" spans="1:3" x14ac:dyDescent="0.25">
      <c r="A157">
        <v>155</v>
      </c>
      <c r="B157">
        <f>_xlfn.NORM.DIST(A157,Scrobbles!$O$9,Scrobbles!$O$8,FALSE)</f>
        <v>2.2141319460114832E-4</v>
      </c>
      <c r="C157">
        <f>_xlfn.POISSON.DIST(A157,Scrobbles!$O$9,FALSE)</f>
        <v>7.2013682450742417E-25</v>
      </c>
    </row>
    <row r="158" spans="1:3" x14ac:dyDescent="0.25">
      <c r="A158">
        <v>156</v>
      </c>
      <c r="B158">
        <f>_xlfn.NORM.DIST(A158,Scrobbles!$O$9,Scrobbles!$O$8,FALSE)</f>
        <v>2.0353403141618083E-4</v>
      </c>
      <c r="C158">
        <f>_xlfn.POISSON.DIST(A158,Scrobbles!$O$9,FALSE)</f>
        <v>2.7685422116267673E-25</v>
      </c>
    </row>
    <row r="159" spans="1:3" x14ac:dyDescent="0.25">
      <c r="A159">
        <v>157</v>
      </c>
      <c r="B159">
        <f>_xlfn.NORM.DIST(A159,Scrobbles!$O$9,Scrobbles!$O$8,FALSE)</f>
        <v>1.8693377747141312E-4</v>
      </c>
      <c r="C159">
        <f>_xlfn.POISSON.DIST(A159,Scrobbles!$O$9,FALSE)</f>
        <v>1.0575775562014124E-25</v>
      </c>
    </row>
    <row r="160" spans="1:3" x14ac:dyDescent="0.25">
      <c r="A160">
        <v>158</v>
      </c>
      <c r="B160">
        <f>_xlfn.NORM.DIST(A160,Scrobbles!$O$9,Scrobbles!$O$8,FALSE)</f>
        <v>1.7153618219752423E-4</v>
      </c>
      <c r="C160">
        <f>_xlfn.POISSON.DIST(A160,Scrobbles!$O$9,FALSE)</f>
        <v>4.0143558470736086E-26</v>
      </c>
    </row>
    <row r="161" spans="1:3" x14ac:dyDescent="0.25">
      <c r="A161">
        <v>159</v>
      </c>
      <c r="B161">
        <f>_xlfn.NORM.DIST(A161,Scrobbles!$O$9,Scrobbles!$O$8,FALSE)</f>
        <v>1.5726819720001057E-4</v>
      </c>
      <c r="C161">
        <f>_xlfn.POISSON.DIST(A161,Scrobbles!$O$9,FALSE)</f>
        <v>1.5141868545979652E-26</v>
      </c>
    </row>
    <row r="162" spans="1:3" x14ac:dyDescent="0.25">
      <c r="A162">
        <v>160</v>
      </c>
      <c r="B162">
        <f>_xlfn.NORM.DIST(A162,Scrobbles!$O$9,Scrobbles!$O$8,FALSE)</f>
        <v>1.4405995919494617E-4</v>
      </c>
      <c r="C162">
        <f>_xlfn.POISSON.DIST(A162,Scrobbles!$O$9,FALSE)</f>
        <v>5.6757102658366777E-27</v>
      </c>
    </row>
    <row r="163" spans="1:3" x14ac:dyDescent="0.25">
      <c r="A163">
        <v>161</v>
      </c>
      <c r="B163">
        <f>_xlfn.NORM.DIST(A163,Scrobbles!$O$9,Scrobbles!$O$8,FALSE)</f>
        <v>1.3184476091980456E-4</v>
      </c>
      <c r="C163">
        <f>_xlfn.POISSON.DIST(A163,Scrobbles!$O$9,FALSE)</f>
        <v>2.114243820830596E-27</v>
      </c>
    </row>
    <row r="164" spans="1:3" x14ac:dyDescent="0.25">
      <c r="A164">
        <v>162</v>
      </c>
      <c r="B164">
        <f>_xlfn.NORM.DIST(A164,Scrobbles!$O$9,Scrobbles!$O$8,FALSE)</f>
        <v>1.2055901116633008E-4</v>
      </c>
      <c r="C164">
        <f>_xlfn.POISSON.DIST(A164,Scrobbles!$O$9,FALSE)</f>
        <v>7.8270982255897833E-28</v>
      </c>
    </row>
    <row r="165" spans="1:3" x14ac:dyDescent="0.25">
      <c r="A165">
        <v>163</v>
      </c>
      <c r="B165">
        <f>_xlfn.NORM.DIST(A165,Scrobbles!$O$9,Scrobbles!$O$8,FALSE)</f>
        <v>1.1014218505083382E-4</v>
      </c>
      <c r="C165">
        <f>_xlfn.POISSON.DIST(A165,Scrobbles!$O$9,FALSE)</f>
        <v>2.8798767930446784E-28</v>
      </c>
    </row>
    <row r="166" spans="1:3" x14ac:dyDescent="0.25">
      <c r="A166">
        <v>164</v>
      </c>
      <c r="B166">
        <f>_xlfn.NORM.DIST(A166,Scrobbles!$O$9,Scrobbles!$O$8,FALSE)</f>
        <v>1.005367656007992E-4</v>
      </c>
      <c r="C166">
        <f>_xlfn.POISSON.DIST(A166,Scrobbles!$O$9,FALSE)</f>
        <v>1.0531513497029757E-28</v>
      </c>
    </row>
    <row r="167" spans="1:3" x14ac:dyDescent="0.25">
      <c r="A167">
        <v>165</v>
      </c>
      <c r="B167">
        <f>_xlfn.NORM.DIST(A167,Scrobbles!$O$9,Scrobbles!$O$8,FALSE)</f>
        <v>9.1688177696020164E-5</v>
      </c>
      <c r="C167">
        <f>_xlfn.POISSON.DIST(A167,Scrobbles!$O$9,FALSE)</f>
        <v>3.8279616044228123E-29</v>
      </c>
    </row>
    <row r="168" spans="1:3" x14ac:dyDescent="0.25">
      <c r="A168">
        <v>166</v>
      </c>
      <c r="B168">
        <f>_xlfn.NORM.DIST(A168,Scrobbles!$O$9,Scrobbles!$O$8,FALSE)</f>
        <v>8.3544715358308056E-5</v>
      </c>
      <c r="C168">
        <f>_xlfn.POISSON.DIST(A168,Scrobbles!$O$9,FALSE)</f>
        <v>1.3829937375522109E-29</v>
      </c>
    </row>
    <row r="169" spans="1:3" x14ac:dyDescent="0.25">
      <c r="A169">
        <v>167</v>
      </c>
      <c r="B169">
        <f>_xlfn.NORM.DIST(A169,Scrobbles!$O$9,Scrobbles!$O$8,FALSE)</f>
        <v>7.6057463336751433E-5</v>
      </c>
      <c r="C169">
        <f>_xlfn.POISSON.DIST(A169,Scrobbles!$O$9,FALSE)</f>
        <v>4.9666604599454998E-30</v>
      </c>
    </row>
    <row r="170" spans="1:3" x14ac:dyDescent="0.25">
      <c r="A170">
        <v>168</v>
      </c>
      <c r="B170">
        <f>_xlfn.NORM.DIST(A170,Scrobbles!$O$9,Scrobbles!$O$8,FALSE)</f>
        <v>6.9180213886174232E-5</v>
      </c>
      <c r="C170">
        <f>_xlfn.POISSON.DIST(A170,Scrobbles!$O$9,FALSE)</f>
        <v>1.7730293214623842E-30</v>
      </c>
    </row>
    <row r="171" spans="1:3" x14ac:dyDescent="0.25">
      <c r="A171">
        <v>169</v>
      </c>
      <c r="B171">
        <f>_xlfn.NORM.DIST(A171,Scrobbles!$O$9,Scrobbles!$O$8,FALSE)</f>
        <v>6.2869379585410979E-5</v>
      </c>
      <c r="C171">
        <f>_xlfn.POISSON.DIST(A171,Scrobbles!$O$9,FALSE)</f>
        <v>6.2920177882479887E-31</v>
      </c>
    </row>
    <row r="172" spans="1:3" x14ac:dyDescent="0.25">
      <c r="A172">
        <v>170</v>
      </c>
      <c r="B172">
        <f>_xlfn.NORM.DIST(A172,Scrobbles!$O$9,Scrobbles!$O$8,FALSE)</f>
        <v>5.7083902989820974E-5</v>
      </c>
      <c r="C172">
        <f>_xlfn.POISSON.DIST(A172,Scrobbles!$O$9,FALSE)</f>
        <v>2.2197381639964706E-31</v>
      </c>
    </row>
    <row r="173" spans="1:3" x14ac:dyDescent="0.25">
      <c r="A173">
        <v>171</v>
      </c>
      <c r="B173">
        <f>_xlfn.NORM.DIST(A173,Scrobbles!$O$9,Scrobbles!$O$8,FALSE)</f>
        <v>5.178516385960263E-5</v>
      </c>
      <c r="C173">
        <f>_xlfn.POISSON.DIST(A173,Scrobbles!$O$9,FALSE)</f>
        <v>7.785138928513265E-32</v>
      </c>
    </row>
    <row r="174" spans="1:3" x14ac:dyDescent="0.25">
      <c r="A174">
        <v>172</v>
      </c>
      <c r="B174">
        <f>_xlfn.NORM.DIST(A174,Scrobbles!$O$9,Scrobbles!$O$8,FALSE)</f>
        <v>4.6936884652403489E-5</v>
      </c>
      <c r="C174">
        <f>_xlfn.POISSON.DIST(A174,Scrobbles!$O$9,FALSE)</f>
        <v>2.7145550211262732E-32</v>
      </c>
    </row>
    <row r="175" spans="1:3" x14ac:dyDescent="0.25">
      <c r="A175">
        <v>173</v>
      </c>
      <c r="B175">
        <f>_xlfn.NORM.DIST(A175,Scrobbles!$O$9,Scrobbles!$O$8,FALSE)</f>
        <v>4.2505034915870739E-5</v>
      </c>
      <c r="C175">
        <f>_xlfn.POISSON.DIST(A175,Scrobbles!$O$9,FALSE)</f>
        <v>9.4105124629552077E-33</v>
      </c>
    </row>
    <row r="176" spans="1:3" x14ac:dyDescent="0.25">
      <c r="A176">
        <v>174</v>
      </c>
      <c r="B176">
        <f>_xlfn.NORM.DIST(A176,Scrobbles!$O$9,Scrobbles!$O$8,FALSE)</f>
        <v>3.8457735163526404E-5</v>
      </c>
      <c r="C176">
        <f>_xlfn.POISSON.DIST(A176,Scrobbles!$O$9,FALSE)</f>
        <v>3.2435810500718772E-33</v>
      </c>
    </row>
    <row r="177" spans="1:3" x14ac:dyDescent="0.25">
      <c r="A177">
        <v>175</v>
      </c>
      <c r="B177">
        <f>_xlfn.NORM.DIST(A177,Scrobbles!$O$9,Scrobbles!$O$8,FALSE)</f>
        <v>3.4765160766027962E-5</v>
      </c>
      <c r="C177">
        <f>_xlfn.POISSON.DIST(A177,Scrobbles!$O$9,FALSE)</f>
        <v>1.1115971749043696E-33</v>
      </c>
    </row>
    <row r="178" spans="1:3" x14ac:dyDescent="0.25">
      <c r="A178">
        <v>176</v>
      </c>
      <c r="B178">
        <f>_xlfn.NORM.DIST(A178,Scrobbles!$O$9,Scrobbles!$O$8,FALSE)</f>
        <v>3.1399446339784314E-5</v>
      </c>
      <c r="C178">
        <f>_xlfn.POISSON.DIST(A178,Scrobbles!$O$9,FALSE)</f>
        <v>3.7878737464219183E-34</v>
      </c>
    </row>
    <row r="179" spans="1:3" x14ac:dyDescent="0.25">
      <c r="A179">
        <v>177</v>
      </c>
      <c r="B179">
        <f>_xlfn.NORM.DIST(A179,Scrobbles!$O$9,Scrobbles!$O$8,FALSE)</f>
        <v>2.8334591066298482E-5</v>
      </c>
      <c r="C179">
        <f>_xlfn.POISSON.DIST(A179,Scrobbles!$O$9,FALSE)</f>
        <v>1.2834618299280132E-34</v>
      </c>
    </row>
    <row r="180" spans="1:3" x14ac:dyDescent="0.25">
      <c r="A180">
        <v>178</v>
      </c>
      <c r="B180">
        <f>_xlfn.NORM.DIST(A180,Scrobbles!$O$9,Scrobbles!$O$8,FALSE)</f>
        <v>2.5546365328736612E-5</v>
      </c>
      <c r="C180">
        <f>_xlfn.POISSON.DIST(A180,Scrobbles!$O$9,FALSE)</f>
        <v>4.3243783418183579E-35</v>
      </c>
    </row>
    <row r="181" spans="1:3" x14ac:dyDescent="0.25">
      <c r="A181">
        <v>179</v>
      </c>
      <c r="B181">
        <f>_xlfn.NORM.DIST(A181,Scrobbles!$O$9,Scrobbles!$O$8,FALSE)</f>
        <v>2.3012219007254175E-5</v>
      </c>
      <c r="C181">
        <f>_xlfn.POISSON.DIST(A181,Scrobbles!$O$9,FALSE)</f>
        <v>1.448876542341056E-35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0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25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117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1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14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0</v>
      </c>
    </row>
    <row r="41" spans="3:20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0</v>
      </c>
    </row>
    <row r="42" spans="3:20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2019-04-22T08:39:43Z</dcterms:modified>
</cp:coreProperties>
</file>