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C8E0BFFF-0D58-4E04-A5CC-DB2AF71A6657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2" l="1"/>
  <c r="E52" i="2"/>
  <c r="Z21" i="2" l="1"/>
  <c r="Z20" i="2"/>
  <c r="E48" i="2"/>
  <c r="F48" i="2"/>
  <c r="E49" i="2"/>
  <c r="F49" i="2"/>
  <c r="E50" i="2"/>
  <c r="F50" i="2"/>
  <c r="E51" i="2"/>
  <c r="F51" i="2"/>
  <c r="N16" i="2" l="1"/>
  <c r="E45" i="2"/>
  <c r="F45" i="2"/>
  <c r="E46" i="2"/>
  <c r="F46" i="2"/>
  <c r="E47" i="2"/>
  <c r="F47" i="2"/>
  <c r="F44" i="2" l="1"/>
  <c r="E44" i="2"/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8" i="2" l="1"/>
  <c r="I5" i="2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<sst xmlns="http://schemas.openxmlformats.org/spreadsheetml/2006/main" count="155" uniqueCount="55">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</sst>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3.2225221633690397</c:v>
                </c:pt>
                <c:pt idx="1">
                  <c:v>6.9328728550183794</c:v>
                </c:pt>
                <c:pt idx="2">
                  <c:v>10.601398472589466</c:v>
                </c:pt>
                <c:pt idx="3">
                  <c:v>11.524196008199809</c:v>
                </c:pt>
                <c:pt idx="4">
                  <c:v>8.9057113877305234</c:v>
                </c:pt>
                <c:pt idx="5">
                  <c:v>4.8921223322954788</c:v>
                </c:pt>
                <c:pt idx="6">
                  <c:v>1.9098814868872014</c:v>
                </c:pt>
                <c:pt idx="7">
                  <c:v>0.52973673031876212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1.9137836076630296E-3</c:v>
                </c:pt>
                <c:pt idx="1">
                  <c:v>2.024257811215807E-3</c:v>
                </c:pt>
                <c:pt idx="2">
                  <c:v>2.1392293402109209E-3</c:v>
                </c:pt>
                <c:pt idx="3">
                  <c:v>2.2587460092704783E-3</c:v>
                </c:pt>
                <c:pt idx="4">
                  <c:v>2.3828460211260689E-3</c:v>
                </c:pt>
                <c:pt idx="5">
                  <c:v>2.5115572919252927E-3</c:v>
                </c:pt>
                <c:pt idx="6">
                  <c:v>2.6448967855502367E-3</c:v>
                </c:pt>
                <c:pt idx="7">
                  <c:v>2.7828698610431212E-3</c:v>
                </c:pt>
                <c:pt idx="8">
                  <c:v>2.9254696373746769E-3</c:v>
                </c:pt>
                <c:pt idx="9">
                  <c:v>3.072676379908176E-3</c:v>
                </c:pt>
                <c:pt idx="10">
                  <c:v>3.2244569130042704E-3</c:v>
                </c:pt>
                <c:pt idx="11">
                  <c:v>3.3807640632768374E-3</c:v>
                </c:pt>
                <c:pt idx="12">
                  <c:v>3.5415361380459732E-3</c:v>
                </c:pt>
                <c:pt idx="13">
                  <c:v>3.7066964435392468E-3</c:v>
                </c:pt>
                <c:pt idx="14">
                  <c:v>3.8761528473649403E-3</c:v>
                </c:pt>
                <c:pt idx="15">
                  <c:v>4.0497973897196506E-3</c:v>
                </c:pt>
                <c:pt idx="16">
                  <c:v>4.2275059476964017E-3</c:v>
                </c:pt>
                <c:pt idx="17">
                  <c:v>4.409137956927307E-3</c:v>
                </c:pt>
                <c:pt idx="18">
                  <c:v>4.5945361946262775E-3</c:v>
                </c:pt>
                <c:pt idx="19">
                  <c:v>4.7835266278920706E-3</c:v>
                </c:pt>
                <c:pt idx="20">
                  <c:v>4.9759183308900196E-3</c:v>
                </c:pt>
                <c:pt idx="21">
                  <c:v>5.1715034742525695E-3</c:v>
                </c:pt>
                <c:pt idx="22">
                  <c:v>5.3700573897248497E-3</c:v>
                </c:pt>
                <c:pt idx="23">
                  <c:v>5.571338712733102E-3</c:v>
                </c:pt>
                <c:pt idx="24">
                  <c:v>5.7750896051721491E-3</c:v>
                </c:pt>
                <c:pt idx="25">
                  <c:v>5.9810360602950393E-3</c:v>
                </c:pt>
                <c:pt idx="26">
                  <c:v>6.1888882911456953E-3</c:v>
                </c:pt>
                <c:pt idx="27">
                  <c:v>6.3983412035061096E-3</c:v>
                </c:pt>
                <c:pt idx="28">
                  <c:v>6.6090749538363566E-3</c:v>
                </c:pt>
                <c:pt idx="29">
                  <c:v>6.8207555921713783E-3</c:v>
                </c:pt>
                <c:pt idx="30">
                  <c:v>7.0330357894065202E-3</c:v>
                </c:pt>
                <c:pt idx="31">
                  <c:v>7.2455556478580405E-3</c:v>
                </c:pt>
                <c:pt idx="32">
                  <c:v>7.4579435934288259E-3</c:v>
                </c:pt>
                <c:pt idx="33">
                  <c:v>7.6698173471478632E-3</c:v>
                </c:pt>
                <c:pt idx="34">
                  <c:v>7.8807849732886164E-3</c:v>
                </c:pt>
                <c:pt idx="35">
                  <c:v>8.0904460007110643E-3</c:v>
                </c:pt>
                <c:pt idx="36">
                  <c:v>8.2983926135191503E-3</c:v>
                </c:pt>
                <c:pt idx="37">
                  <c:v>8.5042109065845677E-3</c:v>
                </c:pt>
                <c:pt idx="38">
                  <c:v>8.707482200963703E-3</c:v>
                </c:pt>
                <c:pt idx="39">
                  <c:v>8.9077844137319655E-3</c:v>
                </c:pt>
                <c:pt idx="40">
                  <c:v>9.104693476283076E-3</c:v>
                </c:pt>
                <c:pt idx="41">
                  <c:v>9.2977847946947093E-3</c:v>
                </c:pt>
                <c:pt idx="42">
                  <c:v>9.4866347453505997E-3</c:v>
                </c:pt>
                <c:pt idx="43">
                  <c:v>9.6708221986366444E-3</c:v>
                </c:pt>
                <c:pt idx="44">
                  <c:v>9.8499300631988262E-3</c:v>
                </c:pt>
                <c:pt idx="45">
                  <c:v>1.0023546842967334E-2</c:v>
                </c:pt>
                <c:pt idx="46">
                  <c:v>1.0191268198917292E-2</c:v>
                </c:pt>
                <c:pt idx="47">
                  <c:v>1.0352698507354879E-2</c:v>
                </c:pt>
                <c:pt idx="48">
                  <c:v>1.0507452406390914E-2</c:v>
                </c:pt>
                <c:pt idx="49">
                  <c:v>1.0655156322193896E-2</c:v>
                </c:pt>
                <c:pt idx="50">
                  <c:v>1.0795449966602887E-2</c:v>
                </c:pt>
                <c:pt idx="51">
                  <c:v>1.0927987797728293E-2</c:v>
                </c:pt>
                <c:pt idx="52">
                  <c:v>1.105244043527626E-2</c:v>
                </c:pt>
                <c:pt idx="53">
                  <c:v>1.1168496022499847E-2</c:v>
                </c:pt>
                <c:pt idx="54">
                  <c:v>1.1275861526907217E-2</c:v>
                </c:pt>
                <c:pt idx="55">
                  <c:v>1.1374263972142204E-2</c:v>
                </c:pt>
                <c:pt idx="56">
                  <c:v>1.1463451593794836E-2</c:v>
                </c:pt>
                <c:pt idx="57">
                  <c:v>1.1543194912296087E-2</c:v>
                </c:pt>
                <c:pt idx="58">
                  <c:v>1.1613287716499915E-2</c:v>
                </c:pt>
                <c:pt idx="59">
                  <c:v>1.1673547952053626E-2</c:v>
                </c:pt>
                <c:pt idx="60">
                  <c:v>1.17238185092008E-2</c:v>
                </c:pt>
                <c:pt idx="61">
                  <c:v>1.1763967905245858E-2</c:v>
                </c:pt>
                <c:pt idx="62">
                  <c:v>1.1793890857531327E-2</c:v>
                </c:pt>
                <c:pt idx="63">
                  <c:v>1.1813508743433144E-2</c:v>
                </c:pt>
                <c:pt idx="64">
                  <c:v>1.1822769944561187E-2</c:v>
                </c:pt>
                <c:pt idx="65">
                  <c:v>1.1821650073056009E-2</c:v>
                </c:pt>
                <c:pt idx="66">
                  <c:v>1.181015207859324E-2</c:v>
                </c:pt>
                <c:pt idx="67">
                  <c:v>1.1788306235438606E-2</c:v>
                </c:pt>
                <c:pt idx="68">
                  <c:v>1.1756170009633015E-2</c:v>
                </c:pt>
                <c:pt idx="69">
                  <c:v>1.1713827807123265E-2</c:v>
                </c:pt>
                <c:pt idx="70">
                  <c:v>1.1661390604383369E-2</c:v>
                </c:pt>
                <c:pt idx="71">
                  <c:v>1.1598995463788907E-2</c:v>
                </c:pt>
                <c:pt idx="72">
                  <c:v>1.1526804936706419E-2</c:v>
                </c:pt>
                <c:pt idx="73">
                  <c:v>1.1445006357935996E-2</c:v>
                </c:pt>
                <c:pt idx="74">
                  <c:v>1.1353811035793171E-2</c:v>
                </c:pt>
                <c:pt idx="75">
                  <c:v>1.1253453342730408E-2</c:v>
                </c:pt>
                <c:pt idx="76">
                  <c:v>1.1144189711974808E-2</c:v>
                </c:pt>
                <c:pt idx="77">
                  <c:v>1.1026297546192321E-2</c:v>
                </c:pt>
                <c:pt idx="78">
                  <c:v>1.0900074044676543E-2</c:v>
                </c:pt>
                <c:pt idx="79">
                  <c:v>1.0765834955997771E-2</c:v>
                </c:pt>
                <c:pt idx="80">
                  <c:v>1.062391326343339E-2</c:v>
                </c:pt>
                <c:pt idx="81">
                  <c:v>1.0474657810830488E-2</c:v>
                </c:pt>
                <c:pt idx="82">
                  <c:v>1.0318431876824448E-2</c:v>
                </c:pt>
                <c:pt idx="83">
                  <c:v>1.015561170555155E-2</c:v>
                </c:pt>
                <c:pt idx="84">
                  <c:v>9.9865850021481333E-3</c:v>
                </c:pt>
                <c:pt idx="85">
                  <c:v>9.8117494014235904E-3</c:v>
                </c:pt>
                <c:pt idx="86">
                  <c:v>9.631510918129341E-3</c:v>
                </c:pt>
                <c:pt idx="87">
                  <c:v>9.4462823872215069E-3</c:v>
                </c:pt>
                <c:pt idx="88">
                  <c:v>9.2564819024327036E-3</c:v>
                </c:pt>
                <c:pt idx="89">
                  <c:v>9.0625312613294654E-3</c:v>
                </c:pt>
                <c:pt idx="90">
                  <c:v>8.8648544248388379E-3</c:v>
                </c:pt>
                <c:pt idx="91">
                  <c:v>8.663875998982655E-3</c:v>
                </c:pt>
                <c:pt idx="92">
                  <c:v>8.4600197462644192E-3</c:v>
                </c:pt>
                <c:pt idx="93">
                  <c:v>8.2537071338142955E-3</c:v>
                </c:pt>
                <c:pt idx="94">
                  <c:v>8.0453559250166489E-3</c:v>
                </c:pt>
                <c:pt idx="95">
                  <c:v>7.8353788209252154E-3</c:v>
                </c:pt>
                <c:pt idx="96">
                  <c:v>7.6241821573179939E-3</c:v>
                </c:pt>
                <c:pt idx="97">
                  <c:v>7.4121646627612666E-3</c:v>
                </c:pt>
                <c:pt idx="98">
                  <c:v>7.1997162825445235E-3</c:v>
                </c:pt>
                <c:pt idx="99">
                  <c:v>6.9872170728199961E-3</c:v>
                </c:pt>
                <c:pt idx="100">
                  <c:v>6.7750361687366305E-3</c:v>
                </c:pt>
                <c:pt idx="101">
                  <c:v>6.5635308298033395E-3</c:v>
                </c:pt>
                <c:pt idx="102">
                  <c:v>6.353045565154973E-3</c:v>
                </c:pt>
                <c:pt idx="103">
                  <c:v>6.143911340831032E-3</c:v>
                </c:pt>
                <c:pt idx="104">
                  <c:v>5.9364448706162899E-3</c:v>
                </c:pt>
                <c:pt idx="105">
                  <c:v>5.7309479914384584E-3</c:v>
                </c:pt>
                <c:pt idx="106">
                  <c:v>5.5277071237748235E-3</c:v>
                </c:pt>
                <c:pt idx="107">
                  <c:v>5.3269928169913851E-3</c:v>
                </c:pt>
                <c:pt idx="108">
                  <c:v>5.1290593790279402E-3</c:v>
                </c:pt>
                <c:pt idx="109">
                  <c:v>4.9341445893541979E-3</c:v>
                </c:pt>
                <c:pt idx="110">
                  <c:v>4.7424694936583712E-3</c:v>
                </c:pt>
                <c:pt idx="111">
                  <c:v>4.5542382782934225E-3</c:v>
                </c:pt>
                <c:pt idx="112">
                  <c:v>4.3696382220997747E-3</c:v>
                </c:pt>
                <c:pt idx="113">
                  <c:v>4.1888397228486392E-3</c:v>
                </c:pt>
                <c:pt idx="114">
                  <c:v>4.0119963952090854E-3</c:v>
                </c:pt>
                <c:pt idx="115">
                  <c:v>3.8392452368356412E-3</c:v>
                </c:pt>
                <c:pt idx="116">
                  <c:v>3.6707068589028457E-3</c:v>
                </c:pt>
                <c:pt idx="117">
                  <c:v>3.5064857771790808E-3</c:v>
                </c:pt>
                <c:pt idx="118">
                  <c:v>3.3466707595347042E-3</c:v>
                </c:pt>
                <c:pt idx="119">
                  <c:v>3.1913352256189333E-3</c:v>
                </c:pt>
                <c:pt idx="120">
                  <c:v>3.0405376943155324E-3</c:v>
                </c:pt>
                <c:pt idx="121">
                  <c:v>2.8943222744987882E-3</c:v>
                </c:pt>
                <c:pt idx="122">
                  <c:v>2.7527191945573262E-3</c:v>
                </c:pt>
                <c:pt idx="123">
                  <c:v>2.6157453661330146E-3</c:v>
                </c:pt>
                <c:pt idx="124">
                  <c:v>2.4834049775340323E-3</c:v>
                </c:pt>
                <c:pt idx="125">
                  <c:v>2.3556901123235135E-3</c:v>
                </c:pt>
                <c:pt idx="126">
                  <c:v>2.2325813886562951E-3</c:v>
                </c:pt>
                <c:pt idx="127">
                  <c:v>2.1140486150340804E-3</c:v>
                </c:pt>
                <c:pt idx="128">
                  <c:v>2.0000514582718971E-3</c:v>
                </c:pt>
                <c:pt idx="129">
                  <c:v>1.8905401196136287E-3</c:v>
                </c:pt>
                <c:pt idx="130">
                  <c:v>1.7854560150996094E-3</c:v>
                </c:pt>
                <c:pt idx="131">
                  <c:v>1.6847324564722441E-3</c:v>
                </c:pt>
                <c:pt idx="132">
                  <c:v>1.5882953291041263E-3</c:v>
                </c:pt>
                <c:pt idx="133">
                  <c:v>1.4960637636447715E-3</c:v>
                </c:pt>
                <c:pt idx="134">
                  <c:v>1.407950798304464E-3</c:v>
                </c:pt>
                <c:pt idx="135">
                  <c:v>1.3238640289246488E-3</c:v>
                </c:pt>
                <c:pt idx="136">
                  <c:v>1.2437062442213318E-3</c:v>
                </c:pt>
                <c:pt idx="137">
                  <c:v>1.1673760438291702E-3</c:v>
                </c:pt>
                <c:pt idx="138">
                  <c:v>1.0947684370169874E-3</c:v>
                </c:pt>
                <c:pt idx="139">
                  <c:v>1.0257754201885695E-3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1.0835316376801405E-28</c:v>
                </c:pt>
                <c:pt idx="1">
                  <c:v>6.9770939179246704E-27</c:v>
                </c:pt>
                <c:pt idx="2">
                  <c:v>2.2463506300455485E-25</c:v>
                </c:pt>
                <c:pt idx="3">
                  <c:v>4.821578737953973E-24</c:v>
                </c:pt>
                <c:pt idx="4">
                  <c:v>7.7617963605102087E-23</c:v>
                </c:pt>
                <c:pt idx="5">
                  <c:v>9.9959761756531784E-22</c:v>
                </c:pt>
                <c:pt idx="6">
                  <c:v>1.0727707764982019E-20</c:v>
                </c:pt>
                <c:pt idx="7">
                  <c:v>9.8682891597201758E-20</c:v>
                </c:pt>
                <c:pt idx="8">
                  <c:v>7.943005294245351E-19</c:v>
                </c:pt>
                <c:pt idx="9">
                  <c:v>5.6829693652073024E-18</c:v>
                </c:pt>
                <c:pt idx="10">
                  <c:v>3.6593865481060847E-17</c:v>
                </c:pt>
                <c:pt idx="11">
                  <c:v>2.1421435693369506E-16</c:v>
                </c:pt>
                <c:pt idx="12">
                  <c:v>1.1494770394938898E-15</c:v>
                </c:pt>
                <c:pt idx="13">
                  <c:v>5.6936389105549267E-15</c:v>
                </c:pt>
                <c:pt idx="14">
                  <c:v>2.618754927487731E-14</c:v>
                </c:pt>
                <c:pt idx="15">
                  <c:v>1.1241818538391748E-13</c:v>
                </c:pt>
                <c:pt idx="16">
                  <c:v>4.5242808921664784E-13</c:v>
                </c:pt>
                <c:pt idx="17">
                  <c:v>1.7136953229382624E-12</c:v>
                </c:pt>
                <c:pt idx="18">
                  <c:v>6.1304743360885071E-12</c:v>
                </c:pt>
                <c:pt idx="19">
                  <c:v>2.0776550794339174E-11</c:v>
                </c:pt>
                <c:pt idx="20">
                  <c:v>6.6892345890793882E-11</c:v>
                </c:pt>
                <c:pt idx="21">
                  <c:v>2.0511154426271434E-10</c:v>
                </c:pt>
                <c:pt idx="22">
                  <c:v>6.0034430602384783E-10</c:v>
                </c:pt>
                <c:pt idx="23">
                  <c:v>1.6807593358757981E-9</c:v>
                </c:pt>
                <c:pt idx="24">
                  <c:v>4.5094882835098925E-9</c:v>
                </c:pt>
                <c:pt idx="25">
                  <c:v>1.161502707689923E-8</c:v>
                </c:pt>
                <c:pt idx="26">
                  <c:v>2.8766024826951016E-8</c:v>
                </c:pt>
                <c:pt idx="27">
                  <c:v>6.8603940110172124E-8</c:v>
                </c:pt>
                <c:pt idx="28">
                  <c:v>1.5776984546344935E-7</c:v>
                </c:pt>
                <c:pt idx="29">
                  <c:v>3.5031519438943035E-7</c:v>
                </c:pt>
                <c:pt idx="30">
                  <c:v>7.5191836495090785E-7</c:v>
                </c:pt>
                <c:pt idx="31">
                  <c:v>1.5618595259321782E-6</c:v>
                </c:pt>
                <c:pt idx="32">
                  <c:v>3.142859487231174E-6</c:v>
                </c:pt>
                <c:pt idx="33">
                  <c:v>6.1325909424047614E-6</c:v>
                </c:pt>
                <c:pt idx="34">
                  <c:v>1.1614434057011063E-5</c:v>
                </c:pt>
                <c:pt idx="35">
                  <c:v>2.1367955990601979E-5</c:v>
                </c:pt>
                <c:pt idx="36">
                  <c:v>3.8220243721752026E-5</c:v>
                </c:pt>
                <c:pt idx="37">
                  <c:v>6.6515781866578516E-5</c:v>
                </c:pt>
                <c:pt idx="38">
                  <c:v>1.127130173631801E-4</c:v>
                </c:pt>
                <c:pt idx="39">
                  <c:v>1.8609831524418557E-4</c:v>
                </c:pt>
                <c:pt idx="40">
                  <c:v>2.9958179767740329E-4</c:v>
                </c:pt>
                <c:pt idx="41">
                  <c:v>4.7050531973820978E-4</c:v>
                </c:pt>
                <c:pt idx="42">
                  <c:v>7.21353627460446E-4</c:v>
                </c:pt>
                <c:pt idx="43">
                  <c:v>1.0802213007661213E-3</c:v>
                </c:pt>
                <c:pt idx="44">
                  <c:v>1.5808586237593368E-3</c:v>
                </c:pt>
                <c:pt idx="45">
                  <c:v>2.2621088106429864E-3</c:v>
                </c:pt>
                <c:pt idx="46">
                  <c:v>3.1665666385982784E-3</c:v>
                </c:pt>
                <c:pt idx="47">
                  <c:v>4.3383416108288561E-3</c:v>
                </c:pt>
                <c:pt idx="48">
                  <c:v>5.8198994485138544E-3</c:v>
                </c:pt>
                <c:pt idx="49">
                  <c:v>7.6480791472267086E-3</c:v>
                </c:pt>
                <c:pt idx="50">
                  <c:v>9.8495262429382363E-3</c:v>
                </c:pt>
                <c:pt idx="51">
                  <c:v>1.2435926252137306E-2</c:v>
                </c:pt>
                <c:pt idx="52">
                  <c:v>1.5399540653099165E-2</c:v>
                </c:pt>
                <c:pt idx="53">
                  <c:v>1.8709615799029831E-2</c:v>
                </c:pt>
                <c:pt idx="54">
                  <c:v>2.231023176616341E-2</c:v>
                </c:pt>
                <c:pt idx="55">
                  <c:v>2.612007170056346E-2</c:v>
                </c:pt>
                <c:pt idx="56">
                  <c:v>3.0034424182300578E-2</c:v>
                </c:pt>
                <c:pt idx="57">
                  <c:v>3.3929497425068803E-2</c:v>
                </c:pt>
                <c:pt idx="58">
                  <c:v>3.7668853801191976E-2</c:v>
                </c:pt>
                <c:pt idx="59">
                  <c:v>4.1111504115358813E-2</c:v>
                </c:pt>
                <c:pt idx="60">
                  <c:v>4.4120973697659542E-2</c:v>
                </c:pt>
                <c:pt idx="61">
                  <c:v>4.6574502611094179E-2</c:v>
                </c:pt>
                <c:pt idx="62">
                  <c:v>4.8371494805450124E-2</c:v>
                </c:pt>
                <c:pt idx="63">
                  <c:v>4.9440394939650856E-2</c:v>
                </c:pt>
                <c:pt idx="64">
                  <c:v>4.9743338536094799E-2</c:v>
                </c:pt>
                <c:pt idx="65">
                  <c:v>4.9278167044505369E-2</c:v>
                </c:pt>
                <c:pt idx="66">
                  <c:v>4.8077688821793106E-2</c:v>
                </c:pt>
                <c:pt idx="67">
                  <c:v>4.6206359406136564E-2</c:v>
                </c:pt>
                <c:pt idx="68">
                  <c:v>4.3754810925534161E-2</c:v>
                </c:pt>
                <c:pt idx="69">
                  <c:v>4.0832849979952859E-2</c:v>
                </c:pt>
                <c:pt idx="70">
                  <c:v>3.7561646872315196E-2</c:v>
                </c:pt>
                <c:pt idx="71">
                  <c:v>3.406585151303039E-2</c:v>
                </c:pt>
                <c:pt idx="72">
                  <c:v>3.0466300754028289E-2</c:v>
                </c:pt>
                <c:pt idx="73">
                  <c:v>2.6873846810698047E-2</c:v>
                </c:pt>
                <c:pt idx="74">
                  <c:v>2.3384661612700693E-2</c:v>
                </c:pt>
                <c:pt idx="75">
                  <c:v>2.0077183983296488E-2</c:v>
                </c:pt>
                <c:pt idx="76">
                  <c:v>1.7010699742297658E-2</c:v>
                </c:pt>
                <c:pt idx="77">
                  <c:v>1.4225398001962146E-2</c:v>
                </c:pt>
                <c:pt idx="78">
                  <c:v>1.1743641789452936E-2</c:v>
                </c:pt>
                <c:pt idx="79">
                  <c:v>9.5721319524853452E-3</c:v>
                </c:pt>
                <c:pt idx="80">
                  <c:v>7.7046277774416088E-3</c:v>
                </c:pt>
                <c:pt idx="81">
                  <c:v>6.1249086470874514E-3</c:v>
                </c:pt>
                <c:pt idx="82">
                  <c:v>4.8097082728443923E-3</c:v>
                </c:pt>
                <c:pt idx="83">
                  <c:v>3.7314155369763649E-3</c:v>
                </c:pt>
                <c:pt idx="84">
                  <c:v>2.8604035068698378E-3</c:v>
                </c:pt>
                <c:pt idx="85">
                  <c:v>2.1669123682953968E-3</c:v>
                </c:pt>
                <c:pt idx="86">
                  <c:v>1.6224669898499925E-3</c:v>
                </c:pt>
                <c:pt idx="87">
                  <c:v>1.2008522863798496E-3</c:v>
                </c:pt>
                <c:pt idx="88">
                  <c:v>8.7869850901769618E-4</c:v>
                </c:pt>
                <c:pt idx="89">
                  <c:v>6.3574485649132257E-4</c:v>
                </c:pt>
                <c:pt idx="90">
                  <c:v>4.548553613763634E-4</c:v>
                </c:pt>
                <c:pt idx="91">
                  <c:v>3.2185843713854298E-4</c:v>
                </c:pt>
                <c:pt idx="92">
                  <c:v>2.2527346708503212E-4</c:v>
                </c:pt>
                <c:pt idx="93">
                  <c:v>1.5597682182315992E-4</c:v>
                </c:pt>
                <c:pt idx="94">
                  <c:v>1.0684770189137619E-4</c:v>
                </c:pt>
                <c:pt idx="95">
                  <c:v>7.2422673480139935E-5</c:v>
                </c:pt>
                <c:pt idx="96">
                  <c:v>4.8577626574505834E-5</c:v>
                </c:pt>
                <c:pt idx="97">
                  <c:v>3.2247609797994297E-5</c:v>
                </c:pt>
                <c:pt idx="98">
                  <c:v>2.1188705597561547E-5</c:v>
                </c:pt>
                <c:pt idx="99">
                  <c:v>1.3781681359158738E-5</c:v>
                </c:pt>
                <c:pt idx="100">
                  <c:v>8.8743218791132476E-6</c:v>
                </c:pt>
                <c:pt idx="101">
                  <c:v>5.6577893711915666E-6</c:v>
                </c:pt>
                <c:pt idx="102">
                  <c:v>3.5717378498640871E-6</c:v>
                </c:pt>
                <c:pt idx="103">
                  <c:v>2.23293110583547E-6</c:v>
                </c:pt>
                <c:pt idx="104">
                  <c:v>1.3825312502948149E-6</c:v>
                </c:pt>
                <c:pt idx="105">
                  <c:v>8.4784922987266334E-7</c:v>
                </c:pt>
                <c:pt idx="106">
                  <c:v>5.1504566609357194E-7</c:v>
                </c:pt>
                <c:pt idx="107">
                  <c:v>3.0995234880910545E-7</c:v>
                </c:pt>
                <c:pt idx="108">
                  <c:v>1.8480092837492957E-7</c:v>
                </c:pt>
                <c:pt idx="109">
                  <c:v>1.0917183824127724E-7</c:v>
                </c:pt>
                <c:pt idx="110">
                  <c:v>6.3907364845695801E-8</c:v>
                </c:pt>
                <c:pt idx="111">
                  <c:v>3.7073270827286343E-8</c:v>
                </c:pt>
                <c:pt idx="112">
                  <c:v>2.1314534558264708E-8</c:v>
                </c:pt>
                <c:pt idx="113">
                  <c:v>1.2145919050727123E-8</c:v>
                </c:pt>
                <c:pt idx="114">
                  <c:v>6.8605431996195095E-9</c:v>
                </c:pt>
                <c:pt idx="115">
                  <c:v>3.841436294552547E-9</c:v>
                </c:pt>
                <c:pt idx="116">
                  <c:v>2.1323997280782179E-9</c:v>
                </c:pt>
                <c:pt idx="117">
                  <c:v>1.1735881861921846E-9</c:v>
                </c:pt>
                <c:pt idx="118">
                  <c:v>6.4042266591146239E-10</c:v>
                </c:pt>
                <c:pt idx="119">
                  <c:v>3.4653946858678978E-10</c:v>
                </c:pt>
                <c:pt idx="120">
                  <c:v>1.8595353183643973E-10</c:v>
                </c:pt>
                <c:pt idx="121">
                  <c:v>9.8958256125566884E-11</c:v>
                </c:pt>
                <c:pt idx="122">
                  <c:v>5.2230619272960289E-11</c:v>
                </c:pt>
                <c:pt idx="123">
                  <c:v>2.7343432758234278E-11</c:v>
                </c:pt>
                <c:pt idx="124">
                  <c:v>1.4199214607533228E-11</c:v>
                </c:pt>
                <c:pt idx="125">
                  <c:v>7.3145444346885086E-12</c:v>
                </c:pt>
                <c:pt idx="126">
                  <c:v>3.7380896239522179E-12</c:v>
                </c:pt>
                <c:pt idx="127">
                  <c:v>1.89530435773648E-12</c:v>
                </c:pt>
                <c:pt idx="128">
                  <c:v>9.5345887114071455E-13</c:v>
                </c:pt>
                <c:pt idx="129">
                  <c:v>4.7593235033076281E-13</c:v>
                </c:pt>
                <c:pt idx="130">
                  <c:v>2.3574085045041489E-13</c:v>
                </c:pt>
                <c:pt idx="131">
                  <c:v>1.1587680779511551E-13</c:v>
                </c:pt>
                <c:pt idx="132">
                  <c:v>5.6526951396190956E-14</c:v>
                </c:pt>
                <c:pt idx="133">
                  <c:v>2.7367611438167532E-14</c:v>
                </c:pt>
                <c:pt idx="134">
                  <c:v>1.3151190512575522E-14</c:v>
                </c:pt>
                <c:pt idx="135">
                  <c:v>6.272840906797094E-15</c:v>
                </c:pt>
                <c:pt idx="136">
                  <c:v>2.9700129091582363E-15</c:v>
                </c:pt>
                <c:pt idx="137">
                  <c:v>1.3959528257729679E-15</c:v>
                </c:pt>
                <c:pt idx="138">
                  <c:v>6.5136531398670573E-16</c:v>
                </c:pt>
                <c:pt idx="139">
                  <c:v>3.017468882962862E-16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63.142857142857146</c:v>
                </c:pt>
                <c:pt idx="1">
                  <c:v>84.571428571428569</c:v>
                </c:pt>
                <c:pt idx="2">
                  <c:v>62.285714285714285</c:v>
                </c:pt>
                <c:pt idx="3">
                  <c:v>55</c:v>
                </c:pt>
                <c:pt idx="4">
                  <c:v>64.625</c:v>
                </c:pt>
                <c:pt idx="5">
                  <c:v>75.25</c:v>
                </c:pt>
                <c:pt idx="6">
                  <c:v>44.285714285714285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M1" zoomScale="76" zoomScaleNormal="85" workbookViewId="0">
      <selection activeCell="M20" sqref="M20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19" t="s">
        <v>26</v>
      </c>
      <c r="I3" s="21" t="s">
        <v>37</v>
      </c>
      <c r="J3" s="21" t="s">
        <v>42</v>
      </c>
      <c r="K3" s="23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6">
        <f>SUM(Calc!K2:K406)</f>
        <v>6</v>
      </c>
      <c r="J4" s="26">
        <f>SUM('Dist Calc'!B2:B21)*I13</f>
        <v>3.2225221633690397</v>
      </c>
      <c r="K4" s="27">
        <f>SUM('Dist Calc'!C2:C21)*I13</f>
        <v>1.4609427394588307E-9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6">
        <f>SUM(Calc!L2:L406)</f>
        <v>7</v>
      </c>
      <c r="J5" s="26">
        <f>SUM('Dist Calc'!B22:B41)*I13</f>
        <v>6.9328728550183794</v>
      </c>
      <c r="K5" s="27">
        <f>SUM('Dist Calc'!C22:C41)*I13</f>
        <v>2.2437155459575538E-2</v>
      </c>
      <c r="N5" s="4" t="s">
        <v>14</v>
      </c>
      <c r="O5" s="30">
        <f ca="1">TODAY()</f>
        <v>43590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6">
        <f>SUM(Calc!M2:M406)</f>
        <v>14</v>
      </c>
      <c r="J6" s="26">
        <f>SUM('Dist Calc'!B42:B61)*I13</f>
        <v>10.601398472589466</v>
      </c>
      <c r="K6" s="27">
        <f>SUM('Dist Calc'!C42:C61)*I13</f>
        <v>13.74783541315319</v>
      </c>
      <c r="N6" s="4" t="s">
        <v>13</v>
      </c>
      <c r="O6" s="5">
        <f ca="1">O5-C2</f>
        <v>51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6">
        <f>SUM(Calc!N2:N406)</f>
        <v>6</v>
      </c>
      <c r="J7" s="26">
        <f>SUM('Dist Calc'!B62:B81)*I13</f>
        <v>11.524196008199809</v>
      </c>
      <c r="K7" s="27">
        <f>SUM('Dist Calc'!C62:C81)*I13</f>
        <v>34.569097190006936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6">
        <f>SUM(Calc!O2:O406)</f>
        <v>11</v>
      </c>
      <c r="J8" s="26">
        <f>SUM('Dist Calc'!B82:B101)*I13</f>
        <v>8.9057113877305234</v>
      </c>
      <c r="K8" s="27">
        <f>SUM('Dist Calc'!C82:C101)*I13</f>
        <v>1.6594384418688883</v>
      </c>
      <c r="N8" s="4" t="s">
        <v>17</v>
      </c>
      <c r="O8" s="6">
        <f>_xlfn.STDEV.P(D:D)</f>
        <v>33.741275375649245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6">
        <f>SUM(Calc!P2:P406)</f>
        <v>2</v>
      </c>
      <c r="J9" s="26">
        <f>SUM('Dist Calc'!B102:B121)*I13</f>
        <v>4.8921223322954788</v>
      </c>
      <c r="K9" s="27">
        <f>SUM('Dist Calc'!C102:C121)*I13</f>
        <v>1.1917783743257823E-3</v>
      </c>
      <c r="N9" s="4" t="s">
        <v>18</v>
      </c>
      <c r="O9" s="6">
        <f>AVERAGE(D:D)</f>
        <v>64.392156862745097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6">
        <f>SUM(Calc!Q2:Q406)</f>
        <v>4</v>
      </c>
      <c r="J10" s="26">
        <f>SUM('Dist Calc'!B122:B141)*I13</f>
        <v>1.9098814868872014</v>
      </c>
      <c r="K10" s="27">
        <f>SUM('Dist Calc'!C122:C141)*I13</f>
        <v>1.9676131978450982E-8</v>
      </c>
      <c r="N10" s="31" t="s">
        <v>15</v>
      </c>
      <c r="O10" s="5">
        <f>SUM(D:D)</f>
        <v>3284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6">
        <f>SUM(Calc!R2:R406)</f>
        <v>1</v>
      </c>
      <c r="J11" s="26">
        <f>SUM('Dist Calc'!B142:B161)*I13</f>
        <v>0.52973673031876212</v>
      </c>
      <c r="K11" s="27">
        <f>SUM('Dist Calc'!C142:C161)*I13</f>
        <v>1.2710884137660648E-14</v>
      </c>
      <c r="N11" s="20" t="s">
        <v>47</v>
      </c>
      <c r="O11" s="25">
        <f ca="1">SUM(Calc!T2:T406)/Scrobbles!O6</f>
        <v>0.98039215686274506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6">
        <f>SUM(I4:I10)</f>
        <v>50</v>
      </c>
      <c r="J13" s="26">
        <f>SUM(J4:J10)</f>
        <v>47.988704706089898</v>
      </c>
      <c r="K13" s="27">
        <f>SUM(K4:K10)</f>
        <v>49.999999999999986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0" t="s">
        <v>38</v>
      </c>
      <c r="I14" s="22" t="s">
        <v>23</v>
      </c>
      <c r="J14" s="24">
        <f>_xlfn.CHISQ.TEST(I4:I10,J4:J10)</f>
        <v>0.1007939484898787</v>
      </c>
      <c r="K14" s="25">
        <f>_xlfn.CHISQ.TEST(I4:I10,K4:K10)</f>
        <v>0</v>
      </c>
      <c r="M14" s="28" t="s">
        <v>46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t="s">
        <v>18</v>
      </c>
      <c r="N15" s="29">
        <f>365*O9</f>
        <v>23503.137254901962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  <c r="M16" t="s">
        <v>54</v>
      </c>
      <c r="N16" s="29">
        <f>Z20*365-Z21</f>
        <v>24273.205490196076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SLOPE(F2:F64,A2:A64)</f>
        <v>65.809411764705871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INTERCEPT(F2:F64,A2:A64)</f>
        <v>-252.77019607843113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7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7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7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7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7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7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7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7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7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7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7" x14ac:dyDescent="0.3">
      <c r="A43">
        <v>42</v>
      </c>
      <c r="B43" t="s">
        <v>10</v>
      </c>
      <c r="C43" s="1">
        <v>43580</v>
      </c>
      <c r="D43">
        <v>92</v>
      </c>
      <c r="E43" s="3">
        <f>AVERAGE(D$2:D43)</f>
        <v>60.69047619047619</v>
      </c>
      <c r="F43">
        <f>SUM($D$2:D43)</f>
        <v>2549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  <c r="D44">
        <v>92</v>
      </c>
      <c r="E44" s="3">
        <f>AVERAGE(D$2:D44)</f>
        <v>61.418604651162788</v>
      </c>
      <c r="F44">
        <f>SUM($D$2:D44)</f>
        <v>2641</v>
      </c>
    </row>
    <row r="45" spans="1:7" x14ac:dyDescent="0.3">
      <c r="A45">
        <v>44</v>
      </c>
      <c r="B45" t="s">
        <v>4</v>
      </c>
      <c r="C45" s="1">
        <v>43582</v>
      </c>
      <c r="D45">
        <v>89</v>
      </c>
      <c r="E45" s="3">
        <f>AVERAGE(D$2:D45)</f>
        <v>62.045454545454547</v>
      </c>
      <c r="F45">
        <f>SUM($D$2:D45)</f>
        <v>2730</v>
      </c>
    </row>
    <row r="46" spans="1:7" x14ac:dyDescent="0.3">
      <c r="A46">
        <v>45</v>
      </c>
      <c r="B46" t="s">
        <v>6</v>
      </c>
      <c r="C46" s="1">
        <v>43583</v>
      </c>
      <c r="D46">
        <v>36</v>
      </c>
      <c r="E46" s="3">
        <f>AVERAGE(D$2:D46)</f>
        <v>61.466666666666669</v>
      </c>
      <c r="F46">
        <f>SUM($D$2:D46)</f>
        <v>2766</v>
      </c>
    </row>
    <row r="47" spans="1:7" x14ac:dyDescent="0.3">
      <c r="A47">
        <v>46</v>
      </c>
      <c r="B47" t="s">
        <v>7</v>
      </c>
      <c r="C47" s="1">
        <v>43584</v>
      </c>
      <c r="D47">
        <v>49</v>
      </c>
      <c r="E47" s="3">
        <f>AVERAGE(D$2:D47)</f>
        <v>61.195652173913047</v>
      </c>
      <c r="F47">
        <f>SUM($D$2:D47)</f>
        <v>2815</v>
      </c>
    </row>
    <row r="48" spans="1:7" x14ac:dyDescent="0.3">
      <c r="A48">
        <v>47</v>
      </c>
      <c r="B48" t="s">
        <v>8</v>
      </c>
      <c r="C48" s="1">
        <v>43585</v>
      </c>
      <c r="D48">
        <v>66</v>
      </c>
      <c r="E48" s="3">
        <f>AVERAGE(D$2:D48)</f>
        <v>61.297872340425535</v>
      </c>
      <c r="F48">
        <f>SUM($D$2:D48)</f>
        <v>2881</v>
      </c>
    </row>
    <row r="49" spans="1:6" x14ac:dyDescent="0.3">
      <c r="A49">
        <v>48</v>
      </c>
      <c r="B49" t="s">
        <v>9</v>
      </c>
      <c r="C49" s="1">
        <v>43586</v>
      </c>
      <c r="D49">
        <v>87</v>
      </c>
      <c r="E49" s="3">
        <f>AVERAGE(D$2:D49)</f>
        <v>61.833333333333336</v>
      </c>
      <c r="F49">
        <f>SUM($D$2:D49)</f>
        <v>2968</v>
      </c>
    </row>
    <row r="50" spans="1:6" x14ac:dyDescent="0.3">
      <c r="A50">
        <v>49</v>
      </c>
      <c r="B50" t="s">
        <v>10</v>
      </c>
      <c r="C50" s="1">
        <v>43587</v>
      </c>
      <c r="D50">
        <v>57</v>
      </c>
      <c r="E50" s="3">
        <f>AVERAGE(D$2:D50)</f>
        <v>61.734693877551024</v>
      </c>
      <c r="F50">
        <f>SUM($D$2:D50)</f>
        <v>3025</v>
      </c>
    </row>
    <row r="51" spans="1:6" x14ac:dyDescent="0.3">
      <c r="A51">
        <v>50</v>
      </c>
      <c r="B51" s="2" t="s">
        <v>3</v>
      </c>
      <c r="C51" s="1">
        <v>43588</v>
      </c>
      <c r="D51">
        <v>142</v>
      </c>
      <c r="E51" s="3">
        <f>AVERAGE(D$2:D51)</f>
        <v>63.34</v>
      </c>
      <c r="F51">
        <f>SUM($D$2:D51)</f>
        <v>3167</v>
      </c>
    </row>
    <row r="52" spans="1:6" x14ac:dyDescent="0.3">
      <c r="A52">
        <v>51</v>
      </c>
      <c r="B52" t="s">
        <v>4</v>
      </c>
      <c r="C52" s="1">
        <v>43589</v>
      </c>
      <c r="D52">
        <v>117</v>
      </c>
      <c r="E52" s="3">
        <f>AVERAGE(D$2:D52)</f>
        <v>64.392156862745097</v>
      </c>
      <c r="F52">
        <f>SUM($D$2:D52)</f>
        <v>3284</v>
      </c>
    </row>
    <row r="53" spans="1:6" x14ac:dyDescent="0.3">
      <c r="A53">
        <v>52</v>
      </c>
      <c r="B53" t="s">
        <v>6</v>
      </c>
      <c r="C53" s="1">
        <v>43590</v>
      </c>
    </row>
    <row r="54" spans="1:6" x14ac:dyDescent="0.3">
      <c r="A54">
        <v>53</v>
      </c>
      <c r="B54" t="s">
        <v>7</v>
      </c>
      <c r="C54" s="1">
        <v>43591</v>
      </c>
    </row>
    <row r="55" spans="1:6" x14ac:dyDescent="0.3">
      <c r="A55">
        <v>54</v>
      </c>
      <c r="B55" t="s">
        <v>8</v>
      </c>
      <c r="C55" s="1">
        <v>43592</v>
      </c>
    </row>
    <row r="56" spans="1:6" x14ac:dyDescent="0.3">
      <c r="A56">
        <v>55</v>
      </c>
      <c r="B56" t="s">
        <v>9</v>
      </c>
      <c r="C56" s="1">
        <v>43593</v>
      </c>
    </row>
    <row r="57" spans="1:6" x14ac:dyDescent="0.3">
      <c r="A57">
        <v>56</v>
      </c>
      <c r="B57" t="s">
        <v>10</v>
      </c>
      <c r="C57" s="1">
        <v>43594</v>
      </c>
    </row>
    <row r="58" spans="1:6" x14ac:dyDescent="0.3">
      <c r="A58">
        <v>57</v>
      </c>
      <c r="B58" s="2" t="s">
        <v>3</v>
      </c>
      <c r="C58" s="1">
        <v>43595</v>
      </c>
    </row>
    <row r="59" spans="1:6" x14ac:dyDescent="0.3">
      <c r="A59">
        <v>58</v>
      </c>
      <c r="B59" t="s">
        <v>4</v>
      </c>
      <c r="C59" s="1">
        <v>43596</v>
      </c>
    </row>
    <row r="60" spans="1:6" x14ac:dyDescent="0.3">
      <c r="A60">
        <v>59</v>
      </c>
      <c r="B60" t="s">
        <v>6</v>
      </c>
      <c r="C60" s="1">
        <v>43597</v>
      </c>
    </row>
    <row r="61" spans="1:6" x14ac:dyDescent="0.3">
      <c r="A61">
        <v>60</v>
      </c>
      <c r="B61" t="s">
        <v>7</v>
      </c>
      <c r="C61" s="1">
        <v>43598</v>
      </c>
    </row>
    <row r="62" spans="1:6" x14ac:dyDescent="0.3">
      <c r="A62">
        <v>61</v>
      </c>
      <c r="B62" t="s">
        <v>8</v>
      </c>
      <c r="C62" s="1">
        <v>43599</v>
      </c>
    </row>
    <row r="63" spans="1:6" x14ac:dyDescent="0.3">
      <c r="A63">
        <v>62</v>
      </c>
      <c r="B63" t="s">
        <v>9</v>
      </c>
      <c r="C63" s="1">
        <v>43600</v>
      </c>
    </row>
    <row r="64" spans="1:6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 E43:F43 E44:F47 E48:F50 E51:F5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A3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51</v>
      </c>
      <c r="E2">
        <f ca="1">ROUNDDOWN(D2/7,0)</f>
        <v>7</v>
      </c>
      <c r="F2">
        <f ca="1">MOD(D2,7)</f>
        <v>2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442</v>
      </c>
      <c r="E5" s="11">
        <f ca="1">$E$2+IF($F$2&gt;3,1,0)</f>
        <v>7</v>
      </c>
      <c r="F5" s="12">
        <f t="shared" ref="F5:F11" ca="1" si="0">D5/E5</f>
        <v>63.142857142857146</v>
      </c>
      <c r="G5" s="12">
        <f t="shared" ref="G5:G11" ca="1" si="1">F5-F$13</f>
        <v>-1.2492997198879507</v>
      </c>
      <c r="H5" s="13">
        <f ca="1">F5/$F$13</f>
        <v>0.98059857316860977</v>
      </c>
    </row>
    <row r="6" spans="3:8" x14ac:dyDescent="0.3">
      <c r="C6" s="10" t="s">
        <v>8</v>
      </c>
      <c r="D6" s="11">
        <f>SUM(Calc!D2:D1000)</f>
        <v>592</v>
      </c>
      <c r="E6" s="11">
        <f ca="1">$E$2+IF($F$2&gt;4,1,0)</f>
        <v>7</v>
      </c>
      <c r="F6" s="12">
        <f t="shared" ca="1" si="0"/>
        <v>84.571428571428569</v>
      </c>
      <c r="G6" s="12">
        <f t="shared" ca="1" si="1"/>
        <v>20.179271708683473</v>
      </c>
      <c r="H6" s="13">
        <f t="shared" ref="H6:H11" ca="1" si="2">F6/$F$13</f>
        <v>1.3133808943796763</v>
      </c>
    </row>
    <row r="7" spans="3:8" x14ac:dyDescent="0.3">
      <c r="C7" s="10" t="s">
        <v>9</v>
      </c>
      <c r="D7" s="11">
        <f>SUM(Calc!E2:E1000)</f>
        <v>436</v>
      </c>
      <c r="E7" s="11">
        <f ca="1">$E$2+IF($F$2&gt;5,1,0)</f>
        <v>7</v>
      </c>
      <c r="F7" s="12">
        <f t="shared" ca="1" si="0"/>
        <v>62.285714285714285</v>
      </c>
      <c r="G7" s="12">
        <f t="shared" ca="1" si="1"/>
        <v>-2.1064425770308119</v>
      </c>
      <c r="H7" s="13">
        <f t="shared" ca="1" si="2"/>
        <v>0.96728728032016709</v>
      </c>
    </row>
    <row r="8" spans="3:8" x14ac:dyDescent="0.3">
      <c r="C8" s="10" t="s">
        <v>10</v>
      </c>
      <c r="D8" s="11">
        <f>SUM(Calc!F2:F1000)</f>
        <v>385</v>
      </c>
      <c r="E8" s="11">
        <f ca="1">$E$2+IF($F$2&gt;6,1,0)</f>
        <v>7</v>
      </c>
      <c r="F8" s="12">
        <f t="shared" ca="1" si="0"/>
        <v>55</v>
      </c>
      <c r="G8" s="12">
        <f t="shared" ca="1" si="1"/>
        <v>-9.3921568627450966</v>
      </c>
      <c r="H8" s="13">
        <f t="shared" ca="1" si="2"/>
        <v>0.85414129110840442</v>
      </c>
    </row>
    <row r="9" spans="3:8" x14ac:dyDescent="0.3">
      <c r="C9" s="10" t="s">
        <v>3</v>
      </c>
      <c r="D9" s="11">
        <f>SUM(Calc!G2:G1000)</f>
        <v>517</v>
      </c>
      <c r="E9" s="11">
        <f ca="1">$E$2+IF($F$2&gt;0,1,0)</f>
        <v>8</v>
      </c>
      <c r="F9" s="12">
        <f t="shared" ca="1" si="0"/>
        <v>64.625</v>
      </c>
      <c r="G9" s="12">
        <f t="shared" ca="1" si="1"/>
        <v>0.23284313725490335</v>
      </c>
      <c r="H9" s="13">
        <f t="shared" ca="1" si="2"/>
        <v>1.0036160170523751</v>
      </c>
    </row>
    <row r="10" spans="3:8" x14ac:dyDescent="0.3">
      <c r="C10" s="10" t="s">
        <v>4</v>
      </c>
      <c r="D10" s="11">
        <f>SUM(Calc!H2:H1000)</f>
        <v>602</v>
      </c>
      <c r="E10" s="11">
        <f ca="1">$E$2+IF($F$2&gt;1,1,0)</f>
        <v>8</v>
      </c>
      <c r="F10" s="12">
        <f t="shared" ca="1" si="0"/>
        <v>75.25</v>
      </c>
      <c r="G10" s="12">
        <f t="shared" ca="1" si="1"/>
        <v>10.857843137254903</v>
      </c>
      <c r="H10" s="13">
        <f t="shared" ca="1" si="2"/>
        <v>1.1686205846528623</v>
      </c>
    </row>
    <row r="11" spans="3:8" x14ac:dyDescent="0.3">
      <c r="C11" s="10" t="s">
        <v>6</v>
      </c>
      <c r="D11" s="11">
        <f>SUM(Calc!I2:I1000)</f>
        <v>310</v>
      </c>
      <c r="E11" s="11">
        <f ca="1">$E$2+IF($F$2&gt;2,1,0)</f>
        <v>7</v>
      </c>
      <c r="F11" s="12">
        <f t="shared" ca="1" si="0"/>
        <v>44.285714285714285</v>
      </c>
      <c r="G11" s="12">
        <f t="shared" ca="1" si="1"/>
        <v>-20.106442577030812</v>
      </c>
      <c r="H11" s="13">
        <f t="shared" ca="1" si="2"/>
        <v>0.68775013050287104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3284</v>
      </c>
      <c r="E13" s="11">
        <f ca="1">SUM(E5:E11)</f>
        <v>51</v>
      </c>
      <c r="F13" s="12">
        <f ca="1">D13/E13</f>
        <v>64.392156862745097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99.482128432955335</v>
      </c>
      <c r="E15" s="16"/>
      <c r="F15" s="16">
        <f ca="1">_xlfn.STDEV.P(F5:F11)</f>
        <v>12.090556312987331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442</v>
      </c>
      <c r="E23" s="18">
        <f t="shared" ref="E23:E29" ca="1" si="4">$D$13/$E$13*E5</f>
        <v>450.74509803921569</v>
      </c>
      <c r="G23" s="10" t="s">
        <v>7</v>
      </c>
      <c r="H23" s="12">
        <f t="shared" ref="H23:H29" ca="1" si="5">F5</f>
        <v>63.142857142857146</v>
      </c>
      <c r="I23" s="18">
        <f ca="1">E23/7</f>
        <v>64.392156862745097</v>
      </c>
    </row>
    <row r="24" spans="3:9" x14ac:dyDescent="0.3">
      <c r="C24" s="10" t="s">
        <v>8</v>
      </c>
      <c r="D24" s="11">
        <f t="shared" si="3"/>
        <v>592</v>
      </c>
      <c r="E24" s="18">
        <f t="shared" ca="1" si="4"/>
        <v>450.74509803921569</v>
      </c>
      <c r="G24" s="10" t="s">
        <v>8</v>
      </c>
      <c r="H24" s="12">
        <f t="shared" ca="1" si="5"/>
        <v>84.571428571428569</v>
      </c>
      <c r="I24" s="18">
        <f t="shared" ref="I24:I29" ca="1" si="6">E24/7</f>
        <v>64.392156862745097</v>
      </c>
    </row>
    <row r="25" spans="3:9" x14ac:dyDescent="0.3">
      <c r="C25" s="10" t="s">
        <v>9</v>
      </c>
      <c r="D25" s="11">
        <f t="shared" si="3"/>
        <v>436</v>
      </c>
      <c r="E25" s="18">
        <f t="shared" ca="1" si="4"/>
        <v>450.74509803921569</v>
      </c>
      <c r="G25" s="10" t="s">
        <v>9</v>
      </c>
      <c r="H25" s="12">
        <f t="shared" ca="1" si="5"/>
        <v>62.285714285714285</v>
      </c>
      <c r="I25" s="18">
        <f t="shared" ca="1" si="6"/>
        <v>64.392156862745097</v>
      </c>
    </row>
    <row r="26" spans="3:9" x14ac:dyDescent="0.3">
      <c r="C26" s="10" t="s">
        <v>10</v>
      </c>
      <c r="D26" s="11">
        <f t="shared" si="3"/>
        <v>385</v>
      </c>
      <c r="E26" s="18">
        <f t="shared" ca="1" si="4"/>
        <v>450.74509803921569</v>
      </c>
      <c r="G26" s="10" t="s">
        <v>10</v>
      </c>
      <c r="H26" s="12">
        <f t="shared" ca="1" si="5"/>
        <v>55</v>
      </c>
      <c r="I26" s="18">
        <f t="shared" ca="1" si="6"/>
        <v>64.392156862745097</v>
      </c>
    </row>
    <row r="27" spans="3:9" x14ac:dyDescent="0.3">
      <c r="C27" s="10" t="s">
        <v>3</v>
      </c>
      <c r="D27" s="11">
        <f t="shared" si="3"/>
        <v>517</v>
      </c>
      <c r="E27" s="18">
        <f t="shared" ca="1" si="4"/>
        <v>515.13725490196077</v>
      </c>
      <c r="G27" s="10" t="s">
        <v>3</v>
      </c>
      <c r="H27" s="12">
        <f t="shared" ca="1" si="5"/>
        <v>64.625</v>
      </c>
      <c r="I27" s="18">
        <f t="shared" ca="1" si="6"/>
        <v>73.591036414565821</v>
      </c>
    </row>
    <row r="28" spans="3:9" x14ac:dyDescent="0.3">
      <c r="C28" s="10" t="s">
        <v>4</v>
      </c>
      <c r="D28" s="11">
        <f t="shared" si="3"/>
        <v>602</v>
      </c>
      <c r="E28" s="18">
        <f t="shared" ca="1" si="4"/>
        <v>515.13725490196077</v>
      </c>
      <c r="G28" s="10" t="s">
        <v>4</v>
      </c>
      <c r="H28" s="12">
        <f t="shared" ca="1" si="5"/>
        <v>75.25</v>
      </c>
      <c r="I28" s="18">
        <f t="shared" ca="1" si="6"/>
        <v>73.591036414565821</v>
      </c>
    </row>
    <row r="29" spans="3:9" x14ac:dyDescent="0.3">
      <c r="C29" s="10" t="s">
        <v>6</v>
      </c>
      <c r="D29" s="11">
        <f t="shared" si="3"/>
        <v>310</v>
      </c>
      <c r="E29" s="18">
        <f t="shared" ca="1" si="4"/>
        <v>450.74509803921569</v>
      </c>
      <c r="G29" s="10" t="s">
        <v>6</v>
      </c>
      <c r="H29" s="12">
        <f t="shared" ca="1" si="5"/>
        <v>44.285714285714285</v>
      </c>
      <c r="I29" s="18">
        <f t="shared" ca="1" si="6"/>
        <v>64.392156862745097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4.5486718973679372E-22</v>
      </c>
      <c r="E31" s="17"/>
      <c r="G31" s="15" t="s">
        <v>23</v>
      </c>
      <c r="H31" s="32">
        <f ca="1">_xlfn.CHISQ.TEST(H23:H29,I23:I29)</f>
        <v>1.879388391940923E-2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1.9137836076630296E-3</v>
      </c>
      <c r="C2">
        <f>_xlfn.POISSON.DIST(A2,Scrobbles!$O$9,FALSE)</f>
        <v>1.0835316376801405E-28</v>
      </c>
    </row>
    <row r="3" spans="1:3" x14ac:dyDescent="0.3">
      <c r="A3">
        <v>1</v>
      </c>
      <c r="B3">
        <f>_xlfn.NORM.DIST(A3,Scrobbles!$O$9,Scrobbles!$O$8,FALSE)</f>
        <v>2.024257811215807E-3</v>
      </c>
      <c r="C3">
        <f>_xlfn.POISSON.DIST(A3,Scrobbles!$O$9,FALSE)</f>
        <v>6.9770939179246704E-27</v>
      </c>
    </row>
    <row r="4" spans="1:3" x14ac:dyDescent="0.3">
      <c r="A4">
        <v>2</v>
      </c>
      <c r="B4">
        <f>_xlfn.NORM.DIST(A4,Scrobbles!$O$9,Scrobbles!$O$8,FALSE)</f>
        <v>2.1392293402109209E-3</v>
      </c>
      <c r="C4">
        <f>_xlfn.POISSON.DIST(A4,Scrobbles!$O$9,FALSE)</f>
        <v>2.2463506300455485E-25</v>
      </c>
    </row>
    <row r="5" spans="1:3" x14ac:dyDescent="0.3">
      <c r="A5">
        <v>3</v>
      </c>
      <c r="B5">
        <f>_xlfn.NORM.DIST(A5,Scrobbles!$O$9,Scrobbles!$O$8,FALSE)</f>
        <v>2.2587460092704783E-3</v>
      </c>
      <c r="C5">
        <f>_xlfn.POISSON.DIST(A5,Scrobbles!$O$9,FALSE)</f>
        <v>4.821578737953973E-24</v>
      </c>
    </row>
    <row r="6" spans="1:3" x14ac:dyDescent="0.3">
      <c r="A6">
        <v>4</v>
      </c>
      <c r="B6">
        <f>_xlfn.NORM.DIST(A6,Scrobbles!$O$9,Scrobbles!$O$8,FALSE)</f>
        <v>2.3828460211260689E-3</v>
      </c>
      <c r="C6">
        <f>_xlfn.POISSON.DIST(A6,Scrobbles!$O$9,FALSE)</f>
        <v>7.7617963605102087E-23</v>
      </c>
    </row>
    <row r="7" spans="1:3" x14ac:dyDescent="0.3">
      <c r="A7">
        <v>5</v>
      </c>
      <c r="B7">
        <f>_xlfn.NORM.DIST(A7,Scrobbles!$O$9,Scrobbles!$O$8,FALSE)</f>
        <v>2.5115572919252927E-3</v>
      </c>
      <c r="C7">
        <f>_xlfn.POISSON.DIST(A7,Scrobbles!$O$9,FALSE)</f>
        <v>9.9959761756531784E-22</v>
      </c>
    </row>
    <row r="8" spans="1:3" x14ac:dyDescent="0.3">
      <c r="A8">
        <v>6</v>
      </c>
      <c r="B8">
        <f>_xlfn.NORM.DIST(A8,Scrobbles!$O$9,Scrobbles!$O$8,FALSE)</f>
        <v>2.6448967855502367E-3</v>
      </c>
      <c r="C8">
        <f>_xlfn.POISSON.DIST(A8,Scrobbles!$O$9,FALSE)</f>
        <v>1.0727707764982019E-20</v>
      </c>
    </row>
    <row r="9" spans="1:3" x14ac:dyDescent="0.3">
      <c r="A9">
        <v>7</v>
      </c>
      <c r="B9">
        <f>_xlfn.NORM.DIST(A9,Scrobbles!$O$9,Scrobbles!$O$8,FALSE)</f>
        <v>2.7828698610431212E-3</v>
      </c>
      <c r="C9">
        <f>_xlfn.POISSON.DIST(A9,Scrobbles!$O$9,FALSE)</f>
        <v>9.8682891597201758E-20</v>
      </c>
    </row>
    <row r="10" spans="1:3" x14ac:dyDescent="0.3">
      <c r="A10">
        <v>8</v>
      </c>
      <c r="B10">
        <f>_xlfn.NORM.DIST(A10,Scrobbles!$O$9,Scrobbles!$O$8,FALSE)</f>
        <v>2.9254696373746769E-3</v>
      </c>
      <c r="C10">
        <f>_xlfn.POISSON.DIST(A10,Scrobbles!$O$9,FALSE)</f>
        <v>7.943005294245351E-19</v>
      </c>
    </row>
    <row r="11" spans="1:3" x14ac:dyDescent="0.3">
      <c r="A11">
        <v>9</v>
      </c>
      <c r="B11">
        <f>_xlfn.NORM.DIST(A11,Scrobbles!$O$9,Scrobbles!$O$8,FALSE)</f>
        <v>3.072676379908176E-3</v>
      </c>
      <c r="C11">
        <f>_xlfn.POISSON.DIST(A11,Scrobbles!$O$9,FALSE)</f>
        <v>5.6829693652073024E-18</v>
      </c>
    </row>
    <row r="12" spans="1:3" x14ac:dyDescent="0.3">
      <c r="A12">
        <v>10</v>
      </c>
      <c r="B12">
        <f>_xlfn.NORM.DIST(A12,Scrobbles!$O$9,Scrobbles!$O$8,FALSE)</f>
        <v>3.2244569130042704E-3</v>
      </c>
      <c r="C12">
        <f>_xlfn.POISSON.DIST(A12,Scrobbles!$O$9,FALSE)</f>
        <v>3.6593865481060847E-17</v>
      </c>
    </row>
    <row r="13" spans="1:3" x14ac:dyDescent="0.3">
      <c r="A13">
        <v>11</v>
      </c>
      <c r="B13">
        <f>_xlfn.NORM.DIST(A13,Scrobbles!$O$9,Scrobbles!$O$8,FALSE)</f>
        <v>3.3807640632768374E-3</v>
      </c>
      <c r="C13">
        <f>_xlfn.POISSON.DIST(A13,Scrobbles!$O$9,FALSE)</f>
        <v>2.1421435693369506E-16</v>
      </c>
    </row>
    <row r="14" spans="1:3" x14ac:dyDescent="0.3">
      <c r="A14">
        <v>12</v>
      </c>
      <c r="B14">
        <f>_xlfn.NORM.DIST(A14,Scrobbles!$O$9,Scrobbles!$O$8,FALSE)</f>
        <v>3.5415361380459732E-3</v>
      </c>
      <c r="C14">
        <f>_xlfn.POISSON.DIST(A14,Scrobbles!$O$9,FALSE)</f>
        <v>1.1494770394938898E-15</v>
      </c>
    </row>
    <row r="15" spans="1:3" x14ac:dyDescent="0.3">
      <c r="A15">
        <v>13</v>
      </c>
      <c r="B15">
        <f>_xlfn.NORM.DIST(A15,Scrobbles!$O$9,Scrobbles!$O$8,FALSE)</f>
        <v>3.7066964435392468E-3</v>
      </c>
      <c r="C15">
        <f>_xlfn.POISSON.DIST(A15,Scrobbles!$O$9,FALSE)</f>
        <v>5.6936389105549267E-15</v>
      </c>
    </row>
    <row r="16" spans="1:3" x14ac:dyDescent="0.3">
      <c r="A16">
        <v>14</v>
      </c>
      <c r="B16">
        <f>_xlfn.NORM.DIST(A16,Scrobbles!$O$9,Scrobbles!$O$8,FALSE)</f>
        <v>3.8761528473649403E-3</v>
      </c>
      <c r="C16">
        <f>_xlfn.POISSON.DIST(A16,Scrobbles!$O$9,FALSE)</f>
        <v>2.618754927487731E-14</v>
      </c>
    </row>
    <row r="17" spans="1:3" x14ac:dyDescent="0.3">
      <c r="A17">
        <v>15</v>
      </c>
      <c r="B17">
        <f>_xlfn.NORM.DIST(A17,Scrobbles!$O$9,Scrobbles!$O$8,FALSE)</f>
        <v>4.0497973897196506E-3</v>
      </c>
      <c r="C17">
        <f>_xlfn.POISSON.DIST(A17,Scrobbles!$O$9,FALSE)</f>
        <v>1.1241818538391748E-13</v>
      </c>
    </row>
    <row r="18" spans="1:3" x14ac:dyDescent="0.3">
      <c r="A18">
        <v>16</v>
      </c>
      <c r="B18">
        <f>_xlfn.NORM.DIST(A18,Scrobbles!$O$9,Scrobbles!$O$8,FALSE)</f>
        <v>4.2275059476964017E-3</v>
      </c>
      <c r="C18">
        <f>_xlfn.POISSON.DIST(A18,Scrobbles!$O$9,FALSE)</f>
        <v>4.5242808921664784E-13</v>
      </c>
    </row>
    <row r="19" spans="1:3" x14ac:dyDescent="0.3">
      <c r="A19">
        <v>17</v>
      </c>
      <c r="B19">
        <f>_xlfn.NORM.DIST(A19,Scrobbles!$O$9,Scrobbles!$O$8,FALSE)</f>
        <v>4.409137956927307E-3</v>
      </c>
      <c r="C19">
        <f>_xlfn.POISSON.DIST(A19,Scrobbles!$O$9,FALSE)</f>
        <v>1.7136953229382624E-12</v>
      </c>
    </row>
    <row r="20" spans="1:3" x14ac:dyDescent="0.3">
      <c r="A20">
        <v>18</v>
      </c>
      <c r="B20">
        <f>_xlfn.NORM.DIST(A20,Scrobbles!$O$9,Scrobbles!$O$8,FALSE)</f>
        <v>4.5945361946262775E-3</v>
      </c>
      <c r="C20">
        <f>_xlfn.POISSON.DIST(A20,Scrobbles!$O$9,FALSE)</f>
        <v>6.1304743360885071E-12</v>
      </c>
    </row>
    <row r="21" spans="1:3" x14ac:dyDescent="0.3">
      <c r="A21">
        <v>19</v>
      </c>
      <c r="B21">
        <f>_xlfn.NORM.DIST(A21,Scrobbles!$O$9,Scrobbles!$O$8,FALSE)</f>
        <v>4.7835266278920706E-3</v>
      </c>
      <c r="C21">
        <f>_xlfn.POISSON.DIST(A21,Scrobbles!$O$9,FALSE)</f>
        <v>2.0776550794339174E-11</v>
      </c>
    </row>
    <row r="22" spans="1:3" x14ac:dyDescent="0.3">
      <c r="A22">
        <v>20</v>
      </c>
      <c r="B22">
        <f>_xlfn.NORM.DIST(A22,Scrobbles!$O$9,Scrobbles!$O$8,FALSE)</f>
        <v>4.9759183308900196E-3</v>
      </c>
      <c r="C22">
        <f>_xlfn.POISSON.DIST(A22,Scrobbles!$O$9,FALSE)</f>
        <v>6.6892345890793882E-11</v>
      </c>
    </row>
    <row r="23" spans="1:3" x14ac:dyDescent="0.3">
      <c r="A23">
        <v>21</v>
      </c>
      <c r="B23">
        <f>_xlfn.NORM.DIST(A23,Scrobbles!$O$9,Scrobbles!$O$8,FALSE)</f>
        <v>5.1715034742525695E-3</v>
      </c>
      <c r="C23">
        <f>_xlfn.POISSON.DIST(A23,Scrobbles!$O$9,FALSE)</f>
        <v>2.0511154426271434E-10</v>
      </c>
    </row>
    <row r="24" spans="1:3" x14ac:dyDescent="0.3">
      <c r="A24">
        <v>22</v>
      </c>
      <c r="B24">
        <f>_xlfn.NORM.DIST(A24,Scrobbles!$O$9,Scrobbles!$O$8,FALSE)</f>
        <v>5.3700573897248497E-3</v>
      </c>
      <c r="C24">
        <f>_xlfn.POISSON.DIST(A24,Scrobbles!$O$9,FALSE)</f>
        <v>6.0034430602384783E-10</v>
      </c>
    </row>
    <row r="25" spans="1:3" x14ac:dyDescent="0.3">
      <c r="A25">
        <v>23</v>
      </c>
      <c r="B25">
        <f>_xlfn.NORM.DIST(A25,Scrobbles!$O$9,Scrobbles!$O$8,FALSE)</f>
        <v>5.571338712733102E-3</v>
      </c>
      <c r="C25">
        <f>_xlfn.POISSON.DIST(A25,Scrobbles!$O$9,FALSE)</f>
        <v>1.6807593358757981E-9</v>
      </c>
    </row>
    <row r="26" spans="1:3" x14ac:dyDescent="0.3">
      <c r="A26">
        <v>24</v>
      </c>
      <c r="B26">
        <f>_xlfn.NORM.DIST(A26,Scrobbles!$O$9,Scrobbles!$O$8,FALSE)</f>
        <v>5.7750896051721491E-3</v>
      </c>
      <c r="C26">
        <f>_xlfn.POISSON.DIST(A26,Scrobbles!$O$9,FALSE)</f>
        <v>4.5094882835098925E-9</v>
      </c>
    </row>
    <row r="27" spans="1:3" x14ac:dyDescent="0.3">
      <c r="A27">
        <v>25</v>
      </c>
      <c r="B27">
        <f>_xlfn.NORM.DIST(A27,Scrobbles!$O$9,Scrobbles!$O$8,FALSE)</f>
        <v>5.9810360602950393E-3</v>
      </c>
      <c r="C27">
        <f>_xlfn.POISSON.DIST(A27,Scrobbles!$O$9,FALSE)</f>
        <v>1.161502707689923E-8</v>
      </c>
    </row>
    <row r="28" spans="1:3" x14ac:dyDescent="0.3">
      <c r="A28">
        <v>26</v>
      </c>
      <c r="B28">
        <f>_xlfn.NORM.DIST(A28,Scrobbles!$O$9,Scrobbles!$O$8,FALSE)</f>
        <v>6.1888882911456953E-3</v>
      </c>
      <c r="C28">
        <f>_xlfn.POISSON.DIST(A28,Scrobbles!$O$9,FALSE)</f>
        <v>2.8766024826951016E-8</v>
      </c>
    </row>
    <row r="29" spans="1:3" x14ac:dyDescent="0.3">
      <c r="A29">
        <v>27</v>
      </c>
      <c r="B29">
        <f>_xlfn.NORM.DIST(A29,Scrobbles!$O$9,Scrobbles!$O$8,FALSE)</f>
        <v>6.3983412035061096E-3</v>
      </c>
      <c r="C29">
        <f>_xlfn.POISSON.DIST(A29,Scrobbles!$O$9,FALSE)</f>
        <v>6.8603940110172124E-8</v>
      </c>
    </row>
    <row r="30" spans="1:3" x14ac:dyDescent="0.3">
      <c r="A30">
        <v>28</v>
      </c>
      <c r="B30">
        <f>_xlfn.NORM.DIST(A30,Scrobbles!$O$9,Scrobbles!$O$8,FALSE)</f>
        <v>6.6090749538363566E-3</v>
      </c>
      <c r="C30">
        <f>_xlfn.POISSON.DIST(A30,Scrobbles!$O$9,FALSE)</f>
        <v>1.5776984546344935E-7</v>
      </c>
    </row>
    <row r="31" spans="1:3" x14ac:dyDescent="0.3">
      <c r="A31">
        <v>29</v>
      </c>
      <c r="B31">
        <f>_xlfn.NORM.DIST(A31,Scrobbles!$O$9,Scrobbles!$O$8,FALSE)</f>
        <v>6.8207555921713783E-3</v>
      </c>
      <c r="C31">
        <f>_xlfn.POISSON.DIST(A31,Scrobbles!$O$9,FALSE)</f>
        <v>3.5031519438943035E-7</v>
      </c>
    </row>
    <row r="32" spans="1:3" x14ac:dyDescent="0.3">
      <c r="A32">
        <v>30</v>
      </c>
      <c r="B32">
        <f>_xlfn.NORM.DIST(A32,Scrobbles!$O$9,Scrobbles!$O$8,FALSE)</f>
        <v>7.0330357894065202E-3</v>
      </c>
      <c r="C32">
        <f>_xlfn.POISSON.DIST(A32,Scrobbles!$O$9,FALSE)</f>
        <v>7.5191836495090785E-7</v>
      </c>
    </row>
    <row r="33" spans="1:3" x14ac:dyDescent="0.3">
      <c r="A33">
        <v>31</v>
      </c>
      <c r="B33">
        <f>_xlfn.NORM.DIST(A33,Scrobbles!$O$9,Scrobbles!$O$8,FALSE)</f>
        <v>7.2455556478580405E-3</v>
      </c>
      <c r="C33">
        <f>_xlfn.POISSON.DIST(A33,Scrobbles!$O$9,FALSE)</f>
        <v>1.5618595259321782E-6</v>
      </c>
    </row>
    <row r="34" spans="1:3" x14ac:dyDescent="0.3">
      <c r="A34">
        <v>32</v>
      </c>
      <c r="B34">
        <f>_xlfn.NORM.DIST(A34,Scrobbles!$O$9,Scrobbles!$O$8,FALSE)</f>
        <v>7.4579435934288259E-3</v>
      </c>
      <c r="C34">
        <f>_xlfn.POISSON.DIST(A34,Scrobbles!$O$9,FALSE)</f>
        <v>3.142859487231174E-6</v>
      </c>
    </row>
    <row r="35" spans="1:3" x14ac:dyDescent="0.3">
      <c r="A35">
        <v>33</v>
      </c>
      <c r="B35">
        <f>_xlfn.NORM.DIST(A35,Scrobbles!$O$9,Scrobbles!$O$8,FALSE)</f>
        <v>7.6698173471478632E-3</v>
      </c>
      <c r="C35">
        <f>_xlfn.POISSON.DIST(A35,Scrobbles!$O$9,FALSE)</f>
        <v>6.1325909424047614E-6</v>
      </c>
    </row>
    <row r="36" spans="1:3" x14ac:dyDescent="0.3">
      <c r="A36">
        <v>34</v>
      </c>
      <c r="B36">
        <f>_xlfn.NORM.DIST(A36,Scrobbles!$O$9,Scrobbles!$O$8,FALSE)</f>
        <v>7.8807849732886164E-3</v>
      </c>
      <c r="C36">
        <f>_xlfn.POISSON.DIST(A36,Scrobbles!$O$9,FALSE)</f>
        <v>1.1614434057011063E-5</v>
      </c>
    </row>
    <row r="37" spans="1:3" x14ac:dyDescent="0.3">
      <c r="A37">
        <v>35</v>
      </c>
      <c r="B37">
        <f>_xlfn.NORM.DIST(A37,Scrobbles!$O$9,Scrobbles!$O$8,FALSE)</f>
        <v>8.0904460007110643E-3</v>
      </c>
      <c r="C37">
        <f>_xlfn.POISSON.DIST(A37,Scrobbles!$O$9,FALSE)</f>
        <v>2.1367955990601979E-5</v>
      </c>
    </row>
    <row r="38" spans="1:3" x14ac:dyDescent="0.3">
      <c r="A38">
        <v>36</v>
      </c>
      <c r="B38">
        <f>_xlfn.NORM.DIST(A38,Scrobbles!$O$9,Scrobbles!$O$8,FALSE)</f>
        <v>8.2983926135191503E-3</v>
      </c>
      <c r="C38">
        <f>_xlfn.POISSON.DIST(A38,Scrobbles!$O$9,FALSE)</f>
        <v>3.8220243721752026E-5</v>
      </c>
    </row>
    <row r="39" spans="1:3" x14ac:dyDescent="0.3">
      <c r="A39">
        <v>37</v>
      </c>
      <c r="B39">
        <f>_xlfn.NORM.DIST(A39,Scrobbles!$O$9,Scrobbles!$O$8,FALSE)</f>
        <v>8.5042109065845677E-3</v>
      </c>
      <c r="C39">
        <f>_xlfn.POISSON.DIST(A39,Scrobbles!$O$9,FALSE)</f>
        <v>6.6515781866578516E-5</v>
      </c>
    </row>
    <row r="40" spans="1:3" x14ac:dyDescent="0.3">
      <c r="A40">
        <v>38</v>
      </c>
      <c r="B40">
        <f>_xlfn.NORM.DIST(A40,Scrobbles!$O$9,Scrobbles!$O$8,FALSE)</f>
        <v>8.707482200963703E-3</v>
      </c>
      <c r="C40">
        <f>_xlfn.POISSON.DIST(A40,Scrobbles!$O$9,FALSE)</f>
        <v>1.127130173631801E-4</v>
      </c>
    </row>
    <row r="41" spans="1:3" x14ac:dyDescent="0.3">
      <c r="A41">
        <v>39</v>
      </c>
      <c r="B41">
        <f>_xlfn.NORM.DIST(A41,Scrobbles!$O$9,Scrobbles!$O$8,FALSE)</f>
        <v>8.9077844137319655E-3</v>
      </c>
      <c r="C41">
        <f>_xlfn.POISSON.DIST(A41,Scrobbles!$O$9,FALSE)</f>
        <v>1.8609831524418557E-4</v>
      </c>
    </row>
    <row r="42" spans="1:3" x14ac:dyDescent="0.3">
      <c r="A42">
        <v>40</v>
      </c>
      <c r="B42">
        <f>_xlfn.NORM.DIST(A42,Scrobbles!$O$9,Scrobbles!$O$8,FALSE)</f>
        <v>9.104693476283076E-3</v>
      </c>
      <c r="C42">
        <f>_xlfn.POISSON.DIST(A42,Scrobbles!$O$9,FALSE)</f>
        <v>2.9958179767740329E-4</v>
      </c>
    </row>
    <row r="43" spans="1:3" x14ac:dyDescent="0.3">
      <c r="A43">
        <v>41</v>
      </c>
      <c r="B43">
        <f>_xlfn.NORM.DIST(A43,Scrobbles!$O$9,Scrobbles!$O$8,FALSE)</f>
        <v>9.2977847946947093E-3</v>
      </c>
      <c r="C43">
        <f>_xlfn.POISSON.DIST(A43,Scrobbles!$O$9,FALSE)</f>
        <v>4.7050531973820978E-4</v>
      </c>
    </row>
    <row r="44" spans="1:3" x14ac:dyDescent="0.3">
      <c r="A44">
        <v>42</v>
      </c>
      <c r="B44">
        <f>_xlfn.NORM.DIST(A44,Scrobbles!$O$9,Scrobbles!$O$8,FALSE)</f>
        <v>9.4866347453505997E-3</v>
      </c>
      <c r="C44">
        <f>_xlfn.POISSON.DIST(A44,Scrobbles!$O$9,FALSE)</f>
        <v>7.21353627460446E-4</v>
      </c>
    </row>
    <row r="45" spans="1:3" x14ac:dyDescent="0.3">
      <c r="A45">
        <v>43</v>
      </c>
      <c r="B45">
        <f>_xlfn.NORM.DIST(A45,Scrobbles!$O$9,Scrobbles!$O$8,FALSE)</f>
        <v>9.6708221986366444E-3</v>
      </c>
      <c r="C45">
        <f>_xlfn.POISSON.DIST(A45,Scrobbles!$O$9,FALSE)</f>
        <v>1.0802213007661213E-3</v>
      </c>
    </row>
    <row r="46" spans="1:3" x14ac:dyDescent="0.3">
      <c r="A46">
        <v>44</v>
      </c>
      <c r="B46">
        <f>_xlfn.NORM.DIST(A46,Scrobbles!$O$9,Scrobbles!$O$8,FALSE)</f>
        <v>9.8499300631988262E-3</v>
      </c>
      <c r="C46">
        <f>_xlfn.POISSON.DIST(A46,Scrobbles!$O$9,FALSE)</f>
        <v>1.5808586237593368E-3</v>
      </c>
    </row>
    <row r="47" spans="1:3" x14ac:dyDescent="0.3">
      <c r="A47">
        <v>45</v>
      </c>
      <c r="B47">
        <f>_xlfn.NORM.DIST(A47,Scrobbles!$O$9,Scrobbles!$O$8,FALSE)</f>
        <v>1.0023546842967334E-2</v>
      </c>
      <c r="C47">
        <f>_xlfn.POISSON.DIST(A47,Scrobbles!$O$9,FALSE)</f>
        <v>2.2621088106429864E-3</v>
      </c>
    </row>
    <row r="48" spans="1:3" x14ac:dyDescent="0.3">
      <c r="A48">
        <v>46</v>
      </c>
      <c r="B48">
        <f>_xlfn.NORM.DIST(A48,Scrobbles!$O$9,Scrobbles!$O$8,FALSE)</f>
        <v>1.0191268198917292E-2</v>
      </c>
      <c r="C48">
        <f>_xlfn.POISSON.DIST(A48,Scrobbles!$O$9,FALSE)</f>
        <v>3.1665666385982784E-3</v>
      </c>
    </row>
    <row r="49" spans="1:3" x14ac:dyDescent="0.3">
      <c r="A49">
        <v>47</v>
      </c>
      <c r="B49">
        <f>_xlfn.NORM.DIST(A49,Scrobbles!$O$9,Scrobbles!$O$8,FALSE)</f>
        <v>1.0352698507354879E-2</v>
      </c>
      <c r="C49">
        <f>_xlfn.POISSON.DIST(A49,Scrobbles!$O$9,FALSE)</f>
        <v>4.3383416108288561E-3</v>
      </c>
    </row>
    <row r="50" spans="1:3" x14ac:dyDescent="0.3">
      <c r="A50">
        <v>48</v>
      </c>
      <c r="B50">
        <f>_xlfn.NORM.DIST(A50,Scrobbles!$O$9,Scrobbles!$O$8,FALSE)</f>
        <v>1.0507452406390914E-2</v>
      </c>
      <c r="C50">
        <f>_xlfn.POISSON.DIST(A50,Scrobbles!$O$9,FALSE)</f>
        <v>5.8198994485138544E-3</v>
      </c>
    </row>
    <row r="51" spans="1:3" x14ac:dyDescent="0.3">
      <c r="A51">
        <v>49</v>
      </c>
      <c r="B51">
        <f>_xlfn.NORM.DIST(A51,Scrobbles!$O$9,Scrobbles!$O$8,FALSE)</f>
        <v>1.0655156322193896E-2</v>
      </c>
      <c r="C51">
        <f>_xlfn.POISSON.DIST(A51,Scrobbles!$O$9,FALSE)</f>
        <v>7.6480791472267086E-3</v>
      </c>
    </row>
    <row r="52" spans="1:3" x14ac:dyDescent="0.3">
      <c r="A52">
        <v>50</v>
      </c>
      <c r="B52">
        <f>_xlfn.NORM.DIST(A52,Scrobbles!$O$9,Scrobbles!$O$8,FALSE)</f>
        <v>1.0795449966602887E-2</v>
      </c>
      <c r="C52">
        <f>_xlfn.POISSON.DIST(A52,Scrobbles!$O$9,FALSE)</f>
        <v>9.8495262429382363E-3</v>
      </c>
    </row>
    <row r="53" spans="1:3" x14ac:dyDescent="0.3">
      <c r="A53">
        <v>51</v>
      </c>
      <c r="B53">
        <f>_xlfn.NORM.DIST(A53,Scrobbles!$O$9,Scrobbles!$O$8,FALSE)</f>
        <v>1.0927987797728293E-2</v>
      </c>
      <c r="C53">
        <f>_xlfn.POISSON.DIST(A53,Scrobbles!$O$9,FALSE)</f>
        <v>1.2435926252137306E-2</v>
      </c>
    </row>
    <row r="54" spans="1:3" x14ac:dyDescent="0.3">
      <c r="A54">
        <v>52</v>
      </c>
      <c r="B54">
        <f>_xlfn.NORM.DIST(A54,Scrobbles!$O$9,Scrobbles!$O$8,FALSE)</f>
        <v>1.105244043527626E-2</v>
      </c>
      <c r="C54">
        <f>_xlfn.POISSON.DIST(A54,Scrobbles!$O$9,FALSE)</f>
        <v>1.5399540653099165E-2</v>
      </c>
    </row>
    <row r="55" spans="1:3" x14ac:dyDescent="0.3">
      <c r="A55">
        <v>53</v>
      </c>
      <c r="B55">
        <f>_xlfn.NORM.DIST(A55,Scrobbles!$O$9,Scrobbles!$O$8,FALSE)</f>
        <v>1.1168496022499847E-2</v>
      </c>
      <c r="C55">
        <f>_xlfn.POISSON.DIST(A55,Scrobbles!$O$9,FALSE)</f>
        <v>1.8709615799029831E-2</v>
      </c>
    </row>
    <row r="56" spans="1:3" x14ac:dyDescent="0.3">
      <c r="A56">
        <v>54</v>
      </c>
      <c r="B56">
        <f>_xlfn.NORM.DIST(A56,Scrobbles!$O$9,Scrobbles!$O$8,FALSE)</f>
        <v>1.1275861526907217E-2</v>
      </c>
      <c r="C56">
        <f>_xlfn.POISSON.DIST(A56,Scrobbles!$O$9,FALSE)</f>
        <v>2.231023176616341E-2</v>
      </c>
    </row>
    <row r="57" spans="1:3" x14ac:dyDescent="0.3">
      <c r="A57">
        <v>55</v>
      </c>
      <c r="B57">
        <f>_xlfn.NORM.DIST(A57,Scrobbles!$O$9,Scrobbles!$O$8,FALSE)</f>
        <v>1.1374263972142204E-2</v>
      </c>
      <c r="C57">
        <f>_xlfn.POISSON.DIST(A57,Scrobbles!$O$9,FALSE)</f>
        <v>2.612007170056346E-2</v>
      </c>
    </row>
    <row r="58" spans="1:3" x14ac:dyDescent="0.3">
      <c r="A58">
        <v>56</v>
      </c>
      <c r="B58">
        <f>_xlfn.NORM.DIST(A58,Scrobbles!$O$9,Scrobbles!$O$8,FALSE)</f>
        <v>1.1463451593794836E-2</v>
      </c>
      <c r="C58">
        <f>_xlfn.POISSON.DIST(A58,Scrobbles!$O$9,FALSE)</f>
        <v>3.0034424182300578E-2</v>
      </c>
    </row>
    <row r="59" spans="1:3" x14ac:dyDescent="0.3">
      <c r="A59">
        <v>57</v>
      </c>
      <c r="B59">
        <f>_xlfn.NORM.DIST(A59,Scrobbles!$O$9,Scrobbles!$O$8,FALSE)</f>
        <v>1.1543194912296087E-2</v>
      </c>
      <c r="C59">
        <f>_xlfn.POISSON.DIST(A59,Scrobbles!$O$9,FALSE)</f>
        <v>3.3929497425068803E-2</v>
      </c>
    </row>
    <row r="60" spans="1:3" x14ac:dyDescent="0.3">
      <c r="A60">
        <v>58</v>
      </c>
      <c r="B60">
        <f>_xlfn.NORM.DIST(A60,Scrobbles!$O$9,Scrobbles!$O$8,FALSE)</f>
        <v>1.1613287716499915E-2</v>
      </c>
      <c r="C60">
        <f>_xlfn.POISSON.DIST(A60,Scrobbles!$O$9,FALSE)</f>
        <v>3.7668853801191976E-2</v>
      </c>
    </row>
    <row r="61" spans="1:3" x14ac:dyDescent="0.3">
      <c r="A61">
        <v>59</v>
      </c>
      <c r="B61">
        <f>_xlfn.NORM.DIST(A61,Scrobbles!$O$9,Scrobbles!$O$8,FALSE)</f>
        <v>1.1673547952053626E-2</v>
      </c>
      <c r="C61">
        <f>_xlfn.POISSON.DIST(A61,Scrobbles!$O$9,FALSE)</f>
        <v>4.1111504115358813E-2</v>
      </c>
    </row>
    <row r="62" spans="1:3" x14ac:dyDescent="0.3">
      <c r="A62">
        <v>60</v>
      </c>
      <c r="B62">
        <f>_xlfn.NORM.DIST(A62,Scrobbles!$O$9,Scrobbles!$O$8,FALSE)</f>
        <v>1.17238185092008E-2</v>
      </c>
      <c r="C62">
        <f>_xlfn.POISSON.DIST(A62,Scrobbles!$O$9,FALSE)</f>
        <v>4.4120973697659542E-2</v>
      </c>
    </row>
    <row r="63" spans="1:3" x14ac:dyDescent="0.3">
      <c r="A63">
        <v>61</v>
      </c>
      <c r="B63">
        <f>_xlfn.NORM.DIST(A63,Scrobbles!$O$9,Scrobbles!$O$8,FALSE)</f>
        <v>1.1763967905245858E-2</v>
      </c>
      <c r="C63">
        <f>_xlfn.POISSON.DIST(A63,Scrobbles!$O$9,FALSE)</f>
        <v>4.6574502611094179E-2</v>
      </c>
    </row>
    <row r="64" spans="1:3" x14ac:dyDescent="0.3">
      <c r="A64">
        <v>62</v>
      </c>
      <c r="B64">
        <f>_xlfn.NORM.DIST(A64,Scrobbles!$O$9,Scrobbles!$O$8,FALSE)</f>
        <v>1.1793890857531327E-2</v>
      </c>
      <c r="C64">
        <f>_xlfn.POISSON.DIST(A64,Scrobbles!$O$9,FALSE)</f>
        <v>4.8371494805450124E-2</v>
      </c>
    </row>
    <row r="65" spans="1:3" x14ac:dyDescent="0.3">
      <c r="A65">
        <v>63</v>
      </c>
      <c r="B65">
        <f>_xlfn.NORM.DIST(A65,Scrobbles!$O$9,Scrobbles!$O$8,FALSE)</f>
        <v>1.1813508743433144E-2</v>
      </c>
      <c r="C65">
        <f>_xlfn.POISSON.DIST(A65,Scrobbles!$O$9,FALSE)</f>
        <v>4.9440394939650856E-2</v>
      </c>
    </row>
    <row r="66" spans="1:3" x14ac:dyDescent="0.3">
      <c r="A66">
        <v>64</v>
      </c>
      <c r="B66">
        <f>_xlfn.NORM.DIST(A66,Scrobbles!$O$9,Scrobbles!$O$8,FALSE)</f>
        <v>1.1822769944561187E-2</v>
      </c>
      <c r="C66">
        <f>_xlfn.POISSON.DIST(A66,Scrobbles!$O$9,FALSE)</f>
        <v>4.9743338536094799E-2</v>
      </c>
    </row>
    <row r="67" spans="1:3" x14ac:dyDescent="0.3">
      <c r="A67">
        <v>65</v>
      </c>
      <c r="B67">
        <f>_xlfn.NORM.DIST(A67,Scrobbles!$O$9,Scrobbles!$O$8,FALSE)</f>
        <v>1.1821650073056009E-2</v>
      </c>
      <c r="C67">
        <f>_xlfn.POISSON.DIST(A67,Scrobbles!$O$9,FALSE)</f>
        <v>4.9278167044505369E-2</v>
      </c>
    </row>
    <row r="68" spans="1:3" x14ac:dyDescent="0.3">
      <c r="A68">
        <v>66</v>
      </c>
      <c r="B68">
        <f>_xlfn.NORM.DIST(A68,Scrobbles!$O$9,Scrobbles!$O$8,FALSE)</f>
        <v>1.181015207859324E-2</v>
      </c>
      <c r="C68">
        <f>_xlfn.POISSON.DIST(A68,Scrobbles!$O$9,FALSE)</f>
        <v>4.8077688821793106E-2</v>
      </c>
    </row>
    <row r="69" spans="1:3" x14ac:dyDescent="0.3">
      <c r="A69">
        <v>67</v>
      </c>
      <c r="B69">
        <f>_xlfn.NORM.DIST(A69,Scrobbles!$O$9,Scrobbles!$O$8,FALSE)</f>
        <v>1.1788306235438606E-2</v>
      </c>
      <c r="C69">
        <f>_xlfn.POISSON.DIST(A69,Scrobbles!$O$9,FALSE)</f>
        <v>4.6206359406136564E-2</v>
      </c>
    </row>
    <row r="70" spans="1:3" x14ac:dyDescent="0.3">
      <c r="A70">
        <v>68</v>
      </c>
      <c r="B70">
        <f>_xlfn.NORM.DIST(A70,Scrobbles!$O$9,Scrobbles!$O$8,FALSE)</f>
        <v>1.1756170009633015E-2</v>
      </c>
      <c r="C70">
        <f>_xlfn.POISSON.DIST(A70,Scrobbles!$O$9,FALSE)</f>
        <v>4.3754810925534161E-2</v>
      </c>
    </row>
    <row r="71" spans="1:3" x14ac:dyDescent="0.3">
      <c r="A71">
        <v>69</v>
      </c>
      <c r="B71">
        <f>_xlfn.NORM.DIST(A71,Scrobbles!$O$9,Scrobbles!$O$8,FALSE)</f>
        <v>1.1713827807123265E-2</v>
      </c>
      <c r="C71">
        <f>_xlfn.POISSON.DIST(A71,Scrobbles!$O$9,FALSE)</f>
        <v>4.0832849979952859E-2</v>
      </c>
    </row>
    <row r="72" spans="1:3" x14ac:dyDescent="0.3">
      <c r="A72">
        <v>70</v>
      </c>
      <c r="B72">
        <f>_xlfn.NORM.DIST(A72,Scrobbles!$O$9,Scrobbles!$O$8,FALSE)</f>
        <v>1.1661390604383369E-2</v>
      </c>
      <c r="C72">
        <f>_xlfn.POISSON.DIST(A72,Scrobbles!$O$9,FALSE)</f>
        <v>3.7561646872315196E-2</v>
      </c>
    </row>
    <row r="73" spans="1:3" x14ac:dyDescent="0.3">
      <c r="A73">
        <v>71</v>
      </c>
      <c r="B73">
        <f>_xlfn.NORM.DIST(A73,Scrobbles!$O$9,Scrobbles!$O$8,FALSE)</f>
        <v>1.1598995463788907E-2</v>
      </c>
      <c r="C73">
        <f>_xlfn.POISSON.DIST(A73,Scrobbles!$O$9,FALSE)</f>
        <v>3.406585151303039E-2</v>
      </c>
    </row>
    <row r="74" spans="1:3" x14ac:dyDescent="0.3">
      <c r="A74">
        <v>72</v>
      </c>
      <c r="B74">
        <f>_xlfn.NORM.DIST(A74,Scrobbles!$O$9,Scrobbles!$O$8,FALSE)</f>
        <v>1.1526804936706419E-2</v>
      </c>
      <c r="C74">
        <f>_xlfn.POISSON.DIST(A74,Scrobbles!$O$9,FALSE)</f>
        <v>3.0466300754028289E-2</v>
      </c>
    </row>
    <row r="75" spans="1:3" x14ac:dyDescent="0.3">
      <c r="A75">
        <v>73</v>
      </c>
      <c r="B75">
        <f>_xlfn.NORM.DIST(A75,Scrobbles!$O$9,Scrobbles!$O$8,FALSE)</f>
        <v>1.1445006357935996E-2</v>
      </c>
      <c r="C75">
        <f>_xlfn.POISSON.DIST(A75,Scrobbles!$O$9,FALSE)</f>
        <v>2.6873846810698047E-2</v>
      </c>
    </row>
    <row r="76" spans="1:3" x14ac:dyDescent="0.3">
      <c r="A76">
        <v>74</v>
      </c>
      <c r="B76">
        <f>_xlfn.NORM.DIST(A76,Scrobbles!$O$9,Scrobbles!$O$8,FALSE)</f>
        <v>1.1353811035793171E-2</v>
      </c>
      <c r="C76">
        <f>_xlfn.POISSON.DIST(A76,Scrobbles!$O$9,FALSE)</f>
        <v>2.3384661612700693E-2</v>
      </c>
    </row>
    <row r="77" spans="1:3" x14ac:dyDescent="0.3">
      <c r="A77">
        <v>75</v>
      </c>
      <c r="B77">
        <f>_xlfn.NORM.DIST(A77,Scrobbles!$O$9,Scrobbles!$O$8,FALSE)</f>
        <v>1.1253453342730408E-2</v>
      </c>
      <c r="C77">
        <f>_xlfn.POISSON.DIST(A77,Scrobbles!$O$9,FALSE)</f>
        <v>2.0077183983296488E-2</v>
      </c>
    </row>
    <row r="78" spans="1:3" x14ac:dyDescent="0.3">
      <c r="A78">
        <v>76</v>
      </c>
      <c r="B78">
        <f>_xlfn.NORM.DIST(A78,Scrobbles!$O$9,Scrobbles!$O$8,FALSE)</f>
        <v>1.1144189711974808E-2</v>
      </c>
      <c r="C78">
        <f>_xlfn.POISSON.DIST(A78,Scrobbles!$O$9,FALSE)</f>
        <v>1.7010699742297658E-2</v>
      </c>
    </row>
    <row r="79" spans="1:3" x14ac:dyDescent="0.3">
      <c r="A79">
        <v>77</v>
      </c>
      <c r="B79">
        <f>_xlfn.NORM.DIST(A79,Scrobbles!$O$9,Scrobbles!$O$8,FALSE)</f>
        <v>1.1026297546192321E-2</v>
      </c>
      <c r="C79">
        <f>_xlfn.POISSON.DIST(A79,Scrobbles!$O$9,FALSE)</f>
        <v>1.4225398001962146E-2</v>
      </c>
    </row>
    <row r="80" spans="1:3" x14ac:dyDescent="0.3">
      <c r="A80">
        <v>78</v>
      </c>
      <c r="B80">
        <f>_xlfn.NORM.DIST(A80,Scrobbles!$O$9,Scrobbles!$O$8,FALSE)</f>
        <v>1.0900074044676543E-2</v>
      </c>
      <c r="C80">
        <f>_xlfn.POISSON.DIST(A80,Scrobbles!$O$9,FALSE)</f>
        <v>1.1743641789452936E-2</v>
      </c>
    </row>
    <row r="81" spans="1:3" x14ac:dyDescent="0.3">
      <c r="A81">
        <v>79</v>
      </c>
      <c r="B81">
        <f>_xlfn.NORM.DIST(A81,Scrobbles!$O$9,Scrobbles!$O$8,FALSE)</f>
        <v>1.0765834955997771E-2</v>
      </c>
      <c r="C81">
        <f>_xlfn.POISSON.DIST(A81,Scrobbles!$O$9,FALSE)</f>
        <v>9.5721319524853452E-3</v>
      </c>
    </row>
    <row r="82" spans="1:3" x14ac:dyDescent="0.3">
      <c r="A82">
        <v>80</v>
      </c>
      <c r="B82">
        <f>_xlfn.NORM.DIST(A82,Scrobbles!$O$9,Scrobbles!$O$8,FALSE)</f>
        <v>1.062391326343339E-2</v>
      </c>
      <c r="C82">
        <f>_xlfn.POISSON.DIST(A82,Scrobbles!$O$9,FALSE)</f>
        <v>7.7046277774416088E-3</v>
      </c>
    </row>
    <row r="83" spans="1:3" x14ac:dyDescent="0.3">
      <c r="A83">
        <v>81</v>
      </c>
      <c r="B83">
        <f>_xlfn.NORM.DIST(A83,Scrobbles!$O$9,Scrobbles!$O$8,FALSE)</f>
        <v>1.0474657810830488E-2</v>
      </c>
      <c r="C83">
        <f>_xlfn.POISSON.DIST(A83,Scrobbles!$O$9,FALSE)</f>
        <v>6.1249086470874514E-3</v>
      </c>
    </row>
    <row r="84" spans="1:3" x14ac:dyDescent="0.3">
      <c r="A84">
        <v>82</v>
      </c>
      <c r="B84">
        <f>_xlfn.NORM.DIST(A84,Scrobbles!$O$9,Scrobbles!$O$8,FALSE)</f>
        <v>1.0318431876824448E-2</v>
      </c>
      <c r="C84">
        <f>_xlfn.POISSON.DIST(A84,Scrobbles!$O$9,FALSE)</f>
        <v>4.8097082728443923E-3</v>
      </c>
    </row>
    <row r="85" spans="1:3" x14ac:dyDescent="0.3">
      <c r="A85">
        <v>83</v>
      </c>
      <c r="B85">
        <f>_xlfn.NORM.DIST(A85,Scrobbles!$O$9,Scrobbles!$O$8,FALSE)</f>
        <v>1.015561170555155E-2</v>
      </c>
      <c r="C85">
        <f>_xlfn.POISSON.DIST(A85,Scrobbles!$O$9,FALSE)</f>
        <v>3.7314155369763649E-3</v>
      </c>
    </row>
    <row r="86" spans="1:3" x14ac:dyDescent="0.3">
      <c r="A86">
        <v>84</v>
      </c>
      <c r="B86">
        <f>_xlfn.NORM.DIST(A86,Scrobbles!$O$9,Scrobbles!$O$8,FALSE)</f>
        <v>9.9865850021481333E-3</v>
      </c>
      <c r="C86">
        <f>_xlfn.POISSON.DIST(A86,Scrobbles!$O$9,FALSE)</f>
        <v>2.8604035068698378E-3</v>
      </c>
    </row>
    <row r="87" spans="1:3" x14ac:dyDescent="0.3">
      <c r="A87">
        <v>85</v>
      </c>
      <c r="B87">
        <f>_xlfn.NORM.DIST(A87,Scrobbles!$O$9,Scrobbles!$O$8,FALSE)</f>
        <v>9.8117494014235904E-3</v>
      </c>
      <c r="C87">
        <f>_xlfn.POISSON.DIST(A87,Scrobbles!$O$9,FALSE)</f>
        <v>2.1669123682953968E-3</v>
      </c>
    </row>
    <row r="88" spans="1:3" x14ac:dyDescent="0.3">
      <c r="A88">
        <v>86</v>
      </c>
      <c r="B88">
        <f>_xlfn.NORM.DIST(A88,Scrobbles!$O$9,Scrobbles!$O$8,FALSE)</f>
        <v>9.631510918129341E-3</v>
      </c>
      <c r="C88">
        <f>_xlfn.POISSON.DIST(A88,Scrobbles!$O$9,FALSE)</f>
        <v>1.6224669898499925E-3</v>
      </c>
    </row>
    <row r="89" spans="1:3" x14ac:dyDescent="0.3">
      <c r="A89">
        <v>87</v>
      </c>
      <c r="B89">
        <f>_xlfn.NORM.DIST(A89,Scrobbles!$O$9,Scrobbles!$O$8,FALSE)</f>
        <v>9.4462823872215069E-3</v>
      </c>
      <c r="C89">
        <f>_xlfn.POISSON.DIST(A89,Scrobbles!$O$9,FALSE)</f>
        <v>1.2008522863798496E-3</v>
      </c>
    </row>
    <row r="90" spans="1:3" x14ac:dyDescent="0.3">
      <c r="A90">
        <v>88</v>
      </c>
      <c r="B90">
        <f>_xlfn.NORM.DIST(A90,Scrobbles!$O$9,Scrobbles!$O$8,FALSE)</f>
        <v>9.2564819024327036E-3</v>
      </c>
      <c r="C90">
        <f>_xlfn.POISSON.DIST(A90,Scrobbles!$O$9,FALSE)</f>
        <v>8.7869850901769618E-4</v>
      </c>
    </row>
    <row r="91" spans="1:3" x14ac:dyDescent="0.3">
      <c r="A91">
        <v>89</v>
      </c>
      <c r="B91">
        <f>_xlfn.NORM.DIST(A91,Scrobbles!$O$9,Scrobbles!$O$8,FALSE)</f>
        <v>9.0625312613294654E-3</v>
      </c>
      <c r="C91">
        <f>_xlfn.POISSON.DIST(A91,Scrobbles!$O$9,FALSE)</f>
        <v>6.3574485649132257E-4</v>
      </c>
    </row>
    <row r="92" spans="1:3" x14ac:dyDescent="0.3">
      <c r="A92">
        <v>90</v>
      </c>
      <c r="B92">
        <f>_xlfn.NORM.DIST(A92,Scrobbles!$O$9,Scrobbles!$O$8,FALSE)</f>
        <v>8.8648544248388379E-3</v>
      </c>
      <c r="C92">
        <f>_xlfn.POISSON.DIST(A92,Scrobbles!$O$9,FALSE)</f>
        <v>4.548553613763634E-4</v>
      </c>
    </row>
    <row r="93" spans="1:3" x14ac:dyDescent="0.3">
      <c r="A93">
        <v>91</v>
      </c>
      <c r="B93">
        <f>_xlfn.NORM.DIST(A93,Scrobbles!$O$9,Scrobbles!$O$8,FALSE)</f>
        <v>8.663875998982655E-3</v>
      </c>
      <c r="C93">
        <f>_xlfn.POISSON.DIST(A93,Scrobbles!$O$9,FALSE)</f>
        <v>3.2185843713854298E-4</v>
      </c>
    </row>
    <row r="94" spans="1:3" x14ac:dyDescent="0.3">
      <c r="A94">
        <v>92</v>
      </c>
      <c r="B94">
        <f>_xlfn.NORM.DIST(A94,Scrobbles!$O$9,Scrobbles!$O$8,FALSE)</f>
        <v>8.4600197462644192E-3</v>
      </c>
      <c r="C94">
        <f>_xlfn.POISSON.DIST(A94,Scrobbles!$O$9,FALSE)</f>
        <v>2.2527346708503212E-4</v>
      </c>
    </row>
    <row r="95" spans="1:3" x14ac:dyDescent="0.3">
      <c r="A95">
        <v>93</v>
      </c>
      <c r="B95">
        <f>_xlfn.NORM.DIST(A95,Scrobbles!$O$9,Scrobbles!$O$8,FALSE)</f>
        <v>8.2537071338142955E-3</v>
      </c>
      <c r="C95">
        <f>_xlfn.POISSON.DIST(A95,Scrobbles!$O$9,FALSE)</f>
        <v>1.5597682182315992E-4</v>
      </c>
    </row>
    <row r="96" spans="1:3" x14ac:dyDescent="0.3">
      <c r="A96">
        <v>94</v>
      </c>
      <c r="B96">
        <f>_xlfn.NORM.DIST(A96,Scrobbles!$O$9,Scrobbles!$O$8,FALSE)</f>
        <v>8.0453559250166489E-3</v>
      </c>
      <c r="C96">
        <f>_xlfn.POISSON.DIST(A96,Scrobbles!$O$9,FALSE)</f>
        <v>1.0684770189137619E-4</v>
      </c>
    </row>
    <row r="97" spans="1:3" x14ac:dyDescent="0.3">
      <c r="A97">
        <v>95</v>
      </c>
      <c r="B97">
        <f>_xlfn.NORM.DIST(A97,Scrobbles!$O$9,Scrobbles!$O$8,FALSE)</f>
        <v>7.8353788209252154E-3</v>
      </c>
      <c r="C97">
        <f>_xlfn.POISSON.DIST(A97,Scrobbles!$O$9,FALSE)</f>
        <v>7.2422673480139935E-5</v>
      </c>
    </row>
    <row r="98" spans="1:3" x14ac:dyDescent="0.3">
      <c r="A98">
        <v>96</v>
      </c>
      <c r="B98">
        <f>_xlfn.NORM.DIST(A98,Scrobbles!$O$9,Scrobbles!$O$8,FALSE)</f>
        <v>7.6241821573179939E-3</v>
      </c>
      <c r="C98">
        <f>_xlfn.POISSON.DIST(A98,Scrobbles!$O$9,FALSE)</f>
        <v>4.8577626574505834E-5</v>
      </c>
    </row>
    <row r="99" spans="1:3" x14ac:dyDescent="0.3">
      <c r="A99">
        <v>97</v>
      </c>
      <c r="B99">
        <f>_xlfn.NORM.DIST(A99,Scrobbles!$O$9,Scrobbles!$O$8,FALSE)</f>
        <v>7.4121646627612666E-3</v>
      </c>
      <c r="C99">
        <f>_xlfn.POISSON.DIST(A99,Scrobbles!$O$9,FALSE)</f>
        <v>3.2247609797994297E-5</v>
      </c>
    </row>
    <row r="100" spans="1:3" x14ac:dyDescent="0.3">
      <c r="A100">
        <v>98</v>
      </c>
      <c r="B100">
        <f>_xlfn.NORM.DIST(A100,Scrobbles!$O$9,Scrobbles!$O$8,FALSE)</f>
        <v>7.1997162825445235E-3</v>
      </c>
      <c r="C100">
        <f>_xlfn.POISSON.DIST(A100,Scrobbles!$O$9,FALSE)</f>
        <v>2.1188705597561547E-5</v>
      </c>
    </row>
    <row r="101" spans="1:3" x14ac:dyDescent="0.3">
      <c r="A101">
        <v>99</v>
      </c>
      <c r="B101">
        <f>_xlfn.NORM.DIST(A101,Scrobbles!$O$9,Scrobbles!$O$8,FALSE)</f>
        <v>6.9872170728199961E-3</v>
      </c>
      <c r="C101">
        <f>_xlfn.POISSON.DIST(A101,Scrobbles!$O$9,FALSE)</f>
        <v>1.3781681359158738E-5</v>
      </c>
    </row>
    <row r="102" spans="1:3" x14ac:dyDescent="0.3">
      <c r="A102">
        <v>100</v>
      </c>
      <c r="B102">
        <f>_xlfn.NORM.DIST(A102,Scrobbles!$O$9,Scrobbles!$O$8,FALSE)</f>
        <v>6.7750361687366305E-3</v>
      </c>
      <c r="C102">
        <f>_xlfn.POISSON.DIST(A102,Scrobbles!$O$9,FALSE)</f>
        <v>8.8743218791132476E-6</v>
      </c>
    </row>
    <row r="103" spans="1:3" x14ac:dyDescent="0.3">
      <c r="A103">
        <v>101</v>
      </c>
      <c r="B103">
        <f>_xlfn.NORM.DIST(A103,Scrobbles!$O$9,Scrobbles!$O$8,FALSE)</f>
        <v>6.5635308298033395E-3</v>
      </c>
      <c r="C103">
        <f>_xlfn.POISSON.DIST(A103,Scrobbles!$O$9,FALSE)</f>
        <v>5.6577893711915666E-6</v>
      </c>
    </row>
    <row r="104" spans="1:3" x14ac:dyDescent="0.3">
      <c r="A104">
        <v>102</v>
      </c>
      <c r="B104">
        <f>_xlfn.NORM.DIST(A104,Scrobbles!$O$9,Scrobbles!$O$8,FALSE)</f>
        <v>6.353045565154973E-3</v>
      </c>
      <c r="C104">
        <f>_xlfn.POISSON.DIST(A104,Scrobbles!$O$9,FALSE)</f>
        <v>3.5717378498640871E-6</v>
      </c>
    </row>
    <row r="105" spans="1:3" x14ac:dyDescent="0.3">
      <c r="A105">
        <v>103</v>
      </c>
      <c r="B105">
        <f>_xlfn.NORM.DIST(A105,Scrobbles!$O$9,Scrobbles!$O$8,FALSE)</f>
        <v>6.143911340831032E-3</v>
      </c>
      <c r="C105">
        <f>_xlfn.POISSON.DIST(A105,Scrobbles!$O$9,FALSE)</f>
        <v>2.23293110583547E-6</v>
      </c>
    </row>
    <row r="106" spans="1:3" x14ac:dyDescent="0.3">
      <c r="A106">
        <v>104</v>
      </c>
      <c r="B106">
        <f>_xlfn.NORM.DIST(A106,Scrobbles!$O$9,Scrobbles!$O$8,FALSE)</f>
        <v>5.9364448706162899E-3</v>
      </c>
      <c r="C106">
        <f>_xlfn.POISSON.DIST(A106,Scrobbles!$O$9,FALSE)</f>
        <v>1.3825312502948149E-6</v>
      </c>
    </row>
    <row r="107" spans="1:3" x14ac:dyDescent="0.3">
      <c r="A107">
        <v>105</v>
      </c>
      <c r="B107">
        <f>_xlfn.NORM.DIST(A107,Scrobbles!$O$9,Scrobbles!$O$8,FALSE)</f>
        <v>5.7309479914384584E-3</v>
      </c>
      <c r="C107">
        <f>_xlfn.POISSON.DIST(A107,Scrobbles!$O$9,FALSE)</f>
        <v>8.4784922987266334E-7</v>
      </c>
    </row>
    <row r="108" spans="1:3" x14ac:dyDescent="0.3">
      <c r="A108">
        <v>106</v>
      </c>
      <c r="B108">
        <f>_xlfn.NORM.DIST(A108,Scrobbles!$O$9,Scrobbles!$O$8,FALSE)</f>
        <v>5.5277071237748235E-3</v>
      </c>
      <c r="C108">
        <f>_xlfn.POISSON.DIST(A108,Scrobbles!$O$9,FALSE)</f>
        <v>5.1504566609357194E-7</v>
      </c>
    </row>
    <row r="109" spans="1:3" x14ac:dyDescent="0.3">
      <c r="A109">
        <v>107</v>
      </c>
      <c r="B109">
        <f>_xlfn.NORM.DIST(A109,Scrobbles!$O$9,Scrobbles!$O$8,FALSE)</f>
        <v>5.3269928169913851E-3</v>
      </c>
      <c r="C109">
        <f>_xlfn.POISSON.DIST(A109,Scrobbles!$O$9,FALSE)</f>
        <v>3.0995234880910545E-7</v>
      </c>
    </row>
    <row r="110" spans="1:3" x14ac:dyDescent="0.3">
      <c r="A110">
        <v>108</v>
      </c>
      <c r="B110">
        <f>_xlfn.NORM.DIST(A110,Scrobbles!$O$9,Scrobbles!$O$8,FALSE)</f>
        <v>5.1290593790279402E-3</v>
      </c>
      <c r="C110">
        <f>_xlfn.POISSON.DIST(A110,Scrobbles!$O$9,FALSE)</f>
        <v>1.8480092837492957E-7</v>
      </c>
    </row>
    <row r="111" spans="1:3" x14ac:dyDescent="0.3">
      <c r="A111">
        <v>109</v>
      </c>
      <c r="B111">
        <f>_xlfn.NORM.DIST(A111,Scrobbles!$O$9,Scrobbles!$O$8,FALSE)</f>
        <v>4.9341445893541979E-3</v>
      </c>
      <c r="C111">
        <f>_xlfn.POISSON.DIST(A111,Scrobbles!$O$9,FALSE)</f>
        <v>1.0917183824127724E-7</v>
      </c>
    </row>
    <row r="112" spans="1:3" x14ac:dyDescent="0.3">
      <c r="A112">
        <v>110</v>
      </c>
      <c r="B112">
        <f>_xlfn.NORM.DIST(A112,Scrobbles!$O$9,Scrobbles!$O$8,FALSE)</f>
        <v>4.7424694936583712E-3</v>
      </c>
      <c r="C112">
        <f>_xlfn.POISSON.DIST(A112,Scrobbles!$O$9,FALSE)</f>
        <v>6.3907364845695801E-8</v>
      </c>
    </row>
    <row r="113" spans="1:3" x14ac:dyDescent="0.3">
      <c r="A113">
        <v>111</v>
      </c>
      <c r="B113">
        <f>_xlfn.NORM.DIST(A113,Scrobbles!$O$9,Scrobbles!$O$8,FALSE)</f>
        <v>4.5542382782934225E-3</v>
      </c>
      <c r="C113">
        <f>_xlfn.POISSON.DIST(A113,Scrobbles!$O$9,FALSE)</f>
        <v>3.7073270827286343E-8</v>
      </c>
    </row>
    <row r="114" spans="1:3" x14ac:dyDescent="0.3">
      <c r="A114">
        <v>112</v>
      </c>
      <c r="B114">
        <f>_xlfn.NORM.DIST(A114,Scrobbles!$O$9,Scrobbles!$O$8,FALSE)</f>
        <v>4.3696382220997747E-3</v>
      </c>
      <c r="C114">
        <f>_xlfn.POISSON.DIST(A114,Scrobbles!$O$9,FALSE)</f>
        <v>2.1314534558264708E-8</v>
      </c>
    </row>
    <row r="115" spans="1:3" x14ac:dyDescent="0.3">
      <c r="A115">
        <v>113</v>
      </c>
      <c r="B115">
        <f>_xlfn.NORM.DIST(A115,Scrobbles!$O$9,Scrobbles!$O$8,FALSE)</f>
        <v>4.1888397228486392E-3</v>
      </c>
      <c r="C115">
        <f>_xlfn.POISSON.DIST(A115,Scrobbles!$O$9,FALSE)</f>
        <v>1.2145919050727123E-8</v>
      </c>
    </row>
    <row r="116" spans="1:3" x14ac:dyDescent="0.3">
      <c r="A116">
        <v>114</v>
      </c>
      <c r="B116">
        <f>_xlfn.NORM.DIST(A116,Scrobbles!$O$9,Scrobbles!$O$8,FALSE)</f>
        <v>4.0119963952090854E-3</v>
      </c>
      <c r="C116">
        <f>_xlfn.POISSON.DIST(A116,Scrobbles!$O$9,FALSE)</f>
        <v>6.8605431996195095E-9</v>
      </c>
    </row>
    <row r="117" spans="1:3" x14ac:dyDescent="0.3">
      <c r="A117">
        <v>115</v>
      </c>
      <c r="B117">
        <f>_xlfn.NORM.DIST(A117,Scrobbles!$O$9,Scrobbles!$O$8,FALSE)</f>
        <v>3.8392452368356412E-3</v>
      </c>
      <c r="C117">
        <f>_xlfn.POISSON.DIST(A117,Scrobbles!$O$9,FALSE)</f>
        <v>3.841436294552547E-9</v>
      </c>
    </row>
    <row r="118" spans="1:3" x14ac:dyDescent="0.3">
      <c r="A118">
        <v>116</v>
      </c>
      <c r="B118">
        <f>_xlfn.NORM.DIST(A118,Scrobbles!$O$9,Scrobbles!$O$8,FALSE)</f>
        <v>3.6707068589028457E-3</v>
      </c>
      <c r="C118">
        <f>_xlfn.POISSON.DIST(A118,Scrobbles!$O$9,FALSE)</f>
        <v>2.1323997280782179E-9</v>
      </c>
    </row>
    <row r="119" spans="1:3" x14ac:dyDescent="0.3">
      <c r="A119">
        <v>117</v>
      </c>
      <c r="B119">
        <f>_xlfn.NORM.DIST(A119,Scrobbles!$O$9,Scrobbles!$O$8,FALSE)</f>
        <v>3.5064857771790808E-3</v>
      </c>
      <c r="C119">
        <f>_xlfn.POISSON.DIST(A119,Scrobbles!$O$9,FALSE)</f>
        <v>1.1735881861921846E-9</v>
      </c>
    </row>
    <row r="120" spans="1:3" x14ac:dyDescent="0.3">
      <c r="A120">
        <v>118</v>
      </c>
      <c r="B120">
        <f>_xlfn.NORM.DIST(A120,Scrobbles!$O$9,Scrobbles!$O$8,FALSE)</f>
        <v>3.3466707595347042E-3</v>
      </c>
      <c r="C120">
        <f>_xlfn.POISSON.DIST(A120,Scrobbles!$O$9,FALSE)</f>
        <v>6.4042266591146239E-10</v>
      </c>
    </row>
    <row r="121" spans="1:3" x14ac:dyDescent="0.3">
      <c r="A121">
        <v>119</v>
      </c>
      <c r="B121">
        <f>_xlfn.NORM.DIST(A121,Scrobbles!$O$9,Scrobbles!$O$8,FALSE)</f>
        <v>3.1913352256189333E-3</v>
      </c>
      <c r="C121">
        <f>_xlfn.POISSON.DIST(A121,Scrobbles!$O$9,FALSE)</f>
        <v>3.4653946858678978E-10</v>
      </c>
    </row>
    <row r="122" spans="1:3" x14ac:dyDescent="0.3">
      <c r="A122">
        <v>120</v>
      </c>
      <c r="B122">
        <f>_xlfn.NORM.DIST(A122,Scrobbles!$O$9,Scrobbles!$O$8,FALSE)</f>
        <v>3.0405376943155324E-3</v>
      </c>
      <c r="C122">
        <f>_xlfn.POISSON.DIST(A122,Scrobbles!$O$9,FALSE)</f>
        <v>1.8595353183643973E-10</v>
      </c>
    </row>
    <row r="123" spans="1:3" x14ac:dyDescent="0.3">
      <c r="A123">
        <v>121</v>
      </c>
      <c r="B123">
        <f>_xlfn.NORM.DIST(A123,Scrobbles!$O$9,Scrobbles!$O$8,FALSE)</f>
        <v>2.8943222744987882E-3</v>
      </c>
      <c r="C123">
        <f>_xlfn.POISSON.DIST(A123,Scrobbles!$O$9,FALSE)</f>
        <v>9.8958256125566884E-11</v>
      </c>
    </row>
    <row r="124" spans="1:3" x14ac:dyDescent="0.3">
      <c r="A124">
        <v>122</v>
      </c>
      <c r="B124">
        <f>_xlfn.NORM.DIST(A124,Scrobbles!$O$9,Scrobbles!$O$8,FALSE)</f>
        <v>2.7527191945573262E-3</v>
      </c>
      <c r="C124">
        <f>_xlfn.POISSON.DIST(A124,Scrobbles!$O$9,FALSE)</f>
        <v>5.2230619272960289E-11</v>
      </c>
    </row>
    <row r="125" spans="1:3" x14ac:dyDescent="0.3">
      <c r="A125">
        <v>123</v>
      </c>
      <c r="B125">
        <f>_xlfn.NORM.DIST(A125,Scrobbles!$O$9,Scrobbles!$O$8,FALSE)</f>
        <v>2.6157453661330146E-3</v>
      </c>
      <c r="C125">
        <f>_xlfn.POISSON.DIST(A125,Scrobbles!$O$9,FALSE)</f>
        <v>2.7343432758234278E-11</v>
      </c>
    </row>
    <row r="126" spans="1:3" x14ac:dyDescent="0.3">
      <c r="A126">
        <v>124</v>
      </c>
      <c r="B126">
        <f>_xlfn.NORM.DIST(A126,Scrobbles!$O$9,Scrobbles!$O$8,FALSE)</f>
        <v>2.4834049775340323E-3</v>
      </c>
      <c r="C126">
        <f>_xlfn.POISSON.DIST(A126,Scrobbles!$O$9,FALSE)</f>
        <v>1.4199214607533228E-11</v>
      </c>
    </row>
    <row r="127" spans="1:3" x14ac:dyDescent="0.3">
      <c r="A127">
        <v>125</v>
      </c>
      <c r="B127">
        <f>_xlfn.NORM.DIST(A127,Scrobbles!$O$9,Scrobbles!$O$8,FALSE)</f>
        <v>2.3556901123235135E-3</v>
      </c>
      <c r="C127">
        <f>_xlfn.POISSON.DIST(A127,Scrobbles!$O$9,FALSE)</f>
        <v>7.3145444346885086E-12</v>
      </c>
    </row>
    <row r="128" spans="1:3" x14ac:dyDescent="0.3">
      <c r="A128">
        <v>126</v>
      </c>
      <c r="B128">
        <f>_xlfn.NORM.DIST(A128,Scrobbles!$O$9,Scrobbles!$O$8,FALSE)</f>
        <v>2.2325813886562951E-3</v>
      </c>
      <c r="C128">
        <f>_xlfn.POISSON.DIST(A128,Scrobbles!$O$9,FALSE)</f>
        <v>3.7380896239522179E-12</v>
      </c>
    </row>
    <row r="129" spans="1:3" x14ac:dyDescent="0.3">
      <c r="A129">
        <v>127</v>
      </c>
      <c r="B129">
        <f>_xlfn.NORM.DIST(A129,Scrobbles!$O$9,Scrobbles!$O$8,FALSE)</f>
        <v>2.1140486150340804E-3</v>
      </c>
      <c r="C129">
        <f>_xlfn.POISSON.DIST(A129,Scrobbles!$O$9,FALSE)</f>
        <v>1.89530435773648E-12</v>
      </c>
    </row>
    <row r="130" spans="1:3" x14ac:dyDescent="0.3">
      <c r="A130">
        <v>128</v>
      </c>
      <c r="B130">
        <f>_xlfn.NORM.DIST(A130,Scrobbles!$O$9,Scrobbles!$O$8,FALSE)</f>
        <v>2.0000514582718971E-3</v>
      </c>
      <c r="C130">
        <f>_xlfn.POISSON.DIST(A130,Scrobbles!$O$9,FALSE)</f>
        <v>9.5345887114071455E-13</v>
      </c>
    </row>
    <row r="131" spans="1:3" x14ac:dyDescent="0.3">
      <c r="A131">
        <v>129</v>
      </c>
      <c r="B131">
        <f>_xlfn.NORM.DIST(A131,Scrobbles!$O$9,Scrobbles!$O$8,FALSE)</f>
        <v>1.8905401196136287E-3</v>
      </c>
      <c r="C131">
        <f>_xlfn.POISSON.DIST(A131,Scrobbles!$O$9,FALSE)</f>
        <v>4.7593235033076281E-13</v>
      </c>
    </row>
    <row r="132" spans="1:3" x14ac:dyDescent="0.3">
      <c r="A132">
        <v>130</v>
      </c>
      <c r="B132">
        <f>_xlfn.NORM.DIST(A132,Scrobbles!$O$9,Scrobbles!$O$8,FALSE)</f>
        <v>1.7854560150996094E-3</v>
      </c>
      <c r="C132">
        <f>_xlfn.POISSON.DIST(A132,Scrobbles!$O$9,FALSE)</f>
        <v>2.3574085045041489E-13</v>
      </c>
    </row>
    <row r="133" spans="1:3" x14ac:dyDescent="0.3">
      <c r="A133">
        <v>131</v>
      </c>
      <c r="B133">
        <f>_xlfn.NORM.DIST(A133,Scrobbles!$O$9,Scrobbles!$O$8,FALSE)</f>
        <v>1.6847324564722441E-3</v>
      </c>
      <c r="C133">
        <f>_xlfn.POISSON.DIST(A133,Scrobbles!$O$9,FALSE)</f>
        <v>1.1587680779511551E-13</v>
      </c>
    </row>
    <row r="134" spans="1:3" x14ac:dyDescent="0.3">
      <c r="A134">
        <v>132</v>
      </c>
      <c r="B134">
        <f>_xlfn.NORM.DIST(A134,Scrobbles!$O$9,Scrobbles!$O$8,FALSE)</f>
        <v>1.5882953291041263E-3</v>
      </c>
      <c r="C134">
        <f>_xlfn.POISSON.DIST(A134,Scrobbles!$O$9,FALSE)</f>
        <v>5.6526951396190956E-14</v>
      </c>
    </row>
    <row r="135" spans="1:3" x14ac:dyDescent="0.3">
      <c r="A135">
        <v>133</v>
      </c>
      <c r="B135">
        <f>_xlfn.NORM.DIST(A135,Scrobbles!$O$9,Scrobbles!$O$8,FALSE)</f>
        <v>1.4960637636447715E-3</v>
      </c>
      <c r="C135">
        <f>_xlfn.POISSON.DIST(A135,Scrobbles!$O$9,FALSE)</f>
        <v>2.7367611438167532E-14</v>
      </c>
    </row>
    <row r="136" spans="1:3" x14ac:dyDescent="0.3">
      <c r="A136">
        <v>134</v>
      </c>
      <c r="B136">
        <f>_xlfn.NORM.DIST(A136,Scrobbles!$O$9,Scrobbles!$O$8,FALSE)</f>
        <v>1.407950798304464E-3</v>
      </c>
      <c r="C136">
        <f>_xlfn.POISSON.DIST(A136,Scrobbles!$O$9,FALSE)</f>
        <v>1.3151190512575522E-14</v>
      </c>
    </row>
    <row r="137" spans="1:3" x14ac:dyDescent="0.3">
      <c r="A137">
        <v>135</v>
      </c>
      <c r="B137">
        <f>_xlfn.NORM.DIST(A137,Scrobbles!$O$9,Scrobbles!$O$8,FALSE)</f>
        <v>1.3238640289246488E-3</v>
      </c>
      <c r="C137">
        <f>_xlfn.POISSON.DIST(A137,Scrobbles!$O$9,FALSE)</f>
        <v>6.272840906797094E-15</v>
      </c>
    </row>
    <row r="138" spans="1:3" x14ac:dyDescent="0.3">
      <c r="A138">
        <v>136</v>
      </c>
      <c r="B138">
        <f>_xlfn.NORM.DIST(A138,Scrobbles!$O$9,Scrobbles!$O$8,FALSE)</f>
        <v>1.2437062442213318E-3</v>
      </c>
      <c r="C138">
        <f>_xlfn.POISSON.DIST(A138,Scrobbles!$O$9,FALSE)</f>
        <v>2.9700129091582363E-15</v>
      </c>
    </row>
    <row r="139" spans="1:3" x14ac:dyDescent="0.3">
      <c r="A139">
        <v>137</v>
      </c>
      <c r="B139">
        <f>_xlfn.NORM.DIST(A139,Scrobbles!$O$9,Scrobbles!$O$8,FALSE)</f>
        <v>1.1673760438291702E-3</v>
      </c>
      <c r="C139">
        <f>_xlfn.POISSON.DIST(A139,Scrobbles!$O$9,FALSE)</f>
        <v>1.3959528257729679E-15</v>
      </c>
    </row>
    <row r="140" spans="1:3" x14ac:dyDescent="0.3">
      <c r="A140">
        <v>138</v>
      </c>
      <c r="B140">
        <f>_xlfn.NORM.DIST(A140,Scrobbles!$O$9,Scrobbles!$O$8,FALSE)</f>
        <v>1.0947684370169874E-3</v>
      </c>
      <c r="C140">
        <f>_xlfn.POISSON.DIST(A140,Scrobbles!$O$9,FALSE)</f>
        <v>6.5136531398670573E-16</v>
      </c>
    </row>
    <row r="141" spans="1:3" x14ac:dyDescent="0.3">
      <c r="A141">
        <v>139</v>
      </c>
      <c r="B141">
        <f>_xlfn.NORM.DIST(A141,Scrobbles!$O$9,Scrobbles!$O$8,FALSE)</f>
        <v>1.0257754201885695E-3</v>
      </c>
      <c r="C141">
        <f>_xlfn.POISSON.DIST(A141,Scrobbles!$O$9,FALSE)</f>
        <v>3.017468882962862E-16</v>
      </c>
    </row>
    <row r="142" spans="1:3" x14ac:dyDescent="0.3">
      <c r="A142">
        <v>140</v>
      </c>
      <c r="B142">
        <f>_xlfn.NORM.DIST(A142,Scrobbles!$O$9,Scrobbles!$O$8,FALSE)</f>
        <v>9.6028653152378058E-4</v>
      </c>
      <c r="C142">
        <f>_xlfn.POISSON.DIST(A142,Scrobbles!$O$9,FALSE)</f>
        <v>1.38786664028712E-16</v>
      </c>
    </row>
    <row r="143" spans="1:3" x14ac:dyDescent="0.3">
      <c r="A143">
        <v>141</v>
      </c>
      <c r="B143">
        <f>_xlfn.NORM.DIST(A143,Scrobbles!$O$9,Scrobbles!$O$8,FALSE)</f>
        <v>8.9818938135267402E-4</v>
      </c>
      <c r="C143">
        <f>_xlfn.POISSON.DIST(A143,Scrobbles!$O$9,FALSE)</f>
        <v>6.3381366245346849E-17</v>
      </c>
    </row>
    <row r="144" spans="1:3" x14ac:dyDescent="0.3">
      <c r="A144">
        <v>142</v>
      </c>
      <c r="B144">
        <f>_xlfn.NORM.DIST(A144,Scrobbles!$O$9,Scrobbles!$O$8,FALSE)</f>
        <v>8.3937015708763466E-4</v>
      </c>
      <c r="C144">
        <f>_xlfn.POISSON.DIST(A144,Scrobbles!$O$9,FALSE)</f>
        <v>2.8741287869333936E-17</v>
      </c>
    </row>
    <row r="145" spans="1:3" x14ac:dyDescent="0.3">
      <c r="A145">
        <v>143</v>
      </c>
      <c r="B145">
        <f>_xlfn.NORM.DIST(A145,Scrobbles!$O$9,Scrobbles!$O$8,FALSE)</f>
        <v>7.8371410176437289E-4</v>
      </c>
      <c r="C145">
        <f>_xlfn.POISSON.DIST(A145,Scrobbles!$O$9,FALSE)</f>
        <v>1.2942052565870214E-17</v>
      </c>
    </row>
    <row r="146" spans="1:3" x14ac:dyDescent="0.3">
      <c r="A146">
        <v>144</v>
      </c>
      <c r="B146">
        <f>_xlfn.NORM.DIST(A146,Scrobbles!$O$9,Scrobbles!$O$8,FALSE)</f>
        <v>7.3110596546033604E-4</v>
      </c>
      <c r="C146">
        <f>_xlfn.POISSON.DIST(A146,Scrobbles!$O$9,FALSE)</f>
        <v>5.7872686038015072E-18</v>
      </c>
    </row>
    <row r="147" spans="1:3" x14ac:dyDescent="0.3">
      <c r="A147">
        <v>145</v>
      </c>
      <c r="B147">
        <f>_xlfn.NORM.DIST(A147,Scrobbles!$O$9,Scrobbles!$O$8,FALSE)</f>
        <v>6.8143042906782241E-4</v>
      </c>
      <c r="C147">
        <f>_xlfn.POISSON.DIST(A147,Scrobbles!$O$9,FALSE)</f>
        <v>2.5700324671919337E-18</v>
      </c>
    </row>
    <row r="148" spans="1:3" x14ac:dyDescent="0.3">
      <c r="A148">
        <v>146</v>
      </c>
      <c r="B148">
        <f>_xlfn.NORM.DIST(A148,Scrobbles!$O$9,Scrobbles!$O$8,FALSE)</f>
        <v>6.3457250009762945E-4</v>
      </c>
      <c r="C148">
        <f>_xlfn.POISSON.DIST(A148,Scrobbles!$O$9,FALSE)</f>
        <v>1.1334926970532161E-18</v>
      </c>
    </row>
    <row r="149" spans="1:3" x14ac:dyDescent="0.3">
      <c r="A149">
        <v>147</v>
      </c>
      <c r="B149">
        <f>_xlfn.NORM.DIST(A149,Scrobbles!$O$9,Scrobbles!$O$8,FALSE)</f>
        <v>5.9041788037665654E-4</v>
      </c>
      <c r="C149">
        <f>_xlfn.POISSON.DIST(A149,Scrobbles!$O$9,FALSE)</f>
        <v>4.9651727586005289E-19</v>
      </c>
    </row>
    <row r="150" spans="1:3" x14ac:dyDescent="0.3">
      <c r="A150">
        <v>148</v>
      </c>
      <c r="B150">
        <f>_xlfn.NORM.DIST(A150,Scrobbles!$O$9,Scrobbles!$O$8,FALSE)</f>
        <v>5.48853305678883E-4</v>
      </c>
      <c r="C150">
        <f>_xlfn.POISSON.DIST(A150,Scrobbles!$O$9,FALSE)</f>
        <v>2.1602579940704917E-19</v>
      </c>
    </row>
    <row r="151" spans="1:3" x14ac:dyDescent="0.3">
      <c r="A151">
        <v>149</v>
      </c>
      <c r="B151">
        <f>_xlfn.NORM.DIST(A151,Scrobbles!$O$9,Scrobbles!$O$8,FALSE)</f>
        <v>5.0976685749280542E-4</v>
      </c>
      <c r="C151">
        <f>_xlfn.POISSON.DIST(A151,Scrobbles!$O$9,FALSE)</f>
        <v>9.335816887126347E-20</v>
      </c>
    </row>
    <row r="152" spans="1:3" x14ac:dyDescent="0.3">
      <c r="A152">
        <v>150</v>
      </c>
      <c r="B152">
        <f>_xlfn.NORM.DIST(A152,Scrobbles!$O$9,Scrobbles!$O$8,FALSE)</f>
        <v>4.7304824727958743E-4</v>
      </c>
      <c r="C152">
        <f>_xlfn.POISSON.DIST(A152,Scrobbles!$O$9,FALSE)</f>
        <v>4.0076892362514019E-20</v>
      </c>
    </row>
    <row r="153" spans="1:3" x14ac:dyDescent="0.3">
      <c r="A153">
        <v>151</v>
      </c>
      <c r="B153">
        <f>_xlfn.NORM.DIST(A153,Scrobbles!$O$9,Scrobbles!$O$8,FALSE)</f>
        <v>4.3858907371431538E-4</v>
      </c>
      <c r="C153">
        <f>_xlfn.POISSON.DIST(A153,Scrobbles!$O$9,FALSE)</f>
        <v>1.7090314831644575E-20</v>
      </c>
    </row>
    <row r="154" spans="1:3" x14ac:dyDescent="0.3">
      <c r="A154">
        <v>152</v>
      </c>
      <c r="B154">
        <f>_xlfn.NORM.DIST(A154,Scrobbles!$O$9,Scrobbles!$O$8,FALSE)</f>
        <v>4.0628305352794148E-4</v>
      </c>
      <c r="C154">
        <f>_xlfn.POISSON.DIST(A154,Scrobbles!$O$9,FALSE)</f>
        <v>7.2400146939011885E-21</v>
      </c>
    </row>
    <row r="155" spans="1:3" x14ac:dyDescent="0.3">
      <c r="A155">
        <v>153</v>
      </c>
      <c r="B155">
        <f>_xlfn.NORM.DIST(A155,Scrobbles!$O$9,Scrobbles!$O$8,FALSE)</f>
        <v>3.7602622667950807E-4</v>
      </c>
      <c r="C155">
        <f>_xlfn.POISSON.DIST(A155,Scrobbles!$O$9,FALSE)</f>
        <v>3.0470598814265677E-21</v>
      </c>
    </row>
    <row r="156" spans="1:3" x14ac:dyDescent="0.3">
      <c r="A156">
        <v>154</v>
      </c>
      <c r="B156">
        <f>_xlfn.NORM.DIST(A156,Scrobbles!$O$9,Scrobbles!$O$8,FALSE)</f>
        <v>3.4771713668734302E-4</v>
      </c>
      <c r="C156">
        <f>_xlfn.POISSON.DIST(A156,Scrobbles!$O$9,FALSE)</f>
        <v>1.2740698562012671E-21</v>
      </c>
    </row>
    <row r="157" spans="1:3" x14ac:dyDescent="0.3">
      <c r="A157">
        <v>155</v>
      </c>
      <c r="B157">
        <f>_xlfn.NORM.DIST(A157,Scrobbles!$O$9,Scrobbles!$O$8,FALSE)</f>
        <v>3.2125698703412052E-4</v>
      </c>
      <c r="C157">
        <f>_xlfn.POISSON.DIST(A157,Scrobbles!$O$9,FALSE)</f>
        <v>5.2929100667488121E-22</v>
      </c>
    </row>
    <row r="158" spans="1:3" x14ac:dyDescent="0.3">
      <c r="A158">
        <v>156</v>
      </c>
      <c r="B158">
        <f>_xlfn.NORM.DIST(A158,Scrobbles!$O$9,Scrobbles!$O$8,FALSE)</f>
        <v>2.9654977463442378E-4</v>
      </c>
      <c r="C158">
        <f>_xlfn.POISSON.DIST(A158,Scrobbles!$O$9,FALSE)</f>
        <v>2.1847557389647387E-22</v>
      </c>
    </row>
    <row r="159" spans="1:3" x14ac:dyDescent="0.3">
      <c r="A159">
        <v>157</v>
      </c>
      <c r="B159">
        <f>_xlfn.NORM.DIST(A159,Scrobbles!$O$9,Scrobbles!$O$8,FALSE)</f>
        <v>2.7350240141496866E-4</v>
      </c>
      <c r="C159">
        <f>_xlfn.POISSON.DIST(A159,Scrobbles!$O$9,FALSE)</f>
        <v>8.9605817993756796E-23</v>
      </c>
    </row>
    <row r="160" spans="1:3" x14ac:dyDescent="0.3">
      <c r="A160">
        <v>158</v>
      </c>
      <c r="B160">
        <f>_xlfn.NORM.DIST(A160,Scrobbles!$O$9,Scrobbles!$O$8,FALSE)</f>
        <v>2.5202476510749651E-4</v>
      </c>
      <c r="C160">
        <f>_xlfn.POISSON.DIST(A160,Scrobbles!$O$9,FALSE)</f>
        <v>3.6518429671320022E-23</v>
      </c>
    </row>
    <row r="161" spans="1:3" x14ac:dyDescent="0.3">
      <c r="A161">
        <v>159</v>
      </c>
      <c r="B161">
        <f>_xlfn.NORM.DIST(A161,Scrobbles!$O$9,Scrobbles!$O$8,FALSE)</f>
        <v>2.3202983039294405E-4</v>
      </c>
      <c r="C161">
        <f>_xlfn.POISSON.DIST(A161,Scrobbles!$O$9,FALSE)</f>
        <v>1.4789311017463869E-23</v>
      </c>
    </row>
    <row r="162" spans="1:3" x14ac:dyDescent="0.3">
      <c r="A162">
        <v>160</v>
      </c>
      <c r="B162">
        <f>_xlfn.NORM.DIST(A162,Scrobbles!$O$9,Scrobbles!$O$8,FALSE)</f>
        <v>2.1343368156347028E-4</v>
      </c>
      <c r="C162">
        <f>_xlfn.POISSON.DIST(A162,Scrobbles!$O$9,FALSE)</f>
        <v>5.9519727183029685E-24</v>
      </c>
    </row>
    <row r="163" spans="1:3" x14ac:dyDescent="0.3">
      <c r="A163">
        <v>161</v>
      </c>
      <c r="B163">
        <f>_xlfn.NORM.DIST(A163,Scrobbles!$O$9,Scrobbles!$O$8,FALSE)</f>
        <v>1.9615555788685913E-4</v>
      </c>
      <c r="C163">
        <f>_xlfn.POISSON.DIST(A163,Scrobbles!$O$9,FALSE)</f>
        <v>2.380499136147461E-24</v>
      </c>
    </row>
    <row r="164" spans="1:3" x14ac:dyDescent="0.3">
      <c r="A164">
        <v>162</v>
      </c>
      <c r="B164">
        <f>_xlfn.NORM.DIST(A164,Scrobbles!$O$9,Scrobbles!$O$8,FALSE)</f>
        <v>1.8011787286633817E-4</v>
      </c>
      <c r="C164">
        <f>_xlfn.POISSON.DIST(A164,Scrobbles!$O$9,FALSE)</f>
        <v>9.4620662831134514E-25</v>
      </c>
    </row>
    <row r="165" spans="1:3" x14ac:dyDescent="0.3">
      <c r="A165">
        <v>163</v>
      </c>
      <c r="B165">
        <f>_xlfn.NORM.DIST(A165,Scrobbles!$O$9,Scrobbles!$O$8,FALSE)</f>
        <v>1.6524621858870226E-4</v>
      </c>
      <c r="C165">
        <f>_xlfn.POISSON.DIST(A165,Scrobbles!$O$9,FALSE)</f>
        <v>3.7379316340363486E-25</v>
      </c>
    </row>
    <row r="166" spans="1:3" x14ac:dyDescent="0.3">
      <c r="A166">
        <v>164</v>
      </c>
      <c r="B166">
        <f>_xlfn.NORM.DIST(A166,Scrobbles!$O$9,Scrobbles!$O$8,FALSE)</f>
        <v>1.5146935634541874E-4</v>
      </c>
      <c r="C166">
        <f>_xlfn.POISSON.DIST(A166,Scrobbles!$O$9,FALSE)</f>
        <v>1.4676431714700318E-25</v>
      </c>
    </row>
    <row r="167" spans="1:3" x14ac:dyDescent="0.3">
      <c r="A167">
        <v>165</v>
      </c>
      <c r="B167">
        <f>_xlfn.NORM.DIST(A167,Scrobbles!$O$9,Scrobbles!$O$8,FALSE)</f>
        <v>1.3871919469590733E-4</v>
      </c>
      <c r="C167">
        <f>_xlfn.POISSON.DIST(A167,Scrobbles!$O$9,FALSE)</f>
        <v>5.7275581403535703E-26</v>
      </c>
    </row>
    <row r="168" spans="1:3" x14ac:dyDescent="0.3">
      <c r="A168">
        <v>166</v>
      </c>
      <c r="B168">
        <f>_xlfn.NORM.DIST(A168,Scrobbles!$O$9,Scrobbles!$O$8,FALSE)</f>
        <v>1.2693075612006931E-4</v>
      </c>
      <c r="C168">
        <f>_xlfn.POISSON.DIST(A168,Scrobbles!$O$9,FALSE)</f>
        <v>2.2217459169526683E-26</v>
      </c>
    </row>
    <row r="169" spans="1:3" x14ac:dyDescent="0.3">
      <c r="A169">
        <v>167</v>
      </c>
      <c r="B169">
        <f>_xlfn.NORM.DIST(A169,Scrobbles!$O$9,Scrobbles!$O$8,FALSE)</f>
        <v>1.160421333791683E-4</v>
      </c>
      <c r="C169">
        <f>_xlfn.POISSON.DIST(A169,Scrobbles!$O$9,FALSE)</f>
        <v>8.5666474008130197E-27</v>
      </c>
    </row>
    <row r="170" spans="1:3" x14ac:dyDescent="0.3">
      <c r="A170">
        <v>168</v>
      </c>
      <c r="B170">
        <f>_xlfn.NORM.DIST(A170,Scrobbles!$O$9,Scrobbles!$O$8,FALSE)</f>
        <v>1.0599443667096432E-4</v>
      </c>
      <c r="C170">
        <f>_xlfn.POISSON.DIST(A170,Scrobbles!$O$9,FALSE)</f>
        <v>3.2834815667915901E-27</v>
      </c>
    </row>
    <row r="171" spans="1:3" x14ac:dyDescent="0.3">
      <c r="A171">
        <v>169</v>
      </c>
      <c r="B171">
        <f>_xlfn.NORM.DIST(A171,Scrobbles!$O$9,Scrobbles!$O$8,FALSE)</f>
        <v>9.6731732627339918E-5</v>
      </c>
      <c r="C171">
        <f>_xlfn.POISSON.DIST(A171,Scrobbles!$O$9,FALSE)</f>
        <v>1.2510678112708746E-27</v>
      </c>
    </row>
    <row r="172" spans="1:3" x14ac:dyDescent="0.3">
      <c r="A172">
        <v>170</v>
      </c>
      <c r="B172">
        <f>_xlfn.NORM.DIST(A172,Scrobbles!$O$9,Scrobbles!$O$8,FALSE)</f>
        <v>8.8200976161111473E-5</v>
      </c>
      <c r="C172">
        <f>_xlfn.POISSON.DIST(A172,Scrobbles!$O$9,FALSE)</f>
        <v>4.7387620440755893E-28</v>
      </c>
    </row>
    <row r="173" spans="1:3" x14ac:dyDescent="0.3">
      <c r="A173">
        <v>171</v>
      </c>
      <c r="B173">
        <f>_xlfn.NORM.DIST(A173,Scrobbles!$O$9,Scrobbles!$O$8,FALSE)</f>
        <v>8.035193612401586E-5</v>
      </c>
      <c r="C173">
        <f>_xlfn.POISSON.DIST(A173,Scrobbles!$O$9,FALSE)</f>
        <v>1.784439233200821E-28</v>
      </c>
    </row>
    <row r="174" spans="1:3" x14ac:dyDescent="0.3">
      <c r="A174">
        <v>172</v>
      </c>
      <c r="B174">
        <f>_xlfn.NORM.DIST(A174,Scrobbles!$O$9,Scrobbles!$O$8,FALSE)</f>
        <v>7.3137115690543586E-5</v>
      </c>
      <c r="C174">
        <f>_xlfn.POISSON.DIST(A174,Scrobbles!$O$9,FALSE)</f>
        <v>6.6804587800175647E-29</v>
      </c>
    </row>
    <row r="175" spans="1:3" x14ac:dyDescent="0.3">
      <c r="A175">
        <v>173</v>
      </c>
      <c r="B175">
        <f>_xlfn.NORM.DIST(A175,Scrobbles!$O$9,Scrobbles!$O$8,FALSE)</f>
        <v>6.6511668332985323E-5</v>
      </c>
      <c r="C175">
        <f>_xlfn.POISSON.DIST(A175,Scrobbles!$O$9,FALSE)</f>
        <v>2.4865268767514194E-29</v>
      </c>
    </row>
    <row r="176" spans="1:3" x14ac:dyDescent="0.3">
      <c r="A176">
        <v>174</v>
      </c>
      <c r="B176">
        <f>_xlfn.NORM.DIST(A176,Scrobbles!$O$9,Scrobbles!$O$8,FALSE)</f>
        <v>6.0433310202295974E-5</v>
      </c>
      <c r="C176">
        <f>_xlfn.POISSON.DIST(A176,Scrobbles!$O$9,FALSE)</f>
        <v>9.2018867063912808E-30</v>
      </c>
    </row>
    <row r="177" spans="1:3" x14ac:dyDescent="0.3">
      <c r="A177">
        <v>175</v>
      </c>
      <c r="B177">
        <f>_xlfn.NORM.DIST(A177,Scrobbles!$O$9,Scrobbles!$O$8,FALSE)</f>
        <v>5.4862229677664688E-5</v>
      </c>
      <c r="C177">
        <f>_xlfn.POISSON.DIST(A177,Scrobbles!$O$9,FALSE)</f>
        <v>3.3858818984637953E-30</v>
      </c>
    </row>
    <row r="178" spans="1:3" x14ac:dyDescent="0.3">
      <c r="A178">
        <v>176</v>
      </c>
      <c r="B178">
        <f>_xlfn.NORM.DIST(A178,Scrobbles!$O$9,Scrobbles!$O$8,FALSE)</f>
        <v>4.9760994795509489E-5</v>
      </c>
      <c r="C178">
        <f>_xlfn.POISSON.DIST(A178,Scrobbles!$O$9,FALSE)</f>
        <v>1.2387740813898352E-30</v>
      </c>
    </row>
    <row r="179" spans="1:3" x14ac:dyDescent="0.3">
      <c r="A179">
        <v>177</v>
      </c>
      <c r="B179">
        <f>_xlfn.NORM.DIST(A179,Scrobbles!$O$9,Scrobbles!$O$8,FALSE)</f>
        <v>4.5094459216395337E-5</v>
      </c>
      <c r="C179">
        <f>_xlfn.POISSON.DIST(A179,Scrobbles!$O$9,FALSE)</f>
        <v>4.5066290941443939E-31</v>
      </c>
    </row>
    <row r="180" spans="1:3" x14ac:dyDescent="0.3">
      <c r="A180">
        <v>178</v>
      </c>
      <c r="B180">
        <f>_xlfn.NORM.DIST(A180,Scrobbles!$O$9,Scrobbles!$O$8,FALSE)</f>
        <v>4.0829667336527629E-5</v>
      </c>
      <c r="C180">
        <f>_xlfn.POISSON.DIST(A180,Scrobbles!$O$9,FALSE)</f>
        <v>1.6302897053503752E-31</v>
      </c>
    </row>
    <row r="181" spans="1:3" x14ac:dyDescent="0.3">
      <c r="A181">
        <v>179</v>
      </c>
      <c r="B181">
        <f>_xlfn.NORM.DIST(A181,Scrobbles!$O$9,Scrobbles!$O$8,FALSE)</f>
        <v>3.6935759099338717E-5</v>
      </c>
      <c r="C181">
        <f>_xlfn.POISSON.DIST(A181,Scrobbles!$O$9,FALSE)</f>
        <v>5.8646854993652981E-32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92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92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1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89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36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1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49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1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66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1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1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87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1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1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57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1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1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142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1</v>
      </c>
      <c r="T51">
        <f>IF(Scrobbles!D51&gt;0,1,0)</f>
        <v>1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117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1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1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2019-05-05T21:55:39Z</dcterms:modified>
</cp:coreProperties>
</file>