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70B76D3C-52D5-43FF-8196-457E0200E814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<sst xmlns="http://schemas.openxmlformats.org/spreadsheetml/2006/main" count="183" uniqueCount="62">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</sst>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4.4951983941862492</c:v>
                </c:pt>
                <c:pt idx="1">
                  <c:v>10.917042143123455</c:v>
                </c:pt>
                <c:pt idx="2">
                  <c:v>17.425111638393592</c:v>
                </c:pt>
                <c:pt idx="3">
                  <c:v>18.28500554680258</c:v>
                </c:pt>
                <c:pt idx="4">
                  <c:v>12.614721661890377</c:v>
                </c:pt>
                <c:pt idx="5">
                  <c:v>5.7202606133233136</c:v>
                </c:pt>
                <c:pt idx="6">
                  <c:v>1.7040781849808779</c:v>
                </c:pt>
                <c:pt idx="7">
                  <c:v>0.33326056555693701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1.6502906880549206E-3</c:v>
                </c:pt>
                <c:pt idx="1">
                  <c:v>1.7640050386529844E-3</c:v>
                </c:pt>
                <c:pt idx="2">
                  <c:v>1.8835063057502956E-3</c:v>
                </c:pt>
                <c:pt idx="3">
                  <c:v>2.0089180492667011E-3</c:v>
                </c:pt>
                <c:pt idx="4">
                  <c:v>2.1403522225122073E-3</c:v>
                </c:pt>
                <c:pt idx="5">
                  <c:v>2.2779078972311076E-3</c:v>
                </c:pt>
                <c:pt idx="6">
                  <c:v>2.4216699767623225E-3</c:v>
                </c:pt>
                <c:pt idx="7">
                  <c:v>2.5717079051936161E-3</c:v>
                </c:pt>
                <c:pt idx="8">
                  <c:v>2.728074380929315E-3</c:v>
                </c:pt>
                <c:pt idx="9">
                  <c:v>2.8908040835924154E-3</c:v>
                </c:pt>
                <c:pt idx="10">
                  <c:v>3.0599124236350209E-3</c:v>
                </c:pt>
                <c:pt idx="11">
                  <c:v>3.235394324428229E-3</c:v>
                </c:pt>
                <c:pt idx="12">
                  <c:v>3.4172230469364734E-3</c:v>
                </c:pt>
                <c:pt idx="13">
                  <c:v>3.6053490673448796E-3</c:v>
                </c:pt>
                <c:pt idx="14">
                  <c:v>3.7996990181943476E-3</c:v>
                </c:pt>
                <c:pt idx="15">
                  <c:v>4.000174703681845E-3</c:v>
                </c:pt>
                <c:pt idx="16">
                  <c:v>4.206652199796641E-3</c:v>
                </c:pt>
                <c:pt idx="17">
                  <c:v>4.4189810498820904E-3</c:v>
                </c:pt>
                <c:pt idx="18">
                  <c:v>4.636983566032705E-3</c:v>
                </c:pt>
                <c:pt idx="19">
                  <c:v>4.8604542464540726E-3</c:v>
                </c:pt>
                <c:pt idx="20">
                  <c:v>5.0891593185262672E-3</c:v>
                </c:pt>
                <c:pt idx="21">
                  <c:v>5.3228364168183741E-3</c:v>
                </c:pt>
                <c:pt idx="22">
                  <c:v>5.5611944047019727E-3</c:v>
                </c:pt>
                <c:pt idx="23">
                  <c:v>5.8039133475060846E-3</c:v>
                </c:pt>
                <c:pt idx="24">
                  <c:v>6.0506446443468632E-3</c:v>
                </c:pt>
                <c:pt idx="25">
                  <c:v>6.3010113248556082E-3</c:v>
                </c:pt>
                <c:pt idx="26">
                  <c:v>6.5546085160231729E-3</c:v>
                </c:pt>
                <c:pt idx="27">
                  <c:v>6.8110040832829984E-3</c:v>
                </c:pt>
                <c:pt idx="28">
                  <c:v>7.0697394487761736E-3</c:v>
                </c:pt>
                <c:pt idx="29">
                  <c:v>7.3303305884882715E-3</c:v>
                </c:pt>
                <c:pt idx="30">
                  <c:v>7.5922692086286287E-3</c:v>
                </c:pt>
                <c:pt idx="31">
                  <c:v>7.8550241002488096E-3</c:v>
                </c:pt>
                <c:pt idx="32">
                  <c:v>8.118042669679873E-3</c:v>
                </c:pt>
                <c:pt idx="33">
                  <c:v>8.3807526409200063E-3</c:v>
                </c:pt>
                <c:pt idx="34">
                  <c:v>8.6425639246386771E-3</c:v>
                </c:pt>
                <c:pt idx="35">
                  <c:v>8.9028706469942969E-3</c:v>
                </c:pt>
                <c:pt idx="36">
                  <c:v>9.1610533300043439E-3</c:v>
                </c:pt>
                <c:pt idx="37">
                  <c:v>9.416481213774348E-3</c:v>
                </c:pt>
                <c:pt idx="38">
                  <c:v>9.6685147095005516E-3</c:v>
                </c:pt>
                <c:pt idx="39">
                  <c:v>9.91650797082517E-3</c:v>
                </c:pt>
                <c:pt idx="40">
                  <c:v>1.0159811569858063E-2</c:v>
                </c:pt>
                <c:pt idx="41">
                  <c:v>1.0397775262998659E-2</c:v>
                </c:pt>
                <c:pt idx="42">
                  <c:v>1.0629750830611375E-2</c:v>
                </c:pt>
                <c:pt idx="43">
                  <c:v>1.0855094973639581E-2</c:v>
                </c:pt>
                <c:pt idx="44">
                  <c:v>1.1073172249400036E-2</c:v>
                </c:pt>
                <c:pt idx="45">
                  <c:v>1.1283358028092784E-2</c:v>
                </c:pt>
                <c:pt idx="46">
                  <c:v>1.148504145100083E-2</c:v>
                </c:pt>
                <c:pt idx="47">
                  <c:v>1.167762837094862E-2</c:v>
                </c:pt>
                <c:pt idx="48">
                  <c:v>1.1860544255344913E-2</c:v>
                </c:pt>
                <c:pt idx="49">
                  <c:v>1.2033237032060379E-2</c:v>
                </c:pt>
                <c:pt idx="50">
                  <c:v>1.2195179858486555E-2</c:v>
                </c:pt>
                <c:pt idx="51">
                  <c:v>1.2345873794392673E-2</c:v>
                </c:pt>
                <c:pt idx="52">
                  <c:v>1.2484850359640835E-2</c:v>
                </c:pt>
                <c:pt idx="53">
                  <c:v>1.2611673958435867E-2</c:v>
                </c:pt>
                <c:pt idx="54">
                  <c:v>1.2725944152570673E-2</c:v>
                </c:pt>
                <c:pt idx="55">
                  <c:v>1.2827297767075136E-2</c:v>
                </c:pt>
                <c:pt idx="56">
                  <c:v>1.2915410812779606E-2</c:v>
                </c:pt>
                <c:pt idx="57">
                  <c:v>1.2990000211553143E-2</c:v>
                </c:pt>
                <c:pt idx="58">
                  <c:v>1.3050825311361538E-2</c:v>
                </c:pt>
                <c:pt idx="59">
                  <c:v>1.3097689179797881E-2</c:v>
                </c:pt>
                <c:pt idx="60">
                  <c:v>1.3130439666355622E-2</c:v>
                </c:pt>
                <c:pt idx="61">
                  <c:v>1.3148970225425124E-2</c:v>
                </c:pt>
                <c:pt idx="62">
                  <c:v>1.3153220493783646E-2</c:v>
                </c:pt>
                <c:pt idx="63">
                  <c:v>1.3143176618198261E-2</c:v>
                </c:pt>
                <c:pt idx="64">
                  <c:v>1.3118871330653514E-2</c:v>
                </c:pt>
                <c:pt idx="65">
                  <c:v>1.3080383770631997E-2</c:v>
                </c:pt>
                <c:pt idx="66">
                  <c:v>1.30278390557984E-2</c:v>
                </c:pt>
                <c:pt idx="67">
                  <c:v>1.2961407604346267E-2</c:v>
                </c:pt>
                <c:pt idx="68">
                  <c:v>1.2881304214144011E-2</c:v>
                </c:pt>
                <c:pt idx="69">
                  <c:v>1.2787786905643781E-2</c:v>
                </c:pt>
                <c:pt idx="70">
                  <c:v>1.2681155537276135E-2</c:v>
                </c:pt>
                <c:pt idx="71">
                  <c:v>1.256175020372844E-2</c:v>
                </c:pt>
                <c:pt idx="72">
                  <c:v>1.2429949429079446E-2</c:v>
                </c:pt>
                <c:pt idx="73">
                  <c:v>1.2286168168222018E-2</c:v>
                </c:pt>
                <c:pt idx="74">
                  <c:v>1.2130855631337202E-2</c:v>
                </c:pt>
                <c:pt idx="75">
                  <c:v>1.1964492947374028E-2</c:v>
                </c:pt>
                <c:pt idx="76">
                  <c:v>1.1787590683530117E-2</c:v>
                </c:pt>
                <c:pt idx="77">
                  <c:v>1.160068623861037E-2</c:v>
                </c:pt>
                <c:pt idx="78">
                  <c:v>1.1404341128857607E-2</c:v>
                </c:pt>
                <c:pt idx="79">
                  <c:v>1.1199138185395554E-2</c:v>
                </c:pt>
                <c:pt idx="80">
                  <c:v>1.0985678682798043E-2</c:v>
                </c:pt>
                <c:pt idx="81">
                  <c:v>1.0764579418497738E-2</c:v>
                </c:pt>
                <c:pt idx="82">
                  <c:v>1.053646976277401E-2</c:v>
                </c:pt>
                <c:pt idx="83">
                  <c:v>1.0301988698915682E-2</c:v>
                </c:pt>
                <c:pt idx="84">
                  <c:v>1.0061781872844447E-2</c:v>
                </c:pt>
                <c:pt idx="85">
                  <c:v>9.8164986710156284E-3</c:v>
                </c:pt>
                <c:pt idx="86">
                  <c:v>9.5667893447917551E-3</c:v>
                </c:pt>
                <c:pt idx="87">
                  <c:v>9.3133021987210299E-3</c:v>
                </c:pt>
                <c:pt idx="88">
                  <c:v>9.056680859257555E-3</c:v>
                </c:pt>
                <c:pt idx="89">
                  <c:v>8.7975616394447599E-3</c:v>
                </c:pt>
                <c:pt idx="90">
                  <c:v>8.5365710139610473E-3</c:v>
                </c:pt>
                <c:pt idx="91">
                  <c:v>8.2743232177104314E-3</c:v>
                </c:pt>
                <c:pt idx="92">
                  <c:v>8.0114179798453262E-3</c:v>
                </c:pt>
                <c:pt idx="93">
                  <c:v>7.7484384037484104E-3</c:v>
                </c:pt>
                <c:pt idx="94">
                  <c:v>7.4859490020904602E-3</c:v>
                </c:pt>
                <c:pt idx="95">
                  <c:v>7.2244938946363609E-3</c:v>
                </c:pt>
                <c:pt idx="96">
                  <c:v>6.9645951750071924E-3</c:v>
                </c:pt>
                <c:pt idx="97">
                  <c:v>6.7067514511369086E-3</c:v>
                </c:pt>
                <c:pt idx="98">
                  <c:v>6.451436562702131E-3</c:v>
                </c:pt>
                <c:pt idx="99">
                  <c:v>6.1990984773664911E-3</c:v>
                </c:pt>
                <c:pt idx="100">
                  <c:v>5.9501583662798733E-3</c:v>
                </c:pt>
                <c:pt idx="101">
                  <c:v>5.7050098579199361E-3</c:v>
                </c:pt>
                <c:pt idx="102">
                  <c:v>5.4640184680694592E-3</c:v>
                </c:pt>
                <c:pt idx="103">
                  <c:v>5.2275212024986946E-3</c:v>
                </c:pt>
                <c:pt idx="104">
                  <c:v>4.9958263277758127E-3</c:v>
                </c:pt>
                <c:pt idx="105">
                  <c:v>4.7692133045684915E-3</c:v>
                </c:pt>
                <c:pt idx="106">
                  <c:v>4.5479328768324445E-3</c:v>
                </c:pt>
                <c:pt idx="107">
                  <c:v>4.3322073094131759E-3</c:v>
                </c:pt>
                <c:pt idx="108">
                  <c:v>4.122230765819945E-3</c:v>
                </c:pt>
                <c:pt idx="109">
                  <c:v>3.9181698172680223E-3</c:v>
                </c:pt>
                <c:pt idx="110">
                  <c:v>3.7201640735289774E-3</c:v>
                </c:pt>
                <c:pt idx="111">
                  <c:v>3.528326925678703E-3</c:v>
                </c:pt>
                <c:pt idx="112">
                  <c:v>3.3427463904887218E-3</c:v>
                </c:pt>
                <c:pt idx="113">
                  <c:v>3.1634860459659997E-3</c:v>
                </c:pt>
                <c:pt idx="114">
                  <c:v>2.9905860474070478E-3</c:v>
                </c:pt>
                <c:pt idx="115">
                  <c:v>2.8240642132898682E-3</c:v>
                </c:pt>
                <c:pt idx="116">
                  <c:v>2.6639171703774604E-3</c:v>
                </c:pt>
                <c:pt idx="117">
                  <c:v>2.5101215475439062E-3</c:v>
                </c:pt>
                <c:pt idx="118">
                  <c:v>2.3626352080524083E-3</c:v>
                </c:pt>
                <c:pt idx="119">
                  <c:v>2.2213985103075209E-3</c:v>
                </c:pt>
                <c:pt idx="120">
                  <c:v>2.0863355874642703E-3</c:v>
                </c:pt>
                <c:pt idx="121">
                  <c:v>1.9573556366976005E-3</c:v>
                </c:pt>
                <c:pt idx="122">
                  <c:v>1.8343542094090598E-3</c:v>
                </c:pt>
                <c:pt idx="123">
                  <c:v>1.7172144941663765E-3</c:v>
                </c:pt>
                <c:pt idx="124">
                  <c:v>1.6058085847277556E-3</c:v>
                </c:pt>
                <c:pt idx="125">
                  <c:v>1.499998726088963E-3</c:v>
                </c:pt>
                <c:pt idx="126">
                  <c:v>1.3996385320999933E-3</c:v>
                </c:pt>
                <c:pt idx="127">
                  <c:v>1.3045741688223179E-3</c:v>
                </c:pt>
                <c:pt idx="128">
                  <c:v>1.2146454984302783E-3</c:v>
                </c:pt>
                <c:pt idx="129">
                  <c:v>1.1296871790948465E-3</c:v>
                </c:pt>
                <c:pt idx="130">
                  <c:v>1.0495297169183838E-3</c:v>
                </c:pt>
                <c:pt idx="131">
                  <c:v>9.7400046660967726E-4</c:v>
                </c:pt>
                <c:pt idx="132">
                  <c:v>9.0292457819410397E-4</c:v>
                </c:pt>
                <c:pt idx="133">
                  <c:v>8.3612588763975657E-4</c:v>
                </c:pt>
                <c:pt idx="134">
                  <c:v>7.7342774984247146E-4</c:v>
                </c:pt>
                <c:pt idx="135">
                  <c:v>7.1465381294746476E-4</c:v>
                </c:pt>
                <c:pt idx="136">
                  <c:v>6.5962873348953646E-4</c:v>
                </c:pt>
                <c:pt idx="137">
                  <c:v>6.0817883230518237E-4</c:v>
                </c:pt>
                <c:pt idx="138">
                  <c:v>5.6013269160635018E-4</c:v>
                </c:pt>
                <c:pt idx="139">
                  <c:v>5.1532169400558142E-4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39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8.1240384046359608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Scrobbles!$I$2:$I$85</c:f>
              <c:numCache>
                <c:formatCode>General</c:formatCode>
                <c:ptCount val="8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Scrobbles!$G$2:$G$85</c:f>
              <c:numCache>
                <c:formatCode>0.0</c:formatCode>
                <c:ptCount val="84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  <c:pt idx="64">
                  <c:v>64.230769230769226</c:v>
                </c:pt>
                <c:pt idx="65">
                  <c:v>63.803030303030305</c:v>
                </c:pt>
                <c:pt idx="66">
                  <c:v>63.835820895522389</c:v>
                </c:pt>
                <c:pt idx="67">
                  <c:v>63.352941176470587</c:v>
                </c:pt>
                <c:pt idx="68">
                  <c:v>62.927536231884055</c:v>
                </c:pt>
                <c:pt idx="69">
                  <c:v>63.1</c:v>
                </c:pt>
                <c:pt idx="70">
                  <c:v>62.647887323943664</c:v>
                </c:pt>
                <c:pt idx="71">
                  <c:v>62.25</c:v>
                </c:pt>
                <c:pt idx="72">
                  <c:v>62.06849315068493</c:v>
                </c:pt>
                <c:pt idx="73">
                  <c:v>61.797297297297298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Scrobbles!$H$2:$H$85</c:f>
              <c:numCache>
                <c:formatCode>0.0</c:formatCode>
                <c:ptCount val="84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  <c:pt idx="64">
                  <c:v>31.090819436844018</c:v>
                </c:pt>
                <c:pt idx="65">
                  <c:v>31.046504559494586</c:v>
                </c:pt>
                <c:pt idx="66">
                  <c:v>30.815094680156772</c:v>
                </c:pt>
                <c:pt idx="67">
                  <c:v>30.841990430295223</c:v>
                </c:pt>
                <c:pt idx="68">
                  <c:v>30.817987802429869</c:v>
                </c:pt>
                <c:pt idx="69">
                  <c:v>30.630586953939638</c:v>
                </c:pt>
                <c:pt idx="70">
                  <c:v>30.648437495061842</c:v>
                </c:pt>
                <c:pt idx="71">
                  <c:v>30.61896198980843</c:v>
                </c:pt>
                <c:pt idx="72">
                  <c:v>30.447497486802707</c:v>
                </c:pt>
                <c:pt idx="73">
                  <c:v>30.329710582970446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62.636363636363633</c:v>
                </c:pt>
                <c:pt idx="1">
                  <c:v>78.400000000000006</c:v>
                </c:pt>
                <c:pt idx="2">
                  <c:v>59.9</c:v>
                </c:pt>
                <c:pt idx="3">
                  <c:v>58.8</c:v>
                </c:pt>
                <c:pt idx="4">
                  <c:v>59.363636363636367</c:v>
                </c:pt>
                <c:pt idx="5">
                  <c:v>70.454545454545453</c:v>
                </c:pt>
                <c:pt idx="6">
                  <c:v>44.090909090909093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1.4513587890690848E-27</c:v>
                </c:pt>
                <c:pt idx="1">
                  <c:v>8.9690050573147592E-26</c:v>
                </c:pt>
                <c:pt idx="2">
                  <c:v>2.7713013599392012E-24</c:v>
                </c:pt>
                <c:pt idx="3">
                  <c:v>5.7086311346856158E-23</c:v>
                </c:pt>
                <c:pt idx="4">
                  <c:v>8.8194493847693632E-22</c:v>
                </c:pt>
                <c:pt idx="5">
                  <c:v>1.0900362712581206E-20</c:v>
                </c:pt>
                <c:pt idx="6">
                  <c:v>1.1226882586629161E-19</c:v>
                </c:pt>
                <c:pt idx="7">
                  <c:v>9.9113000132538537E-19</c:v>
                </c:pt>
                <c:pt idx="8">
                  <c:v>7.6561444190219947E-18</c:v>
                </c:pt>
                <c:pt idx="9">
                  <c:v>5.2569892534815819E-17</c:v>
                </c:pt>
                <c:pt idx="10">
                  <c:v>3.2486772778610078E-16</c:v>
                </c:pt>
                <c:pt idx="11">
                  <c:v>1.8250861414813756E-15</c:v>
                </c:pt>
                <c:pt idx="12">
                  <c:v>9.3987825731917718E-15</c:v>
                </c:pt>
                <c:pt idx="13">
                  <c:v>4.467841237755314E-14</c:v>
                </c:pt>
                <c:pt idx="14">
                  <c:v>1.9721465231906394E-13</c:v>
                </c:pt>
                <c:pt idx="15">
                  <c:v>8.124888333829532E-13</c:v>
                </c:pt>
                <c:pt idx="16">
                  <c:v>3.1381008742062998E-12</c:v>
                </c:pt>
                <c:pt idx="17">
                  <c:v>1.1407420745425591E-11</c:v>
                </c:pt>
                <c:pt idx="18">
                  <c:v>3.9163765066689988E-11</c:v>
                </c:pt>
                <c:pt idx="19">
                  <c:v>1.2737972805830264E-10</c:v>
                </c:pt>
                <c:pt idx="20">
                  <c:v>3.9358614622339048E-10</c:v>
                </c:pt>
                <c:pt idx="21">
                  <c:v>1.1582171471554482E-9</c:v>
                </c:pt>
                <c:pt idx="22">
                  <c:v>3.2533949717087704E-9</c:v>
                </c:pt>
                <c:pt idx="23">
                  <c:v>8.7413485344442926E-9</c:v>
                </c:pt>
                <c:pt idx="24">
                  <c:v>2.2507988090097804E-8</c:v>
                </c:pt>
                <c:pt idx="25">
                  <c:v>5.5637313262712014E-8</c:v>
                </c:pt>
                <c:pt idx="26">
                  <c:v>1.3223983032764149E-7</c:v>
                </c:pt>
                <c:pt idx="27">
                  <c:v>3.0266904108523741E-7</c:v>
                </c:pt>
                <c:pt idx="28">
                  <c:v>6.6800459695115103E-7</c:v>
                </c:pt>
                <c:pt idx="29">
                  <c:v>1.423478574956956E-6</c:v>
                </c:pt>
                <c:pt idx="30">
                  <c:v>2.9322376230982726E-6</c:v>
                </c:pt>
                <c:pt idx="31">
                  <c:v>5.845301940029805E-6</c:v>
                </c:pt>
                <c:pt idx="32">
                  <c:v>1.1288245680640346E-5</c:v>
                </c:pt>
                <c:pt idx="33">
                  <c:v>2.1138881039135212E-5</c:v>
                </c:pt>
                <c:pt idx="34">
                  <c:v>3.8421344591401139E-5</c:v>
                </c:pt>
                <c:pt idx="35">
                  <c:v>6.7838150122192424E-5</c:v>
                </c:pt>
                <c:pt idx="36">
                  <c:v>1.1645039808888264E-4</c:v>
                </c:pt>
                <c:pt idx="37">
                  <c:v>1.9449513165100909E-4</c:v>
                </c:pt>
                <c:pt idx="38">
                  <c:v>3.162966703556431E-4</c:v>
                </c:pt>
                <c:pt idx="39">
                  <c:v>5.0118665056699354E-4</c:v>
                </c:pt>
                <c:pt idx="40">
                  <c:v>7.7429951116313189E-4</c:v>
                </c:pt>
                <c:pt idx="41">
                  <c:v>1.1670638314268326E-3</c:v>
                </c:pt>
                <c:pt idx="42">
                  <c:v>1.7171759656096834E-3</c:v>
                </c:pt>
                <c:pt idx="43">
                  <c:v>2.4678333408966291E-3</c:v>
                </c:pt>
                <c:pt idx="44">
                  <c:v>3.4660325147175312E-3</c:v>
                </c:pt>
                <c:pt idx="45">
                  <c:v>4.7598098167577494E-3</c:v>
                </c:pt>
                <c:pt idx="46">
                  <c:v>6.3944213548863538E-3</c:v>
                </c:pt>
                <c:pt idx="47">
                  <c:v>8.4076161172786934E-3</c:v>
                </c:pt>
                <c:pt idx="48">
                  <c:v>1.0824332349187914E-2</c:v>
                </c:pt>
                <c:pt idx="49">
                  <c:v>1.3651316004643215E-2</c:v>
                </c:pt>
                <c:pt idx="50">
                  <c:v>1.6872288672765832E-2</c:v>
                </c:pt>
                <c:pt idx="51">
                  <c:v>2.0444349788171209E-2</c:v>
                </c:pt>
                <c:pt idx="52">
                  <c:v>2.4296260805952961E-2</c:v>
                </c:pt>
                <c:pt idx="53">
                  <c:v>2.8329117966757432E-2</c:v>
                </c:pt>
                <c:pt idx="54">
                  <c:v>3.241968379929476E-2</c:v>
                </c:pt>
                <c:pt idx="55">
                  <c:v>3.6426342509625245E-2</c:v>
                </c:pt>
                <c:pt idx="56">
                  <c:v>4.0197312812865926E-2</c:v>
                </c:pt>
                <c:pt idx="57">
                  <c:v>4.3580443692090062E-2</c:v>
                </c:pt>
                <c:pt idx="58">
                  <c:v>4.6433683365314067E-2</c:v>
                </c:pt>
                <c:pt idx="59">
                  <c:v>4.8635188737879316E-2</c:v>
                </c:pt>
                <c:pt idx="60">
                  <c:v>5.0092053625748242E-2</c:v>
                </c:pt>
                <c:pt idx="61">
                  <c:v>5.0746779182664306E-2</c:v>
                </c:pt>
                <c:pt idx="62">
                  <c:v>5.0580867742441998E-2</c:v>
                </c:pt>
                <c:pt idx="63">
                  <c:v>4.9615252721189891E-2</c:v>
                </c:pt>
                <c:pt idx="64">
                  <c:v>4.7907633170186086E-2</c:v>
                </c:pt>
                <c:pt idx="65">
                  <c:v>4.554711153581309E-2</c:v>
                </c:pt>
                <c:pt idx="66">
                  <c:v>4.2646793827451498E-2</c:v>
                </c:pt>
                <c:pt idx="67">
                  <c:v>3.9335173088530809E-2</c:v>
                </c:pt>
                <c:pt idx="68">
                  <c:v>3.5747167435185107E-2</c:v>
                </c:pt>
                <c:pt idx="69">
                  <c:v>3.2015628022150709E-2</c:v>
                </c:pt>
                <c:pt idx="70">
                  <c:v>2.8263989757779009E-2</c:v>
                </c:pt>
                <c:pt idx="71">
                  <c:v>2.4600537716468123E-2</c:v>
                </c:pt>
                <c:pt idx="72">
                  <c:v>2.1114538096360467E-2</c:v>
                </c:pt>
                <c:pt idx="73">
                  <c:v>1.7874265589532853E-2</c:v>
                </c:pt>
                <c:pt idx="74">
                  <c:v>1.4926774386583951E-2</c:v>
                </c:pt>
                <c:pt idx="75">
                  <c:v>1.2299124192765467E-2</c:v>
                </c:pt>
                <c:pt idx="76">
                  <c:v>1.0000692555746166E-2</c:v>
                </c:pt>
                <c:pt idx="77">
                  <c:v>8.0261788447573111E-3</c:v>
                </c:pt>
                <c:pt idx="78">
                  <c:v>6.358925131163414E-3</c:v>
                </c:pt>
                <c:pt idx="79">
                  <c:v>4.9742327445792692E-3</c:v>
                </c:pt>
                <c:pt idx="80">
                  <c:v>3.8424267467839449E-3</c:v>
                </c:pt>
                <c:pt idx="81">
                  <c:v>2.9315010865937638E-3</c:v>
                </c:pt>
                <c:pt idx="82">
                  <c:v>2.2092541972632304E-3</c:v>
                </c:pt>
                <c:pt idx="83">
                  <c:v>1.6448908245009371E-3</c:v>
                </c:pt>
                <c:pt idx="84">
                  <c:v>1.2101167536104863E-3</c:v>
                </c:pt>
                <c:pt idx="85">
                  <c:v>8.7978758573302842E-4</c:v>
                </c:pt>
                <c:pt idx="86">
                  <c:v>6.321918022559928E-4</c:v>
                </c:pt>
                <c:pt idx="87">
                  <c:v>4.4905453738997312E-4</c:v>
                </c:pt>
                <c:pt idx="88">
                  <c:v>3.1534496306577796E-4</c:v>
                </c:pt>
                <c:pt idx="89">
                  <c:v>2.1896029700877741E-4</c:v>
                </c:pt>
                <c:pt idx="90">
                  <c:v>1.5034616189506681E-4</c:v>
                </c:pt>
                <c:pt idx="91">
                  <c:v>1.0209875235315341E-4</c:v>
                </c:pt>
                <c:pt idx="92">
                  <c:v>6.8580727748379893E-5</c:v>
                </c:pt>
                <c:pt idx="93">
                  <c:v>4.5571006683136237E-5</c:v>
                </c:pt>
                <c:pt idx="94">
                  <c:v>2.9959202639732491E-5</c:v>
                </c:pt>
                <c:pt idx="95">
                  <c:v>1.9488397392816022E-5</c:v>
                </c:pt>
                <c:pt idx="96">
                  <c:v>1.2545107161788918E-5</c:v>
                </c:pt>
                <c:pt idx="97">
                  <c:v>7.9923063598301003E-6</c:v>
                </c:pt>
                <c:pt idx="98">
                  <c:v>5.0398258388724968E-6</c:v>
                </c:pt>
                <c:pt idx="99">
                  <c:v>3.1459355120343907E-6</c:v>
                </c:pt>
                <c:pt idx="100">
                  <c:v>1.9441031211531147E-6</c:v>
                </c:pt>
                <c:pt idx="101">
                  <c:v>1.18950810450003E-6</c:v>
                </c:pt>
                <c:pt idx="102">
                  <c:v>7.2067045069934862E-7</c:v>
                </c:pt>
                <c:pt idx="103">
                  <c:v>4.3238336014801141E-7</c:v>
                </c:pt>
                <c:pt idx="104">
                  <c:v>2.5692426012952626E-7</c:v>
                </c:pt>
                <c:pt idx="105">
                  <c:v>1.5121166558202608E-7</c:v>
                </c:pt>
                <c:pt idx="106">
                  <c:v>8.8155398611243273E-8</c:v>
                </c:pt>
                <c:pt idx="107">
                  <c:v>5.091369510598832E-8</c:v>
                </c:pt>
                <c:pt idx="108">
                  <c:v>2.9132673638599489E-8</c:v>
                </c:pt>
                <c:pt idx="109">
                  <c:v>1.6516701778987805E-8</c:v>
                </c:pt>
                <c:pt idx="110">
                  <c:v>9.2789775473355158E-9</c:v>
                </c:pt>
                <c:pt idx="111">
                  <c:v>5.1659075144831335E-9</c:v>
                </c:pt>
                <c:pt idx="112">
                  <c:v>2.8503493078826763E-9</c:v>
                </c:pt>
                <c:pt idx="113">
                  <c:v>1.5587954299147979E-9</c:v>
                </c:pt>
                <c:pt idx="114">
                  <c:v>8.4499425094836196E-10</c:v>
                </c:pt>
                <c:pt idx="115">
                  <c:v>4.5407270382924415E-10</c:v>
                </c:pt>
                <c:pt idx="116">
                  <c:v>2.419005678717555E-10</c:v>
                </c:pt>
                <c:pt idx="117">
                  <c:v>1.2776753255688558E-10</c:v>
                </c:pt>
                <c:pt idx="118">
                  <c:v>6.691261181661031E-11</c:v>
                </c:pt>
                <c:pt idx="119">
                  <c:v>3.4748055171174124E-11</c:v>
                </c:pt>
                <c:pt idx="120">
                  <c:v>1.7894465799299506E-11</c:v>
                </c:pt>
                <c:pt idx="121">
                  <c:v>9.13908779318705E-12</c:v>
                </c:pt>
                <c:pt idx="122">
                  <c:v>4.6292698801777108E-12</c:v>
                </c:pt>
                <c:pt idx="123">
                  <c:v>2.3258241223964509E-12</c:v>
                </c:pt>
                <c:pt idx="124">
                  <c:v>1.1591100383303087E-12</c:v>
                </c:pt>
                <c:pt idx="125">
                  <c:v>5.730389411118442E-13</c:v>
                </c:pt>
                <c:pt idx="126">
                  <c:v>2.8104966513347186E-13</c:v>
                </c:pt>
                <c:pt idx="127">
                  <c:v>1.3675676938235468E-13</c:v>
                </c:pt>
                <c:pt idx="128">
                  <c:v>6.602499011671364E-14</c:v>
                </c:pt>
                <c:pt idx="129">
                  <c:v>3.1629193358865725E-14</c:v>
                </c:pt>
                <c:pt idx="130">
                  <c:v>1.5035374348242455E-14</c:v>
                </c:pt>
                <c:pt idx="131">
                  <c:v>7.092713729576105E-15</c:v>
                </c:pt>
                <c:pt idx="132">
                  <c:v>3.32053438629726E-15</c:v>
                </c:pt>
                <c:pt idx="133">
                  <c:v>1.5428575237286783E-15</c:v>
                </c:pt>
                <c:pt idx="134">
                  <c:v>7.1152556030770679E-16</c:v>
                </c:pt>
                <c:pt idx="135">
                  <c:v>3.2570634507378599E-16</c:v>
                </c:pt>
                <c:pt idx="136">
                  <c:v>1.479983223392718E-16</c:v>
                </c:pt>
                <c:pt idx="137">
                  <c:v>6.675836733650537E-17</c:v>
                </c:pt>
                <c:pt idx="138">
                  <c:v>2.9894830966494105E-17</c:v>
                </c:pt>
                <c:pt idx="139">
                  <c:v>1.329078961790591E-17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85"/>
  <sheetViews>
    <sheetView tabSelected="1" topLeftCell="A43" zoomScale="76" zoomScaleNormal="85" workbookViewId="0">
      <selection activeCell="J83" sqref="J83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6</v>
      </c>
      <c r="M4" s="26">
        <f>SUM('Dist Calc'!B2:B21)*L12</f>
        <v>4.4951983941862492</v>
      </c>
      <c r="N4" s="27">
        <f>SUM('Dist Calc'!C2:C21)*L12</f>
        <v>1.3297315490590994E-8</v>
      </c>
      <c r="Q4" s="34" t="s">
        <v>20</v>
      </c>
      <c r="R4" s="35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14</v>
      </c>
      <c r="M5" s="26">
        <f>SUM('Dist Calc'!B22:B41)*L12</f>
        <v>10.917042143123455</v>
      </c>
      <c r="N5" s="27">
        <f>SUM('Dist Calc'!C22:C41)*L12</f>
        <v>9.3331309975186419E-2</v>
      </c>
      <c r="Q5" s="4" t="s">
        <v>14</v>
      </c>
      <c r="R5" s="30">
        <f ca="1">TODAY()</f>
        <v>43613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20</v>
      </c>
      <c r="M6" s="26">
        <f>SUM('Dist Calc'!B42:B61)*L12</f>
        <v>17.425111638393592</v>
      </c>
      <c r="N6" s="27">
        <f>SUM('Dist Calc'!C42:C61)*L12</f>
        <v>28.56231382588177</v>
      </c>
      <c r="Q6" s="4" t="s">
        <v>13</v>
      </c>
      <c r="R6" s="5">
        <f ca="1">R5-E2</f>
        <v>74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13</v>
      </c>
      <c r="M7" s="26">
        <f>SUM('Dist Calc'!B62:B81)*L12</f>
        <v>18.28500554680258</v>
      </c>
      <c r="N7" s="27">
        <f>SUM('Dist Calc'!C62:C81)*L12</f>
        <v>43.26518151379814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14</v>
      </c>
      <c r="M8" s="26">
        <f>SUM('Dist Calc'!B82:B101)*L12</f>
        <v>12.614721661890377</v>
      </c>
      <c r="N8" s="27">
        <f>SUM('Dist Calc'!C82:C101)*L12</f>
        <v>1.078815623898723</v>
      </c>
      <c r="Q8" s="4" t="s">
        <v>17</v>
      </c>
      <c r="R8" s="6">
        <f>_xlfn.STDEV.P(F:F)</f>
        <v>30.329710582970446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2</v>
      </c>
      <c r="M9" s="26">
        <f>SUM('Dist Calc'!B102:B121)*L12</f>
        <v>5.7202606133233136</v>
      </c>
      <c r="N9" s="27">
        <f>SUM('Dist Calc'!C102:C121)*L12</f>
        <v>3.5771050155141397E-4</v>
      </c>
      <c r="Q9" s="4" t="s">
        <v>18</v>
      </c>
      <c r="R9" s="6">
        <f>AVERAGE(F:F)</f>
        <v>61.797297297297298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4</v>
      </c>
      <c r="M10" s="26">
        <f>SUM('Dist Calc'!B122:B141)*L12</f>
        <v>1.7040781849808779</v>
      </c>
      <c r="N10" s="27">
        <f>SUM('Dist Calc'!C122:C141)*L12</f>
        <v>2.6473117008089373E-9</v>
      </c>
      <c r="Q10" s="31" t="s">
        <v>15</v>
      </c>
      <c r="R10" s="5">
        <f>SUM(F:F)</f>
        <v>4573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0.33326056555693701</v>
      </c>
      <c r="N11" s="27">
        <f>SUM('Dist Calc'!C142:C161)*L12</f>
        <v>7.5925827348674188E-16</v>
      </c>
      <c r="Q11" s="20" t="s">
        <v>46</v>
      </c>
      <c r="R11" s="25">
        <f ca="1">SUM(Calc!T2:T406)/Scrobbles!R6</f>
        <v>0.98648648648648651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73</v>
      </c>
      <c r="M12" s="26">
        <f>SUM(M4:M10)</f>
        <v>71.161418182700444</v>
      </c>
      <c r="N12" s="27">
        <f>SUM(N4:N10)</f>
        <v>72.999999999999986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23</v>
      </c>
      <c r="M14" s="24">
        <f>_xlfn.CHISQ.TEST(L4:L12,M4:M12)</f>
        <v>0.24270276615167141</v>
      </c>
      <c r="N14" s="25">
        <f>_xlfn.CHISQ.TEST(L4:L12,N4:N12)</f>
        <v>0</v>
      </c>
      <c r="P14" s="28" t="s">
        <v>45</v>
      </c>
    </row>
    <row r="15" spans="1:18" x14ac:dyDescent="0.3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P15" t="s">
        <v>18</v>
      </c>
      <c r="Q15" s="29">
        <f>294*R9</f>
        <v>18168.405405405407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19631.551988152536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67.744420584968523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-285.30766382821184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3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3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3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3">
      <c r="A76">
        <v>75</v>
      </c>
      <c r="B76" t="s">
        <v>8</v>
      </c>
      <c r="E76" s="1">
        <v>43613</v>
      </c>
    </row>
    <row r="77" spans="1:10" x14ac:dyDescent="0.3">
      <c r="A77">
        <v>76</v>
      </c>
      <c r="B77" t="s">
        <v>9</v>
      </c>
      <c r="E77" s="1">
        <v>43614</v>
      </c>
    </row>
    <row r="78" spans="1:10" x14ac:dyDescent="0.3">
      <c r="A78">
        <v>77</v>
      </c>
      <c r="B78" s="2" t="s">
        <v>10</v>
      </c>
      <c r="C78" s="33">
        <f>AVERAGE(F72:F78)</f>
        <v>39</v>
      </c>
      <c r="D78" s="33">
        <f>_xlfn.STDEV.S(F72:F78)</f>
        <v>8.1240384046359608</v>
      </c>
      <c r="E78" s="1">
        <v>43615</v>
      </c>
    </row>
    <row r="79" spans="1:10" x14ac:dyDescent="0.3">
      <c r="A79">
        <v>78</v>
      </c>
      <c r="B79" t="s">
        <v>3</v>
      </c>
      <c r="E79" s="1">
        <v>43616</v>
      </c>
    </row>
    <row r="80" spans="1:10" x14ac:dyDescent="0.3">
      <c r="A80">
        <v>79</v>
      </c>
      <c r="B80" t="s">
        <v>4</v>
      </c>
      <c r="E80" s="1">
        <v>43617</v>
      </c>
    </row>
    <row r="81" spans="1:5" x14ac:dyDescent="0.3">
      <c r="A81">
        <v>80</v>
      </c>
      <c r="B81" t="s">
        <v>6</v>
      </c>
      <c r="E81" s="1">
        <v>43618</v>
      </c>
    </row>
    <row r="82" spans="1:5" x14ac:dyDescent="0.3">
      <c r="A82">
        <v>81</v>
      </c>
      <c r="B82" t="s">
        <v>7</v>
      </c>
      <c r="E82" s="1">
        <v>43619</v>
      </c>
    </row>
    <row r="83" spans="1:5" x14ac:dyDescent="0.3">
      <c r="A83">
        <v>82</v>
      </c>
      <c r="B83" t="s">
        <v>8</v>
      </c>
      <c r="E83" s="1">
        <v>43620</v>
      </c>
    </row>
    <row r="84" spans="1:5" x14ac:dyDescent="0.3">
      <c r="A84">
        <v>83</v>
      </c>
      <c r="B84" t="s">
        <v>9</v>
      </c>
      <c r="E84" s="1">
        <v>43621</v>
      </c>
    </row>
    <row r="85" spans="1:5" x14ac:dyDescent="0.3">
      <c r="A85">
        <v>84</v>
      </c>
      <c r="B85" s="2" t="s">
        <v>10</v>
      </c>
      <c r="C85" s="2"/>
      <c r="D85" s="2"/>
      <c r="E85" s="1">
        <v>43622</v>
      </c>
    </row>
  </sheetData>
  <mergeCells count="1">
    <mergeCell ref="Q4:R4"/>
  </mergeCells>
  <conditionalFormatting sqref="M14:N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74</v>
      </c>
      <c r="E2">
        <f ca="1">ROUNDDOWN(D2/7,0)</f>
        <v>10</v>
      </c>
      <c r="F2">
        <f ca="1">MOD(D2,7)</f>
        <v>4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689</v>
      </c>
      <c r="E5" s="11">
        <f ca="1">$E$2+IF($F$2&gt;3,1,0)</f>
        <v>11</v>
      </c>
      <c r="F5" s="12">
        <f t="shared" ref="F5:F11" ca="1" si="0">D5/E5</f>
        <v>62.636363636363633</v>
      </c>
      <c r="G5" s="12">
        <f t="shared" ref="G5:G11" ca="1" si="1">F5-F$13</f>
        <v>0.83906633906633488</v>
      </c>
      <c r="H5" s="13">
        <f ca="1">F5/$F$13</f>
        <v>1.0135777190227222</v>
      </c>
    </row>
    <row r="6" spans="3:8" x14ac:dyDescent="0.3">
      <c r="C6" s="10" t="s">
        <v>8</v>
      </c>
      <c r="D6" s="11">
        <f>SUM(Calc!D2:D1000)</f>
        <v>784</v>
      </c>
      <c r="E6" s="11">
        <f ca="1">$E$2+IF($F$2&gt;4,1,0)</f>
        <v>10</v>
      </c>
      <c r="F6" s="12">
        <f t="shared" ca="1" si="0"/>
        <v>78.400000000000006</v>
      </c>
      <c r="G6" s="12">
        <f t="shared" ca="1" si="1"/>
        <v>16.602702702702707</v>
      </c>
      <c r="H6" s="13">
        <f t="shared" ref="H6:H11" ca="1" si="2">F6/$F$13</f>
        <v>1.26866389678548</v>
      </c>
    </row>
    <row r="7" spans="3:8" x14ac:dyDescent="0.3">
      <c r="C7" s="10" t="s">
        <v>9</v>
      </c>
      <c r="D7" s="11">
        <f>SUM(Calc!E2:E1000)</f>
        <v>599</v>
      </c>
      <c r="E7" s="11">
        <f ca="1">$E$2+IF($F$2&gt;5,1,0)</f>
        <v>10</v>
      </c>
      <c r="F7" s="12">
        <f t="shared" ca="1" si="0"/>
        <v>59.9</v>
      </c>
      <c r="G7" s="12">
        <f t="shared" ca="1" si="1"/>
        <v>-1.8972972972972997</v>
      </c>
      <c r="H7" s="13">
        <f t="shared" ca="1" si="2"/>
        <v>0.96929805379400824</v>
      </c>
    </row>
    <row r="8" spans="3:8" x14ac:dyDescent="0.3">
      <c r="C8" s="10" t="s">
        <v>10</v>
      </c>
      <c r="D8" s="11">
        <f>SUM(Calc!F2:F1000)</f>
        <v>588</v>
      </c>
      <c r="E8" s="11">
        <f ca="1">$E$2+IF($F$2&gt;6,1,0)</f>
        <v>10</v>
      </c>
      <c r="F8" s="12">
        <f t="shared" ca="1" si="0"/>
        <v>58.8</v>
      </c>
      <c r="G8" s="12">
        <f t="shared" ca="1" si="1"/>
        <v>-2.9972972972973011</v>
      </c>
      <c r="H8" s="13">
        <f t="shared" ca="1" si="2"/>
        <v>0.95149792258910992</v>
      </c>
    </row>
    <row r="9" spans="3:8" x14ac:dyDescent="0.3">
      <c r="C9" s="10" t="s">
        <v>3</v>
      </c>
      <c r="D9" s="11">
        <f>SUM(Calc!G2:G1000)</f>
        <v>653</v>
      </c>
      <c r="E9" s="11">
        <f ca="1">$E$2+IF($F$2&gt;0,1,0)</f>
        <v>11</v>
      </c>
      <c r="F9" s="12">
        <f t="shared" ca="1" si="0"/>
        <v>59.363636363636367</v>
      </c>
      <c r="G9" s="12">
        <f t="shared" ca="1" si="1"/>
        <v>-2.4336609336609314</v>
      </c>
      <c r="H9" s="13">
        <f t="shared" ca="1" si="2"/>
        <v>0.96061865097509103</v>
      </c>
    </row>
    <row r="10" spans="3:8" x14ac:dyDescent="0.3">
      <c r="C10" s="10" t="s">
        <v>4</v>
      </c>
      <c r="D10" s="11">
        <f>SUM(Calc!H2:H1000)</f>
        <v>775</v>
      </c>
      <c r="E10" s="11">
        <f ca="1">$E$2+IF($F$2&gt;1,1,0)</f>
        <v>11</v>
      </c>
      <c r="F10" s="12">
        <f t="shared" ca="1" si="0"/>
        <v>70.454545454545453</v>
      </c>
      <c r="G10" s="12">
        <f t="shared" ca="1" si="1"/>
        <v>8.657248157248155</v>
      </c>
      <c r="H10" s="13">
        <f t="shared" ca="1" si="2"/>
        <v>1.1400910482476194</v>
      </c>
    </row>
    <row r="11" spans="3:8" x14ac:dyDescent="0.3">
      <c r="C11" s="10" t="s">
        <v>6</v>
      </c>
      <c r="D11" s="11">
        <f>SUM(Calc!I2:I1000)</f>
        <v>485</v>
      </c>
      <c r="E11" s="11">
        <f ca="1">$E$2+IF($F$2&gt;2,1,0)</f>
        <v>11</v>
      </c>
      <c r="F11" s="12">
        <f t="shared" ca="1" si="0"/>
        <v>44.090909090909093</v>
      </c>
      <c r="G11" s="12">
        <f t="shared" ca="1" si="1"/>
        <v>-17.706388206388205</v>
      </c>
      <c r="H11" s="13">
        <f t="shared" ca="1" si="2"/>
        <v>0.71347633341947803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4573</v>
      </c>
      <c r="E13" s="11">
        <f ca="1">SUM(E5:E11)</f>
        <v>74</v>
      </c>
      <c r="F13" s="12">
        <f ca="1">D13/E13</f>
        <v>61.797297297297298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99.070990832280444</v>
      </c>
      <c r="E15" s="16"/>
      <c r="F15" s="16">
        <f ca="1">_xlfn.STDEV.P(F5:F11)</f>
        <v>9.8789985787805676</v>
      </c>
      <c r="G15" s="16"/>
      <c r="H15" s="17"/>
    </row>
    <row r="20" spans="3:14" x14ac:dyDescent="0.3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3">
      <c r="C21" s="10"/>
      <c r="D21" s="11"/>
      <c r="E21" s="14"/>
      <c r="G21" s="10"/>
      <c r="H21" s="11"/>
      <c r="I21" s="14"/>
    </row>
    <row r="22" spans="3:14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3">
      <c r="C23" s="10" t="s">
        <v>7</v>
      </c>
      <c r="D23" s="11">
        <f t="shared" ref="D23:D29" si="3">D5</f>
        <v>689</v>
      </c>
      <c r="E23" s="18">
        <f t="shared" ref="E23:E29" ca="1" si="4">$D$13/$E$13*E5</f>
        <v>679.77027027027032</v>
      </c>
      <c r="G23" s="10" t="s">
        <v>7</v>
      </c>
      <c r="H23" s="12">
        <f t="shared" ref="H23:H29" ca="1" si="5">F5</f>
        <v>62.636363636363633</v>
      </c>
      <c r="I23" s="18">
        <f ca="1">E23/E5</f>
        <v>61.797297297297298</v>
      </c>
    </row>
    <row r="24" spans="3:14" x14ac:dyDescent="0.3">
      <c r="C24" s="10" t="s">
        <v>8</v>
      </c>
      <c r="D24" s="11">
        <f t="shared" si="3"/>
        <v>784</v>
      </c>
      <c r="E24" s="18">
        <f t="shared" ca="1" si="4"/>
        <v>617.97297297297303</v>
      </c>
      <c r="G24" s="10" t="s">
        <v>8</v>
      </c>
      <c r="H24" s="12">
        <f t="shared" ca="1" si="5"/>
        <v>78.400000000000006</v>
      </c>
      <c r="I24" s="18">
        <f t="shared" ref="I24:I29" ca="1" si="6">E24/E6</f>
        <v>61.797297297297305</v>
      </c>
    </row>
    <row r="25" spans="3:14" x14ac:dyDescent="0.3">
      <c r="C25" s="10" t="s">
        <v>9</v>
      </c>
      <c r="D25" s="11">
        <f t="shared" si="3"/>
        <v>599</v>
      </c>
      <c r="E25" s="18">
        <f t="shared" ca="1" si="4"/>
        <v>617.97297297297303</v>
      </c>
      <c r="G25" s="10" t="s">
        <v>9</v>
      </c>
      <c r="H25" s="12">
        <f t="shared" ca="1" si="5"/>
        <v>59.9</v>
      </c>
      <c r="I25" s="18">
        <f t="shared" ca="1" si="6"/>
        <v>61.797297297297305</v>
      </c>
    </row>
    <row r="26" spans="3:14" x14ac:dyDescent="0.3">
      <c r="C26" s="10" t="s">
        <v>10</v>
      </c>
      <c r="D26" s="11">
        <f t="shared" si="3"/>
        <v>588</v>
      </c>
      <c r="E26" s="18">
        <f t="shared" ca="1" si="4"/>
        <v>617.97297297297303</v>
      </c>
      <c r="G26" s="10" t="s">
        <v>10</v>
      </c>
      <c r="H26" s="12">
        <f t="shared" ca="1" si="5"/>
        <v>58.8</v>
      </c>
      <c r="I26" s="18">
        <f t="shared" ca="1" si="6"/>
        <v>61.797297297297305</v>
      </c>
    </row>
    <row r="27" spans="3:14" x14ac:dyDescent="0.3">
      <c r="C27" s="10" t="s">
        <v>3</v>
      </c>
      <c r="D27" s="11">
        <f t="shared" si="3"/>
        <v>653</v>
      </c>
      <c r="E27" s="18">
        <f t="shared" ca="1" si="4"/>
        <v>679.77027027027032</v>
      </c>
      <c r="G27" s="10" t="s">
        <v>3</v>
      </c>
      <c r="H27" s="12">
        <f t="shared" ca="1" si="5"/>
        <v>59.363636363636367</v>
      </c>
      <c r="I27" s="18">
        <f t="shared" ca="1" si="6"/>
        <v>61.797297297297298</v>
      </c>
    </row>
    <row r="28" spans="3:14" x14ac:dyDescent="0.3">
      <c r="C28" s="10" t="s">
        <v>4</v>
      </c>
      <c r="D28" s="11">
        <f t="shared" si="3"/>
        <v>775</v>
      </c>
      <c r="E28" s="18">
        <f t="shared" ca="1" si="4"/>
        <v>679.77027027027032</v>
      </c>
      <c r="G28" s="10" t="s">
        <v>4</v>
      </c>
      <c r="H28" s="12">
        <f t="shared" ca="1" si="5"/>
        <v>70.454545454545453</v>
      </c>
      <c r="I28" s="18">
        <f t="shared" ca="1" si="6"/>
        <v>61.797297297297298</v>
      </c>
    </row>
    <row r="29" spans="3:14" x14ac:dyDescent="0.3">
      <c r="C29" s="10" t="s">
        <v>6</v>
      </c>
      <c r="D29" s="11">
        <f t="shared" si="3"/>
        <v>485</v>
      </c>
      <c r="E29" s="18">
        <f t="shared" ca="1" si="4"/>
        <v>679.77027027027032</v>
      </c>
      <c r="G29" s="10" t="s">
        <v>6</v>
      </c>
      <c r="H29" s="12">
        <f t="shared" ca="1" si="5"/>
        <v>44.090909090909093</v>
      </c>
      <c r="I29" s="18">
        <f t="shared" ca="1" si="6"/>
        <v>61.797297297297298</v>
      </c>
    </row>
    <row r="30" spans="3:14" x14ac:dyDescent="0.3">
      <c r="C30" s="10"/>
      <c r="D30" s="11"/>
      <c r="E30" s="14"/>
      <c r="G30" s="10"/>
      <c r="H30" s="11"/>
      <c r="I30" s="14"/>
    </row>
    <row r="31" spans="3:14" x14ac:dyDescent="0.3">
      <c r="C31" s="15" t="s">
        <v>23</v>
      </c>
      <c r="D31" s="32">
        <f ca="1">_xlfn.CHISQ.TEST(D23:D29,E23:E29)</f>
        <v>7.0554800922468377E-23</v>
      </c>
      <c r="E31" s="17"/>
      <c r="G31" s="15" t="s">
        <v>23</v>
      </c>
      <c r="H31" s="32">
        <f ca="1">_xlfn.CHISQ.TEST(H23:H29,I23:I29)</f>
        <v>8.661524513531596E-2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1.6502906880549206E-3</v>
      </c>
      <c r="C2">
        <f>_xlfn.POISSON.DIST(A2,Scrobbles!$R$9,FALSE)</f>
        <v>1.4513587890690848E-27</v>
      </c>
    </row>
    <row r="3" spans="1:3" x14ac:dyDescent="0.3">
      <c r="A3">
        <v>1</v>
      </c>
      <c r="B3">
        <f>_xlfn.NORM.DIST(A3,Scrobbles!$R$9,Scrobbles!$R$8,FALSE)</f>
        <v>1.7640050386529844E-3</v>
      </c>
      <c r="C3">
        <f>_xlfn.POISSON.DIST(A3,Scrobbles!$R$9,FALSE)</f>
        <v>8.9690050573147592E-26</v>
      </c>
    </row>
    <row r="4" spans="1:3" x14ac:dyDescent="0.3">
      <c r="A4">
        <v>2</v>
      </c>
      <c r="B4">
        <f>_xlfn.NORM.DIST(A4,Scrobbles!$R$9,Scrobbles!$R$8,FALSE)</f>
        <v>1.8835063057502956E-3</v>
      </c>
      <c r="C4">
        <f>_xlfn.POISSON.DIST(A4,Scrobbles!$R$9,FALSE)</f>
        <v>2.7713013599392012E-24</v>
      </c>
    </row>
    <row r="5" spans="1:3" x14ac:dyDescent="0.3">
      <c r="A5">
        <v>3</v>
      </c>
      <c r="B5">
        <f>_xlfn.NORM.DIST(A5,Scrobbles!$R$9,Scrobbles!$R$8,FALSE)</f>
        <v>2.0089180492667011E-3</v>
      </c>
      <c r="C5">
        <f>_xlfn.POISSON.DIST(A5,Scrobbles!$R$9,FALSE)</f>
        <v>5.7086311346856158E-23</v>
      </c>
    </row>
    <row r="6" spans="1:3" x14ac:dyDescent="0.3">
      <c r="A6">
        <v>4</v>
      </c>
      <c r="B6">
        <f>_xlfn.NORM.DIST(A6,Scrobbles!$R$9,Scrobbles!$R$8,FALSE)</f>
        <v>2.1403522225122073E-3</v>
      </c>
      <c r="C6">
        <f>_xlfn.POISSON.DIST(A6,Scrobbles!$R$9,FALSE)</f>
        <v>8.8194493847693632E-22</v>
      </c>
    </row>
    <row r="7" spans="1:3" x14ac:dyDescent="0.3">
      <c r="A7">
        <v>5</v>
      </c>
      <c r="B7">
        <f>_xlfn.NORM.DIST(A7,Scrobbles!$R$9,Scrobbles!$R$8,FALSE)</f>
        <v>2.2779078972311076E-3</v>
      </c>
      <c r="C7">
        <f>_xlfn.POISSON.DIST(A7,Scrobbles!$R$9,FALSE)</f>
        <v>1.0900362712581206E-20</v>
      </c>
    </row>
    <row r="8" spans="1:3" x14ac:dyDescent="0.3">
      <c r="A8">
        <v>6</v>
      </c>
      <c r="B8">
        <f>_xlfn.NORM.DIST(A8,Scrobbles!$R$9,Scrobbles!$R$8,FALSE)</f>
        <v>2.4216699767623225E-3</v>
      </c>
      <c r="C8">
        <f>_xlfn.POISSON.DIST(A8,Scrobbles!$R$9,FALSE)</f>
        <v>1.1226882586629161E-19</v>
      </c>
    </row>
    <row r="9" spans="1:3" x14ac:dyDescent="0.3">
      <c r="A9">
        <v>7</v>
      </c>
      <c r="B9">
        <f>_xlfn.NORM.DIST(A9,Scrobbles!$R$9,Scrobbles!$R$8,FALSE)</f>
        <v>2.5717079051936161E-3</v>
      </c>
      <c r="C9">
        <f>_xlfn.POISSON.DIST(A9,Scrobbles!$R$9,FALSE)</f>
        <v>9.9113000132538537E-19</v>
      </c>
    </row>
    <row r="10" spans="1:3" x14ac:dyDescent="0.3">
      <c r="A10">
        <v>8</v>
      </c>
      <c r="B10">
        <f>_xlfn.NORM.DIST(A10,Scrobbles!$R$9,Scrobbles!$R$8,FALSE)</f>
        <v>2.728074380929315E-3</v>
      </c>
      <c r="C10">
        <f>_xlfn.POISSON.DIST(A10,Scrobbles!$R$9,FALSE)</f>
        <v>7.6561444190219947E-18</v>
      </c>
    </row>
    <row r="11" spans="1:3" x14ac:dyDescent="0.3">
      <c r="A11">
        <v>9</v>
      </c>
      <c r="B11">
        <f>_xlfn.NORM.DIST(A11,Scrobbles!$R$9,Scrobbles!$R$8,FALSE)</f>
        <v>2.8908040835924154E-3</v>
      </c>
      <c r="C11">
        <f>_xlfn.POISSON.DIST(A11,Scrobbles!$R$9,FALSE)</f>
        <v>5.2569892534815819E-17</v>
      </c>
    </row>
    <row r="12" spans="1:3" x14ac:dyDescent="0.3">
      <c r="A12">
        <v>10</v>
      </c>
      <c r="B12">
        <f>_xlfn.NORM.DIST(A12,Scrobbles!$R$9,Scrobbles!$R$8,FALSE)</f>
        <v>3.0599124236350209E-3</v>
      </c>
      <c r="C12">
        <f>_xlfn.POISSON.DIST(A12,Scrobbles!$R$9,FALSE)</f>
        <v>3.2486772778610078E-16</v>
      </c>
    </row>
    <row r="13" spans="1:3" x14ac:dyDescent="0.3">
      <c r="A13">
        <v>11</v>
      </c>
      <c r="B13">
        <f>_xlfn.NORM.DIST(A13,Scrobbles!$R$9,Scrobbles!$R$8,FALSE)</f>
        <v>3.235394324428229E-3</v>
      </c>
      <c r="C13">
        <f>_xlfn.POISSON.DIST(A13,Scrobbles!$R$9,FALSE)</f>
        <v>1.8250861414813756E-15</v>
      </c>
    </row>
    <row r="14" spans="1:3" x14ac:dyDescent="0.3">
      <c r="A14">
        <v>12</v>
      </c>
      <c r="B14">
        <f>_xlfn.NORM.DIST(A14,Scrobbles!$R$9,Scrobbles!$R$8,FALSE)</f>
        <v>3.4172230469364734E-3</v>
      </c>
      <c r="C14">
        <f>_xlfn.POISSON.DIST(A14,Scrobbles!$R$9,FALSE)</f>
        <v>9.3987825731917718E-15</v>
      </c>
    </row>
    <row r="15" spans="1:3" x14ac:dyDescent="0.3">
      <c r="A15">
        <v>13</v>
      </c>
      <c r="B15">
        <f>_xlfn.NORM.DIST(A15,Scrobbles!$R$9,Scrobbles!$R$8,FALSE)</f>
        <v>3.6053490673448796E-3</v>
      </c>
      <c r="C15">
        <f>_xlfn.POISSON.DIST(A15,Scrobbles!$R$9,FALSE)</f>
        <v>4.467841237755314E-14</v>
      </c>
    </row>
    <row r="16" spans="1:3" x14ac:dyDescent="0.3">
      <c r="A16">
        <v>14</v>
      </c>
      <c r="B16">
        <f>_xlfn.NORM.DIST(A16,Scrobbles!$R$9,Scrobbles!$R$8,FALSE)</f>
        <v>3.7996990181943476E-3</v>
      </c>
      <c r="C16">
        <f>_xlfn.POISSON.DIST(A16,Scrobbles!$R$9,FALSE)</f>
        <v>1.9721465231906394E-13</v>
      </c>
    </row>
    <row r="17" spans="1:3" x14ac:dyDescent="0.3">
      <c r="A17">
        <v>15</v>
      </c>
      <c r="B17">
        <f>_xlfn.NORM.DIST(A17,Scrobbles!$R$9,Scrobbles!$R$8,FALSE)</f>
        <v>4.000174703681845E-3</v>
      </c>
      <c r="C17">
        <f>_xlfn.POISSON.DIST(A17,Scrobbles!$R$9,FALSE)</f>
        <v>8.124888333829532E-13</v>
      </c>
    </row>
    <row r="18" spans="1:3" x14ac:dyDescent="0.3">
      <c r="A18">
        <v>16</v>
      </c>
      <c r="B18">
        <f>_xlfn.NORM.DIST(A18,Scrobbles!$R$9,Scrobbles!$R$8,FALSE)</f>
        <v>4.206652199796641E-3</v>
      </c>
      <c r="C18">
        <f>_xlfn.POISSON.DIST(A18,Scrobbles!$R$9,FALSE)</f>
        <v>3.1381008742062998E-12</v>
      </c>
    </row>
    <row r="19" spans="1:3" x14ac:dyDescent="0.3">
      <c r="A19">
        <v>17</v>
      </c>
      <c r="B19">
        <f>_xlfn.NORM.DIST(A19,Scrobbles!$R$9,Scrobbles!$R$8,FALSE)</f>
        <v>4.4189810498820904E-3</v>
      </c>
      <c r="C19">
        <f>_xlfn.POISSON.DIST(A19,Scrobbles!$R$9,FALSE)</f>
        <v>1.1407420745425591E-11</v>
      </c>
    </row>
    <row r="20" spans="1:3" x14ac:dyDescent="0.3">
      <c r="A20">
        <v>18</v>
      </c>
      <c r="B20">
        <f>_xlfn.NORM.DIST(A20,Scrobbles!$R$9,Scrobbles!$R$8,FALSE)</f>
        <v>4.636983566032705E-3</v>
      </c>
      <c r="C20">
        <f>_xlfn.POISSON.DIST(A20,Scrobbles!$R$9,FALSE)</f>
        <v>3.9163765066689988E-11</v>
      </c>
    </row>
    <row r="21" spans="1:3" x14ac:dyDescent="0.3">
      <c r="A21">
        <v>19</v>
      </c>
      <c r="B21">
        <f>_xlfn.NORM.DIST(A21,Scrobbles!$R$9,Scrobbles!$R$8,FALSE)</f>
        <v>4.8604542464540726E-3</v>
      </c>
      <c r="C21">
        <f>_xlfn.POISSON.DIST(A21,Scrobbles!$R$9,FALSE)</f>
        <v>1.2737972805830264E-10</v>
      </c>
    </row>
    <row r="22" spans="1:3" x14ac:dyDescent="0.3">
      <c r="A22">
        <v>20</v>
      </c>
      <c r="B22">
        <f>_xlfn.NORM.DIST(A22,Scrobbles!$R$9,Scrobbles!$R$8,FALSE)</f>
        <v>5.0891593185262672E-3</v>
      </c>
      <c r="C22">
        <f>_xlfn.POISSON.DIST(A22,Scrobbles!$R$9,FALSE)</f>
        <v>3.9358614622339048E-10</v>
      </c>
    </row>
    <row r="23" spans="1:3" x14ac:dyDescent="0.3">
      <c r="A23">
        <v>21</v>
      </c>
      <c r="B23">
        <f>_xlfn.NORM.DIST(A23,Scrobbles!$R$9,Scrobbles!$R$8,FALSE)</f>
        <v>5.3228364168183741E-3</v>
      </c>
      <c r="C23">
        <f>_xlfn.POISSON.DIST(A23,Scrobbles!$R$9,FALSE)</f>
        <v>1.1582171471554482E-9</v>
      </c>
    </row>
    <row r="24" spans="1:3" x14ac:dyDescent="0.3">
      <c r="A24">
        <v>22</v>
      </c>
      <c r="B24">
        <f>_xlfn.NORM.DIST(A24,Scrobbles!$R$9,Scrobbles!$R$8,FALSE)</f>
        <v>5.5611944047019727E-3</v>
      </c>
      <c r="C24">
        <f>_xlfn.POISSON.DIST(A24,Scrobbles!$R$9,FALSE)</f>
        <v>3.2533949717087704E-9</v>
      </c>
    </row>
    <row r="25" spans="1:3" x14ac:dyDescent="0.3">
      <c r="A25">
        <v>23</v>
      </c>
      <c r="B25">
        <f>_xlfn.NORM.DIST(A25,Scrobbles!$R$9,Scrobbles!$R$8,FALSE)</f>
        <v>5.8039133475060846E-3</v>
      </c>
      <c r="C25">
        <f>_xlfn.POISSON.DIST(A25,Scrobbles!$R$9,FALSE)</f>
        <v>8.7413485344442926E-9</v>
      </c>
    </row>
    <row r="26" spans="1:3" x14ac:dyDescent="0.3">
      <c r="A26">
        <v>24</v>
      </c>
      <c r="B26">
        <f>_xlfn.NORM.DIST(A26,Scrobbles!$R$9,Scrobbles!$R$8,FALSE)</f>
        <v>6.0506446443468632E-3</v>
      </c>
      <c r="C26">
        <f>_xlfn.POISSON.DIST(A26,Scrobbles!$R$9,FALSE)</f>
        <v>2.2507988090097804E-8</v>
      </c>
    </row>
    <row r="27" spans="1:3" x14ac:dyDescent="0.3">
      <c r="A27">
        <v>25</v>
      </c>
      <c r="B27">
        <f>_xlfn.NORM.DIST(A27,Scrobbles!$R$9,Scrobbles!$R$8,FALSE)</f>
        <v>6.3010113248556082E-3</v>
      </c>
      <c r="C27">
        <f>_xlfn.POISSON.DIST(A27,Scrobbles!$R$9,FALSE)</f>
        <v>5.5637313262712014E-8</v>
      </c>
    </row>
    <row r="28" spans="1:3" x14ac:dyDescent="0.3">
      <c r="A28">
        <v>26</v>
      </c>
      <c r="B28">
        <f>_xlfn.NORM.DIST(A28,Scrobbles!$R$9,Scrobbles!$R$8,FALSE)</f>
        <v>6.5546085160231729E-3</v>
      </c>
      <c r="C28">
        <f>_xlfn.POISSON.DIST(A28,Scrobbles!$R$9,FALSE)</f>
        <v>1.3223983032764149E-7</v>
      </c>
    </row>
    <row r="29" spans="1:3" x14ac:dyDescent="0.3">
      <c r="A29">
        <v>27</v>
      </c>
      <c r="B29">
        <f>_xlfn.NORM.DIST(A29,Scrobbles!$R$9,Scrobbles!$R$8,FALSE)</f>
        <v>6.8110040832829984E-3</v>
      </c>
      <c r="C29">
        <f>_xlfn.POISSON.DIST(A29,Scrobbles!$R$9,FALSE)</f>
        <v>3.0266904108523741E-7</v>
      </c>
    </row>
    <row r="30" spans="1:3" x14ac:dyDescent="0.3">
      <c r="A30">
        <v>28</v>
      </c>
      <c r="B30">
        <f>_xlfn.NORM.DIST(A30,Scrobbles!$R$9,Scrobbles!$R$8,FALSE)</f>
        <v>7.0697394487761736E-3</v>
      </c>
      <c r="C30">
        <f>_xlfn.POISSON.DIST(A30,Scrobbles!$R$9,FALSE)</f>
        <v>6.6800459695115103E-7</v>
      </c>
    </row>
    <row r="31" spans="1:3" x14ac:dyDescent="0.3">
      <c r="A31">
        <v>29</v>
      </c>
      <c r="B31">
        <f>_xlfn.NORM.DIST(A31,Scrobbles!$R$9,Scrobbles!$R$8,FALSE)</f>
        <v>7.3303305884882715E-3</v>
      </c>
      <c r="C31">
        <f>_xlfn.POISSON.DIST(A31,Scrobbles!$R$9,FALSE)</f>
        <v>1.423478574956956E-6</v>
      </c>
    </row>
    <row r="32" spans="1:3" x14ac:dyDescent="0.3">
      <c r="A32">
        <v>30</v>
      </c>
      <c r="B32">
        <f>_xlfn.NORM.DIST(A32,Scrobbles!$R$9,Scrobbles!$R$8,FALSE)</f>
        <v>7.5922692086286287E-3</v>
      </c>
      <c r="C32">
        <f>_xlfn.POISSON.DIST(A32,Scrobbles!$R$9,FALSE)</f>
        <v>2.9322376230982726E-6</v>
      </c>
    </row>
    <row r="33" spans="1:3" x14ac:dyDescent="0.3">
      <c r="A33">
        <v>31</v>
      </c>
      <c r="B33">
        <f>_xlfn.NORM.DIST(A33,Scrobbles!$R$9,Scrobbles!$R$8,FALSE)</f>
        <v>7.8550241002488096E-3</v>
      </c>
      <c r="C33">
        <f>_xlfn.POISSON.DIST(A33,Scrobbles!$R$9,FALSE)</f>
        <v>5.845301940029805E-6</v>
      </c>
    </row>
    <row r="34" spans="1:3" x14ac:dyDescent="0.3">
      <c r="A34">
        <v>32</v>
      </c>
      <c r="B34">
        <f>_xlfn.NORM.DIST(A34,Scrobbles!$R$9,Scrobbles!$R$8,FALSE)</f>
        <v>8.118042669679873E-3</v>
      </c>
      <c r="C34">
        <f>_xlfn.POISSON.DIST(A34,Scrobbles!$R$9,FALSE)</f>
        <v>1.1288245680640346E-5</v>
      </c>
    </row>
    <row r="35" spans="1:3" x14ac:dyDescent="0.3">
      <c r="A35">
        <v>33</v>
      </c>
      <c r="B35">
        <f>_xlfn.NORM.DIST(A35,Scrobbles!$R$9,Scrobbles!$R$8,FALSE)</f>
        <v>8.3807526409200063E-3</v>
      </c>
      <c r="C35">
        <f>_xlfn.POISSON.DIST(A35,Scrobbles!$R$9,FALSE)</f>
        <v>2.1138881039135212E-5</v>
      </c>
    </row>
    <row r="36" spans="1:3" x14ac:dyDescent="0.3">
      <c r="A36">
        <v>34</v>
      </c>
      <c r="B36">
        <f>_xlfn.NORM.DIST(A36,Scrobbles!$R$9,Scrobbles!$R$8,FALSE)</f>
        <v>8.6425639246386771E-3</v>
      </c>
      <c r="C36">
        <f>_xlfn.POISSON.DIST(A36,Scrobbles!$R$9,FALSE)</f>
        <v>3.8421344591401139E-5</v>
      </c>
    </row>
    <row r="37" spans="1:3" x14ac:dyDescent="0.3">
      <c r="A37">
        <v>35</v>
      </c>
      <c r="B37">
        <f>_xlfn.NORM.DIST(A37,Scrobbles!$R$9,Scrobbles!$R$8,FALSE)</f>
        <v>8.9028706469942969E-3</v>
      </c>
      <c r="C37">
        <f>_xlfn.POISSON.DIST(A37,Scrobbles!$R$9,FALSE)</f>
        <v>6.7838150122192424E-5</v>
      </c>
    </row>
    <row r="38" spans="1:3" x14ac:dyDescent="0.3">
      <c r="A38">
        <v>36</v>
      </c>
      <c r="B38">
        <f>_xlfn.NORM.DIST(A38,Scrobbles!$R$9,Scrobbles!$R$8,FALSE)</f>
        <v>9.1610533300043439E-3</v>
      </c>
      <c r="C38">
        <f>_xlfn.POISSON.DIST(A38,Scrobbles!$R$9,FALSE)</f>
        <v>1.1645039808888264E-4</v>
      </c>
    </row>
    <row r="39" spans="1:3" x14ac:dyDescent="0.3">
      <c r="A39">
        <v>37</v>
      </c>
      <c r="B39">
        <f>_xlfn.NORM.DIST(A39,Scrobbles!$R$9,Scrobbles!$R$8,FALSE)</f>
        <v>9.416481213774348E-3</v>
      </c>
      <c r="C39">
        <f>_xlfn.POISSON.DIST(A39,Scrobbles!$R$9,FALSE)</f>
        <v>1.9449513165100909E-4</v>
      </c>
    </row>
    <row r="40" spans="1:3" x14ac:dyDescent="0.3">
      <c r="A40">
        <v>38</v>
      </c>
      <c r="B40">
        <f>_xlfn.NORM.DIST(A40,Scrobbles!$R$9,Scrobbles!$R$8,FALSE)</f>
        <v>9.6685147095005516E-3</v>
      </c>
      <c r="C40">
        <f>_xlfn.POISSON.DIST(A40,Scrobbles!$R$9,FALSE)</f>
        <v>3.162966703556431E-4</v>
      </c>
    </row>
    <row r="41" spans="1:3" x14ac:dyDescent="0.3">
      <c r="A41">
        <v>39</v>
      </c>
      <c r="B41">
        <f>_xlfn.NORM.DIST(A41,Scrobbles!$R$9,Scrobbles!$R$8,FALSE)</f>
        <v>9.91650797082517E-3</v>
      </c>
      <c r="C41">
        <f>_xlfn.POISSON.DIST(A41,Scrobbles!$R$9,FALSE)</f>
        <v>5.0118665056699354E-4</v>
      </c>
    </row>
    <row r="42" spans="1:3" x14ac:dyDescent="0.3">
      <c r="A42">
        <v>40</v>
      </c>
      <c r="B42">
        <f>_xlfn.NORM.DIST(A42,Scrobbles!$R$9,Scrobbles!$R$8,FALSE)</f>
        <v>1.0159811569858063E-2</v>
      </c>
      <c r="C42">
        <f>_xlfn.POISSON.DIST(A42,Scrobbles!$R$9,FALSE)</f>
        <v>7.7429951116313189E-4</v>
      </c>
    </row>
    <row r="43" spans="1:3" x14ac:dyDescent="0.3">
      <c r="A43">
        <v>41</v>
      </c>
      <c r="B43">
        <f>_xlfn.NORM.DIST(A43,Scrobbles!$R$9,Scrobbles!$R$8,FALSE)</f>
        <v>1.0397775262998659E-2</v>
      </c>
      <c r="C43">
        <f>_xlfn.POISSON.DIST(A43,Scrobbles!$R$9,FALSE)</f>
        <v>1.1670638314268326E-3</v>
      </c>
    </row>
    <row r="44" spans="1:3" x14ac:dyDescent="0.3">
      <c r="A44">
        <v>42</v>
      </c>
      <c r="B44">
        <f>_xlfn.NORM.DIST(A44,Scrobbles!$R$9,Scrobbles!$R$8,FALSE)</f>
        <v>1.0629750830611375E-2</v>
      </c>
      <c r="C44">
        <f>_xlfn.POISSON.DIST(A44,Scrobbles!$R$9,FALSE)</f>
        <v>1.7171759656096834E-3</v>
      </c>
    </row>
    <row r="45" spans="1:3" x14ac:dyDescent="0.3">
      <c r="A45">
        <v>43</v>
      </c>
      <c r="B45">
        <f>_xlfn.NORM.DIST(A45,Scrobbles!$R$9,Scrobbles!$R$8,FALSE)</f>
        <v>1.0855094973639581E-2</v>
      </c>
      <c r="C45">
        <f>_xlfn.POISSON.DIST(A45,Scrobbles!$R$9,FALSE)</f>
        <v>2.4678333408966291E-3</v>
      </c>
    </row>
    <row r="46" spans="1:3" x14ac:dyDescent="0.3">
      <c r="A46">
        <v>44</v>
      </c>
      <c r="B46">
        <f>_xlfn.NORM.DIST(A46,Scrobbles!$R$9,Scrobbles!$R$8,FALSE)</f>
        <v>1.1073172249400036E-2</v>
      </c>
      <c r="C46">
        <f>_xlfn.POISSON.DIST(A46,Scrobbles!$R$9,FALSE)</f>
        <v>3.4660325147175312E-3</v>
      </c>
    </row>
    <row r="47" spans="1:3" x14ac:dyDescent="0.3">
      <c r="A47">
        <v>45</v>
      </c>
      <c r="B47">
        <f>_xlfn.NORM.DIST(A47,Scrobbles!$R$9,Scrobbles!$R$8,FALSE)</f>
        <v>1.1283358028092784E-2</v>
      </c>
      <c r="C47">
        <f>_xlfn.POISSON.DIST(A47,Scrobbles!$R$9,FALSE)</f>
        <v>4.7598098167577494E-3</v>
      </c>
    </row>
    <row r="48" spans="1:3" x14ac:dyDescent="0.3">
      <c r="A48">
        <v>46</v>
      </c>
      <c r="B48">
        <f>_xlfn.NORM.DIST(A48,Scrobbles!$R$9,Scrobbles!$R$8,FALSE)</f>
        <v>1.148504145100083E-2</v>
      </c>
      <c r="C48">
        <f>_xlfn.POISSON.DIST(A48,Scrobbles!$R$9,FALSE)</f>
        <v>6.3944213548863538E-3</v>
      </c>
    </row>
    <row r="49" spans="1:3" x14ac:dyDescent="0.3">
      <c r="A49">
        <v>47</v>
      </c>
      <c r="B49">
        <f>_xlfn.NORM.DIST(A49,Scrobbles!$R$9,Scrobbles!$R$8,FALSE)</f>
        <v>1.167762837094862E-2</v>
      </c>
      <c r="C49">
        <f>_xlfn.POISSON.DIST(A49,Scrobbles!$R$9,FALSE)</f>
        <v>8.4076161172786934E-3</v>
      </c>
    </row>
    <row r="50" spans="1:3" x14ac:dyDescent="0.3">
      <c r="A50">
        <v>48</v>
      </c>
      <c r="B50">
        <f>_xlfn.NORM.DIST(A50,Scrobbles!$R$9,Scrobbles!$R$8,FALSE)</f>
        <v>1.1860544255344913E-2</v>
      </c>
      <c r="C50">
        <f>_xlfn.POISSON.DIST(A50,Scrobbles!$R$9,FALSE)</f>
        <v>1.0824332349187914E-2</v>
      </c>
    </row>
    <row r="51" spans="1:3" x14ac:dyDescent="0.3">
      <c r="A51">
        <v>49</v>
      </c>
      <c r="B51">
        <f>_xlfn.NORM.DIST(A51,Scrobbles!$R$9,Scrobbles!$R$8,FALSE)</f>
        <v>1.2033237032060379E-2</v>
      </c>
      <c r="C51">
        <f>_xlfn.POISSON.DIST(A51,Scrobbles!$R$9,FALSE)</f>
        <v>1.3651316004643215E-2</v>
      </c>
    </row>
    <row r="52" spans="1:3" x14ac:dyDescent="0.3">
      <c r="A52">
        <v>50</v>
      </c>
      <c r="B52">
        <f>_xlfn.NORM.DIST(A52,Scrobbles!$R$9,Scrobbles!$R$8,FALSE)</f>
        <v>1.2195179858486555E-2</v>
      </c>
      <c r="C52">
        <f>_xlfn.POISSON.DIST(A52,Scrobbles!$R$9,FALSE)</f>
        <v>1.6872288672765832E-2</v>
      </c>
    </row>
    <row r="53" spans="1:3" x14ac:dyDescent="0.3">
      <c r="A53">
        <v>51</v>
      </c>
      <c r="B53">
        <f>_xlfn.NORM.DIST(A53,Scrobbles!$R$9,Scrobbles!$R$8,FALSE)</f>
        <v>1.2345873794392673E-2</v>
      </c>
      <c r="C53">
        <f>_xlfn.POISSON.DIST(A53,Scrobbles!$R$9,FALSE)</f>
        <v>2.0444349788171209E-2</v>
      </c>
    </row>
    <row r="54" spans="1:3" x14ac:dyDescent="0.3">
      <c r="A54">
        <v>52</v>
      </c>
      <c r="B54">
        <f>_xlfn.NORM.DIST(A54,Scrobbles!$R$9,Scrobbles!$R$8,FALSE)</f>
        <v>1.2484850359640835E-2</v>
      </c>
      <c r="C54">
        <f>_xlfn.POISSON.DIST(A54,Scrobbles!$R$9,FALSE)</f>
        <v>2.4296260805952961E-2</v>
      </c>
    </row>
    <row r="55" spans="1:3" x14ac:dyDescent="0.3">
      <c r="A55">
        <v>53</v>
      </c>
      <c r="B55">
        <f>_xlfn.NORM.DIST(A55,Scrobbles!$R$9,Scrobbles!$R$8,FALSE)</f>
        <v>1.2611673958435867E-2</v>
      </c>
      <c r="C55">
        <f>_xlfn.POISSON.DIST(A55,Scrobbles!$R$9,FALSE)</f>
        <v>2.8329117966757432E-2</v>
      </c>
    </row>
    <row r="56" spans="1:3" x14ac:dyDescent="0.3">
      <c r="A56">
        <v>54</v>
      </c>
      <c r="B56">
        <f>_xlfn.NORM.DIST(A56,Scrobbles!$R$9,Scrobbles!$R$8,FALSE)</f>
        <v>1.2725944152570673E-2</v>
      </c>
      <c r="C56">
        <f>_xlfn.POISSON.DIST(A56,Scrobbles!$R$9,FALSE)</f>
        <v>3.241968379929476E-2</v>
      </c>
    </row>
    <row r="57" spans="1:3" x14ac:dyDescent="0.3">
      <c r="A57">
        <v>55</v>
      </c>
      <c r="B57">
        <f>_xlfn.NORM.DIST(A57,Scrobbles!$R$9,Scrobbles!$R$8,FALSE)</f>
        <v>1.2827297767075136E-2</v>
      </c>
      <c r="C57">
        <f>_xlfn.POISSON.DIST(A57,Scrobbles!$R$9,FALSE)</f>
        <v>3.6426342509625245E-2</v>
      </c>
    </row>
    <row r="58" spans="1:3" x14ac:dyDescent="0.3">
      <c r="A58">
        <v>56</v>
      </c>
      <c r="B58">
        <f>_xlfn.NORM.DIST(A58,Scrobbles!$R$9,Scrobbles!$R$8,FALSE)</f>
        <v>1.2915410812779606E-2</v>
      </c>
      <c r="C58">
        <f>_xlfn.POISSON.DIST(A58,Scrobbles!$R$9,FALSE)</f>
        <v>4.0197312812865926E-2</v>
      </c>
    </row>
    <row r="59" spans="1:3" x14ac:dyDescent="0.3">
      <c r="A59">
        <v>57</v>
      </c>
      <c r="B59">
        <f>_xlfn.NORM.DIST(A59,Scrobbles!$R$9,Scrobbles!$R$8,FALSE)</f>
        <v>1.2990000211553143E-2</v>
      </c>
      <c r="C59">
        <f>_xlfn.POISSON.DIST(A59,Scrobbles!$R$9,FALSE)</f>
        <v>4.3580443692090062E-2</v>
      </c>
    </row>
    <row r="60" spans="1:3" x14ac:dyDescent="0.3">
      <c r="A60">
        <v>58</v>
      </c>
      <c r="B60">
        <f>_xlfn.NORM.DIST(A60,Scrobbles!$R$9,Scrobbles!$R$8,FALSE)</f>
        <v>1.3050825311361538E-2</v>
      </c>
      <c r="C60">
        <f>_xlfn.POISSON.DIST(A60,Scrobbles!$R$9,FALSE)</f>
        <v>4.6433683365314067E-2</v>
      </c>
    </row>
    <row r="61" spans="1:3" x14ac:dyDescent="0.3">
      <c r="A61">
        <v>59</v>
      </c>
      <c r="B61">
        <f>_xlfn.NORM.DIST(A61,Scrobbles!$R$9,Scrobbles!$R$8,FALSE)</f>
        <v>1.3097689179797881E-2</v>
      </c>
      <c r="C61">
        <f>_xlfn.POISSON.DIST(A61,Scrobbles!$R$9,FALSE)</f>
        <v>4.8635188737879316E-2</v>
      </c>
    </row>
    <row r="62" spans="1:3" x14ac:dyDescent="0.3">
      <c r="A62">
        <v>60</v>
      </c>
      <c r="B62">
        <f>_xlfn.NORM.DIST(A62,Scrobbles!$R$9,Scrobbles!$R$8,FALSE)</f>
        <v>1.3130439666355622E-2</v>
      </c>
      <c r="C62">
        <f>_xlfn.POISSON.DIST(A62,Scrobbles!$R$9,FALSE)</f>
        <v>5.0092053625748242E-2</v>
      </c>
    </row>
    <row r="63" spans="1:3" x14ac:dyDescent="0.3">
      <c r="A63">
        <v>61</v>
      </c>
      <c r="B63">
        <f>_xlfn.NORM.DIST(A63,Scrobbles!$R$9,Scrobbles!$R$8,FALSE)</f>
        <v>1.3148970225425124E-2</v>
      </c>
      <c r="C63">
        <f>_xlfn.POISSON.DIST(A63,Scrobbles!$R$9,FALSE)</f>
        <v>5.0746779182664306E-2</v>
      </c>
    </row>
    <row r="64" spans="1:3" x14ac:dyDescent="0.3">
      <c r="A64">
        <v>62</v>
      </c>
      <c r="B64">
        <f>_xlfn.NORM.DIST(A64,Scrobbles!$R$9,Scrobbles!$R$8,FALSE)</f>
        <v>1.3153220493783646E-2</v>
      </c>
      <c r="C64">
        <f>_xlfn.POISSON.DIST(A64,Scrobbles!$R$9,FALSE)</f>
        <v>5.0580867742441998E-2</v>
      </c>
    </row>
    <row r="65" spans="1:3" x14ac:dyDescent="0.3">
      <c r="A65">
        <v>63</v>
      </c>
      <c r="B65">
        <f>_xlfn.NORM.DIST(A65,Scrobbles!$R$9,Scrobbles!$R$8,FALSE)</f>
        <v>1.3143176618198261E-2</v>
      </c>
      <c r="C65">
        <f>_xlfn.POISSON.DIST(A65,Scrobbles!$R$9,FALSE)</f>
        <v>4.9615252721189891E-2</v>
      </c>
    </row>
    <row r="66" spans="1:3" x14ac:dyDescent="0.3">
      <c r="A66">
        <v>64</v>
      </c>
      <c r="B66">
        <f>_xlfn.NORM.DIST(A66,Scrobbles!$R$9,Scrobbles!$R$8,FALSE)</f>
        <v>1.3118871330653514E-2</v>
      </c>
      <c r="C66">
        <f>_xlfn.POISSON.DIST(A66,Scrobbles!$R$9,FALSE)</f>
        <v>4.7907633170186086E-2</v>
      </c>
    </row>
    <row r="67" spans="1:3" x14ac:dyDescent="0.3">
      <c r="A67">
        <v>65</v>
      </c>
      <c r="B67">
        <f>_xlfn.NORM.DIST(A67,Scrobbles!$R$9,Scrobbles!$R$8,FALSE)</f>
        <v>1.3080383770631997E-2</v>
      </c>
      <c r="C67">
        <f>_xlfn.POISSON.DIST(A67,Scrobbles!$R$9,FALSE)</f>
        <v>4.554711153581309E-2</v>
      </c>
    </row>
    <row r="68" spans="1:3" x14ac:dyDescent="0.3">
      <c r="A68">
        <v>66</v>
      </c>
      <c r="B68">
        <f>_xlfn.NORM.DIST(A68,Scrobbles!$R$9,Scrobbles!$R$8,FALSE)</f>
        <v>1.30278390557984E-2</v>
      </c>
      <c r="C68">
        <f>_xlfn.POISSON.DIST(A68,Scrobbles!$R$9,FALSE)</f>
        <v>4.2646793827451498E-2</v>
      </c>
    </row>
    <row r="69" spans="1:3" x14ac:dyDescent="0.3">
      <c r="A69">
        <v>67</v>
      </c>
      <c r="B69">
        <f>_xlfn.NORM.DIST(A69,Scrobbles!$R$9,Scrobbles!$R$8,FALSE)</f>
        <v>1.2961407604346267E-2</v>
      </c>
      <c r="C69">
        <f>_xlfn.POISSON.DIST(A69,Scrobbles!$R$9,FALSE)</f>
        <v>3.9335173088530809E-2</v>
      </c>
    </row>
    <row r="70" spans="1:3" x14ac:dyDescent="0.3">
      <c r="A70">
        <v>68</v>
      </c>
      <c r="B70">
        <f>_xlfn.NORM.DIST(A70,Scrobbles!$R$9,Scrobbles!$R$8,FALSE)</f>
        <v>1.2881304214144011E-2</v>
      </c>
      <c r="C70">
        <f>_xlfn.POISSON.DIST(A70,Scrobbles!$R$9,FALSE)</f>
        <v>3.5747167435185107E-2</v>
      </c>
    </row>
    <row r="71" spans="1:3" x14ac:dyDescent="0.3">
      <c r="A71">
        <v>69</v>
      </c>
      <c r="B71">
        <f>_xlfn.NORM.DIST(A71,Scrobbles!$R$9,Scrobbles!$R$8,FALSE)</f>
        <v>1.2787786905643781E-2</v>
      </c>
      <c r="C71">
        <f>_xlfn.POISSON.DIST(A71,Scrobbles!$R$9,FALSE)</f>
        <v>3.2015628022150709E-2</v>
      </c>
    </row>
    <row r="72" spans="1:3" x14ac:dyDescent="0.3">
      <c r="A72">
        <v>70</v>
      </c>
      <c r="B72">
        <f>_xlfn.NORM.DIST(A72,Scrobbles!$R$9,Scrobbles!$R$8,FALSE)</f>
        <v>1.2681155537276135E-2</v>
      </c>
      <c r="C72">
        <f>_xlfn.POISSON.DIST(A72,Scrobbles!$R$9,FALSE)</f>
        <v>2.8263989757779009E-2</v>
      </c>
    </row>
    <row r="73" spans="1:3" x14ac:dyDescent="0.3">
      <c r="A73">
        <v>71</v>
      </c>
      <c r="B73">
        <f>_xlfn.NORM.DIST(A73,Scrobbles!$R$9,Scrobbles!$R$8,FALSE)</f>
        <v>1.256175020372844E-2</v>
      </c>
      <c r="C73">
        <f>_xlfn.POISSON.DIST(A73,Scrobbles!$R$9,FALSE)</f>
        <v>2.4600537716468123E-2</v>
      </c>
    </row>
    <row r="74" spans="1:3" x14ac:dyDescent="0.3">
      <c r="A74">
        <v>72</v>
      </c>
      <c r="B74">
        <f>_xlfn.NORM.DIST(A74,Scrobbles!$R$9,Scrobbles!$R$8,FALSE)</f>
        <v>1.2429949429079446E-2</v>
      </c>
      <c r="C74">
        <f>_xlfn.POISSON.DIST(A74,Scrobbles!$R$9,FALSE)</f>
        <v>2.1114538096360467E-2</v>
      </c>
    </row>
    <row r="75" spans="1:3" x14ac:dyDescent="0.3">
      <c r="A75">
        <v>73</v>
      </c>
      <c r="B75">
        <f>_xlfn.NORM.DIST(A75,Scrobbles!$R$9,Scrobbles!$R$8,FALSE)</f>
        <v>1.2286168168222018E-2</v>
      </c>
      <c r="C75">
        <f>_xlfn.POISSON.DIST(A75,Scrobbles!$R$9,FALSE)</f>
        <v>1.7874265589532853E-2</v>
      </c>
    </row>
    <row r="76" spans="1:3" x14ac:dyDescent="0.3">
      <c r="A76">
        <v>74</v>
      </c>
      <c r="B76">
        <f>_xlfn.NORM.DIST(A76,Scrobbles!$R$9,Scrobbles!$R$8,FALSE)</f>
        <v>1.2130855631337202E-2</v>
      </c>
      <c r="C76">
        <f>_xlfn.POISSON.DIST(A76,Scrobbles!$R$9,FALSE)</f>
        <v>1.4926774386583951E-2</v>
      </c>
    </row>
    <row r="77" spans="1:3" x14ac:dyDescent="0.3">
      <c r="A77">
        <v>75</v>
      </c>
      <c r="B77">
        <f>_xlfn.NORM.DIST(A77,Scrobbles!$R$9,Scrobbles!$R$8,FALSE)</f>
        <v>1.1964492947374028E-2</v>
      </c>
      <c r="C77">
        <f>_xlfn.POISSON.DIST(A77,Scrobbles!$R$9,FALSE)</f>
        <v>1.2299124192765467E-2</v>
      </c>
    </row>
    <row r="78" spans="1:3" x14ac:dyDescent="0.3">
      <c r="A78">
        <v>76</v>
      </c>
      <c r="B78">
        <f>_xlfn.NORM.DIST(A78,Scrobbles!$R$9,Scrobbles!$R$8,FALSE)</f>
        <v>1.1787590683530117E-2</v>
      </c>
      <c r="C78">
        <f>_xlfn.POISSON.DIST(A78,Scrobbles!$R$9,FALSE)</f>
        <v>1.0000692555746166E-2</v>
      </c>
    </row>
    <row r="79" spans="1:3" x14ac:dyDescent="0.3">
      <c r="A79">
        <v>77</v>
      </c>
      <c r="B79">
        <f>_xlfn.NORM.DIST(A79,Scrobbles!$R$9,Scrobbles!$R$8,FALSE)</f>
        <v>1.160068623861037E-2</v>
      </c>
      <c r="C79">
        <f>_xlfn.POISSON.DIST(A79,Scrobbles!$R$9,FALSE)</f>
        <v>8.0261788447573111E-3</v>
      </c>
    </row>
    <row r="80" spans="1:3" x14ac:dyDescent="0.3">
      <c r="A80">
        <v>78</v>
      </c>
      <c r="B80">
        <f>_xlfn.NORM.DIST(A80,Scrobbles!$R$9,Scrobbles!$R$8,FALSE)</f>
        <v>1.1404341128857607E-2</v>
      </c>
      <c r="C80">
        <f>_xlfn.POISSON.DIST(A80,Scrobbles!$R$9,FALSE)</f>
        <v>6.358925131163414E-3</v>
      </c>
    </row>
    <row r="81" spans="1:3" x14ac:dyDescent="0.3">
      <c r="A81">
        <v>79</v>
      </c>
      <c r="B81">
        <f>_xlfn.NORM.DIST(A81,Scrobbles!$R$9,Scrobbles!$R$8,FALSE)</f>
        <v>1.1199138185395554E-2</v>
      </c>
      <c r="C81">
        <f>_xlfn.POISSON.DIST(A81,Scrobbles!$R$9,FALSE)</f>
        <v>4.9742327445792692E-3</v>
      </c>
    </row>
    <row r="82" spans="1:3" x14ac:dyDescent="0.3">
      <c r="A82">
        <v>80</v>
      </c>
      <c r="B82">
        <f>_xlfn.NORM.DIST(A82,Scrobbles!$R$9,Scrobbles!$R$8,FALSE)</f>
        <v>1.0985678682798043E-2</v>
      </c>
      <c r="C82">
        <f>_xlfn.POISSON.DIST(A82,Scrobbles!$R$9,FALSE)</f>
        <v>3.8424267467839449E-3</v>
      </c>
    </row>
    <row r="83" spans="1:3" x14ac:dyDescent="0.3">
      <c r="A83">
        <v>81</v>
      </c>
      <c r="B83">
        <f>_xlfn.NORM.DIST(A83,Scrobbles!$R$9,Scrobbles!$R$8,FALSE)</f>
        <v>1.0764579418497738E-2</v>
      </c>
      <c r="C83">
        <f>_xlfn.POISSON.DIST(A83,Scrobbles!$R$9,FALSE)</f>
        <v>2.9315010865937638E-3</v>
      </c>
    </row>
    <row r="84" spans="1:3" x14ac:dyDescent="0.3">
      <c r="A84">
        <v>82</v>
      </c>
      <c r="B84">
        <f>_xlfn.NORM.DIST(A84,Scrobbles!$R$9,Scrobbles!$R$8,FALSE)</f>
        <v>1.053646976277401E-2</v>
      </c>
      <c r="C84">
        <f>_xlfn.POISSON.DIST(A84,Scrobbles!$R$9,FALSE)</f>
        <v>2.2092541972632304E-3</v>
      </c>
    </row>
    <row r="85" spans="1:3" x14ac:dyDescent="0.3">
      <c r="A85">
        <v>83</v>
      </c>
      <c r="B85">
        <f>_xlfn.NORM.DIST(A85,Scrobbles!$R$9,Scrobbles!$R$8,FALSE)</f>
        <v>1.0301988698915682E-2</v>
      </c>
      <c r="C85">
        <f>_xlfn.POISSON.DIST(A85,Scrobbles!$R$9,FALSE)</f>
        <v>1.6448908245009371E-3</v>
      </c>
    </row>
    <row r="86" spans="1:3" x14ac:dyDescent="0.3">
      <c r="A86">
        <v>84</v>
      </c>
      <c r="B86">
        <f>_xlfn.NORM.DIST(A86,Scrobbles!$R$9,Scrobbles!$R$8,FALSE)</f>
        <v>1.0061781872844447E-2</v>
      </c>
      <c r="C86">
        <f>_xlfn.POISSON.DIST(A86,Scrobbles!$R$9,FALSE)</f>
        <v>1.2101167536104863E-3</v>
      </c>
    </row>
    <row r="87" spans="1:3" x14ac:dyDescent="0.3">
      <c r="A87">
        <v>85</v>
      </c>
      <c r="B87">
        <f>_xlfn.NORM.DIST(A87,Scrobbles!$R$9,Scrobbles!$R$8,FALSE)</f>
        <v>9.8164986710156284E-3</v>
      </c>
      <c r="C87">
        <f>_xlfn.POISSON.DIST(A87,Scrobbles!$R$9,FALSE)</f>
        <v>8.7978758573302842E-4</v>
      </c>
    </row>
    <row r="88" spans="1:3" x14ac:dyDescent="0.3">
      <c r="A88">
        <v>86</v>
      </c>
      <c r="B88">
        <f>_xlfn.NORM.DIST(A88,Scrobbles!$R$9,Scrobbles!$R$8,FALSE)</f>
        <v>9.5667893447917551E-3</v>
      </c>
      <c r="C88">
        <f>_xlfn.POISSON.DIST(A88,Scrobbles!$R$9,FALSE)</f>
        <v>6.321918022559928E-4</v>
      </c>
    </row>
    <row r="89" spans="1:3" x14ac:dyDescent="0.3">
      <c r="A89">
        <v>87</v>
      </c>
      <c r="B89">
        <f>_xlfn.NORM.DIST(A89,Scrobbles!$R$9,Scrobbles!$R$8,FALSE)</f>
        <v>9.3133021987210299E-3</v>
      </c>
      <c r="C89">
        <f>_xlfn.POISSON.DIST(A89,Scrobbles!$R$9,FALSE)</f>
        <v>4.4905453738997312E-4</v>
      </c>
    </row>
    <row r="90" spans="1:3" x14ac:dyDescent="0.3">
      <c r="A90">
        <v>88</v>
      </c>
      <c r="B90">
        <f>_xlfn.NORM.DIST(A90,Scrobbles!$R$9,Scrobbles!$R$8,FALSE)</f>
        <v>9.056680859257555E-3</v>
      </c>
      <c r="C90">
        <f>_xlfn.POISSON.DIST(A90,Scrobbles!$R$9,FALSE)</f>
        <v>3.1534496306577796E-4</v>
      </c>
    </row>
    <row r="91" spans="1:3" x14ac:dyDescent="0.3">
      <c r="A91">
        <v>89</v>
      </c>
      <c r="B91">
        <f>_xlfn.NORM.DIST(A91,Scrobbles!$R$9,Scrobbles!$R$8,FALSE)</f>
        <v>8.7975616394447599E-3</v>
      </c>
      <c r="C91">
        <f>_xlfn.POISSON.DIST(A91,Scrobbles!$R$9,FALSE)</f>
        <v>2.1896029700877741E-4</v>
      </c>
    </row>
    <row r="92" spans="1:3" x14ac:dyDescent="0.3">
      <c r="A92">
        <v>90</v>
      </c>
      <c r="B92">
        <f>_xlfn.NORM.DIST(A92,Scrobbles!$R$9,Scrobbles!$R$8,FALSE)</f>
        <v>8.5365710139610473E-3</v>
      </c>
      <c r="C92">
        <f>_xlfn.POISSON.DIST(A92,Scrobbles!$R$9,FALSE)</f>
        <v>1.5034616189506681E-4</v>
      </c>
    </row>
    <row r="93" spans="1:3" x14ac:dyDescent="0.3">
      <c r="A93">
        <v>91</v>
      </c>
      <c r="B93">
        <f>_xlfn.NORM.DIST(A93,Scrobbles!$R$9,Scrobbles!$R$8,FALSE)</f>
        <v>8.2743232177104314E-3</v>
      </c>
      <c r="C93">
        <f>_xlfn.POISSON.DIST(A93,Scrobbles!$R$9,FALSE)</f>
        <v>1.0209875235315341E-4</v>
      </c>
    </row>
    <row r="94" spans="1:3" x14ac:dyDescent="0.3">
      <c r="A94">
        <v>92</v>
      </c>
      <c r="B94">
        <f>_xlfn.NORM.DIST(A94,Scrobbles!$R$9,Scrobbles!$R$8,FALSE)</f>
        <v>8.0114179798453262E-3</v>
      </c>
      <c r="C94">
        <f>_xlfn.POISSON.DIST(A94,Scrobbles!$R$9,FALSE)</f>
        <v>6.8580727748379893E-5</v>
      </c>
    </row>
    <row r="95" spans="1:3" x14ac:dyDescent="0.3">
      <c r="A95">
        <v>93</v>
      </c>
      <c r="B95">
        <f>_xlfn.NORM.DIST(A95,Scrobbles!$R$9,Scrobbles!$R$8,FALSE)</f>
        <v>7.7484384037484104E-3</v>
      </c>
      <c r="C95">
        <f>_xlfn.POISSON.DIST(A95,Scrobbles!$R$9,FALSE)</f>
        <v>4.5571006683136237E-5</v>
      </c>
    </row>
    <row r="96" spans="1:3" x14ac:dyDescent="0.3">
      <c r="A96">
        <v>94</v>
      </c>
      <c r="B96">
        <f>_xlfn.NORM.DIST(A96,Scrobbles!$R$9,Scrobbles!$R$8,FALSE)</f>
        <v>7.4859490020904602E-3</v>
      </c>
      <c r="C96">
        <f>_xlfn.POISSON.DIST(A96,Scrobbles!$R$9,FALSE)</f>
        <v>2.9959202639732491E-5</v>
      </c>
    </row>
    <row r="97" spans="1:3" x14ac:dyDescent="0.3">
      <c r="A97">
        <v>95</v>
      </c>
      <c r="B97">
        <f>_xlfn.NORM.DIST(A97,Scrobbles!$R$9,Scrobbles!$R$8,FALSE)</f>
        <v>7.2244938946363609E-3</v>
      </c>
      <c r="C97">
        <f>_xlfn.POISSON.DIST(A97,Scrobbles!$R$9,FALSE)</f>
        <v>1.9488397392816022E-5</v>
      </c>
    </row>
    <row r="98" spans="1:3" x14ac:dyDescent="0.3">
      <c r="A98">
        <v>96</v>
      </c>
      <c r="B98">
        <f>_xlfn.NORM.DIST(A98,Scrobbles!$R$9,Scrobbles!$R$8,FALSE)</f>
        <v>6.9645951750071924E-3</v>
      </c>
      <c r="C98">
        <f>_xlfn.POISSON.DIST(A98,Scrobbles!$R$9,FALSE)</f>
        <v>1.2545107161788918E-5</v>
      </c>
    </row>
    <row r="99" spans="1:3" x14ac:dyDescent="0.3">
      <c r="A99">
        <v>97</v>
      </c>
      <c r="B99">
        <f>_xlfn.NORM.DIST(A99,Scrobbles!$R$9,Scrobbles!$R$8,FALSE)</f>
        <v>6.7067514511369086E-3</v>
      </c>
      <c r="C99">
        <f>_xlfn.POISSON.DIST(A99,Scrobbles!$R$9,FALSE)</f>
        <v>7.9923063598301003E-6</v>
      </c>
    </row>
    <row r="100" spans="1:3" x14ac:dyDescent="0.3">
      <c r="A100">
        <v>98</v>
      </c>
      <c r="B100">
        <f>_xlfn.NORM.DIST(A100,Scrobbles!$R$9,Scrobbles!$R$8,FALSE)</f>
        <v>6.451436562702131E-3</v>
      </c>
      <c r="C100">
        <f>_xlfn.POISSON.DIST(A100,Scrobbles!$R$9,FALSE)</f>
        <v>5.0398258388724968E-6</v>
      </c>
    </row>
    <row r="101" spans="1:3" x14ac:dyDescent="0.3">
      <c r="A101">
        <v>99</v>
      </c>
      <c r="B101">
        <f>_xlfn.NORM.DIST(A101,Scrobbles!$R$9,Scrobbles!$R$8,FALSE)</f>
        <v>6.1990984773664911E-3</v>
      </c>
      <c r="C101">
        <f>_xlfn.POISSON.DIST(A101,Scrobbles!$R$9,FALSE)</f>
        <v>3.1459355120343907E-6</v>
      </c>
    </row>
    <row r="102" spans="1:3" x14ac:dyDescent="0.3">
      <c r="A102">
        <v>100</v>
      </c>
      <c r="B102">
        <f>_xlfn.NORM.DIST(A102,Scrobbles!$R$9,Scrobbles!$R$8,FALSE)</f>
        <v>5.9501583662798733E-3</v>
      </c>
      <c r="C102">
        <f>_xlfn.POISSON.DIST(A102,Scrobbles!$R$9,FALSE)</f>
        <v>1.9441031211531147E-6</v>
      </c>
    </row>
    <row r="103" spans="1:3" x14ac:dyDescent="0.3">
      <c r="A103">
        <v>101</v>
      </c>
      <c r="B103">
        <f>_xlfn.NORM.DIST(A103,Scrobbles!$R$9,Scrobbles!$R$8,FALSE)</f>
        <v>5.7050098579199361E-3</v>
      </c>
      <c r="C103">
        <f>_xlfn.POISSON.DIST(A103,Scrobbles!$R$9,FALSE)</f>
        <v>1.18950810450003E-6</v>
      </c>
    </row>
    <row r="104" spans="1:3" x14ac:dyDescent="0.3">
      <c r="A104">
        <v>102</v>
      </c>
      <c r="B104">
        <f>_xlfn.NORM.DIST(A104,Scrobbles!$R$9,Scrobbles!$R$8,FALSE)</f>
        <v>5.4640184680694592E-3</v>
      </c>
      <c r="C104">
        <f>_xlfn.POISSON.DIST(A104,Scrobbles!$R$9,FALSE)</f>
        <v>7.2067045069934862E-7</v>
      </c>
    </row>
    <row r="105" spans="1:3" x14ac:dyDescent="0.3">
      <c r="A105">
        <v>103</v>
      </c>
      <c r="B105">
        <f>_xlfn.NORM.DIST(A105,Scrobbles!$R$9,Scrobbles!$R$8,FALSE)</f>
        <v>5.2275212024986946E-3</v>
      </c>
      <c r="C105">
        <f>_xlfn.POISSON.DIST(A105,Scrobbles!$R$9,FALSE)</f>
        <v>4.3238336014801141E-7</v>
      </c>
    </row>
    <row r="106" spans="1:3" x14ac:dyDescent="0.3">
      <c r="A106">
        <v>104</v>
      </c>
      <c r="B106">
        <f>_xlfn.NORM.DIST(A106,Scrobbles!$R$9,Scrobbles!$R$8,FALSE)</f>
        <v>4.9958263277758127E-3</v>
      </c>
      <c r="C106">
        <f>_xlfn.POISSON.DIST(A106,Scrobbles!$R$9,FALSE)</f>
        <v>2.5692426012952626E-7</v>
      </c>
    </row>
    <row r="107" spans="1:3" x14ac:dyDescent="0.3">
      <c r="A107">
        <v>105</v>
      </c>
      <c r="B107">
        <f>_xlfn.NORM.DIST(A107,Scrobbles!$R$9,Scrobbles!$R$8,FALSE)</f>
        <v>4.7692133045684915E-3</v>
      </c>
      <c r="C107">
        <f>_xlfn.POISSON.DIST(A107,Scrobbles!$R$9,FALSE)</f>
        <v>1.5121166558202608E-7</v>
      </c>
    </row>
    <row r="108" spans="1:3" x14ac:dyDescent="0.3">
      <c r="A108">
        <v>106</v>
      </c>
      <c r="B108">
        <f>_xlfn.NORM.DIST(A108,Scrobbles!$R$9,Scrobbles!$R$8,FALSE)</f>
        <v>4.5479328768324445E-3</v>
      </c>
      <c r="C108">
        <f>_xlfn.POISSON.DIST(A108,Scrobbles!$R$9,FALSE)</f>
        <v>8.8155398611243273E-8</v>
      </c>
    </row>
    <row r="109" spans="1:3" x14ac:dyDescent="0.3">
      <c r="A109">
        <v>107</v>
      </c>
      <c r="B109">
        <f>_xlfn.NORM.DIST(A109,Scrobbles!$R$9,Scrobbles!$R$8,FALSE)</f>
        <v>4.3322073094131759E-3</v>
      </c>
      <c r="C109">
        <f>_xlfn.POISSON.DIST(A109,Scrobbles!$R$9,FALSE)</f>
        <v>5.091369510598832E-8</v>
      </c>
    </row>
    <row r="110" spans="1:3" x14ac:dyDescent="0.3">
      <c r="A110">
        <v>108</v>
      </c>
      <c r="B110">
        <f>_xlfn.NORM.DIST(A110,Scrobbles!$R$9,Scrobbles!$R$8,FALSE)</f>
        <v>4.122230765819945E-3</v>
      </c>
      <c r="C110">
        <f>_xlfn.POISSON.DIST(A110,Scrobbles!$R$9,FALSE)</f>
        <v>2.9132673638599489E-8</v>
      </c>
    </row>
    <row r="111" spans="1:3" x14ac:dyDescent="0.3">
      <c r="A111">
        <v>109</v>
      </c>
      <c r="B111">
        <f>_xlfn.NORM.DIST(A111,Scrobbles!$R$9,Scrobbles!$R$8,FALSE)</f>
        <v>3.9181698172680223E-3</v>
      </c>
      <c r="C111">
        <f>_xlfn.POISSON.DIST(A111,Scrobbles!$R$9,FALSE)</f>
        <v>1.6516701778987805E-8</v>
      </c>
    </row>
    <row r="112" spans="1:3" x14ac:dyDescent="0.3">
      <c r="A112">
        <v>110</v>
      </c>
      <c r="B112">
        <f>_xlfn.NORM.DIST(A112,Scrobbles!$R$9,Scrobbles!$R$8,FALSE)</f>
        <v>3.7201640735289774E-3</v>
      </c>
      <c r="C112">
        <f>_xlfn.POISSON.DIST(A112,Scrobbles!$R$9,FALSE)</f>
        <v>9.2789775473355158E-9</v>
      </c>
    </row>
    <row r="113" spans="1:3" x14ac:dyDescent="0.3">
      <c r="A113">
        <v>111</v>
      </c>
      <c r="B113">
        <f>_xlfn.NORM.DIST(A113,Scrobbles!$R$9,Scrobbles!$R$8,FALSE)</f>
        <v>3.528326925678703E-3</v>
      </c>
      <c r="C113">
        <f>_xlfn.POISSON.DIST(A113,Scrobbles!$R$9,FALSE)</f>
        <v>5.1659075144831335E-9</v>
      </c>
    </row>
    <row r="114" spans="1:3" x14ac:dyDescent="0.3">
      <c r="A114">
        <v>112</v>
      </c>
      <c r="B114">
        <f>_xlfn.NORM.DIST(A114,Scrobbles!$R$9,Scrobbles!$R$8,FALSE)</f>
        <v>3.3427463904887218E-3</v>
      </c>
      <c r="C114">
        <f>_xlfn.POISSON.DIST(A114,Scrobbles!$R$9,FALSE)</f>
        <v>2.8503493078826763E-9</v>
      </c>
    </row>
    <row r="115" spans="1:3" x14ac:dyDescent="0.3">
      <c r="A115">
        <v>113</v>
      </c>
      <c r="B115">
        <f>_xlfn.NORM.DIST(A115,Scrobbles!$R$9,Scrobbles!$R$8,FALSE)</f>
        <v>3.1634860459659997E-3</v>
      </c>
      <c r="C115">
        <f>_xlfn.POISSON.DIST(A115,Scrobbles!$R$9,FALSE)</f>
        <v>1.5587954299147979E-9</v>
      </c>
    </row>
    <row r="116" spans="1:3" x14ac:dyDescent="0.3">
      <c r="A116">
        <v>114</v>
      </c>
      <c r="B116">
        <f>_xlfn.NORM.DIST(A116,Scrobbles!$R$9,Scrobbles!$R$8,FALSE)</f>
        <v>2.9905860474070478E-3</v>
      </c>
      <c r="C116">
        <f>_xlfn.POISSON.DIST(A116,Scrobbles!$R$9,FALSE)</f>
        <v>8.4499425094836196E-10</v>
      </c>
    </row>
    <row r="117" spans="1:3" x14ac:dyDescent="0.3">
      <c r="A117">
        <v>115</v>
      </c>
      <c r="B117">
        <f>_xlfn.NORM.DIST(A117,Scrobbles!$R$9,Scrobbles!$R$8,FALSE)</f>
        <v>2.8240642132898682E-3</v>
      </c>
      <c r="C117">
        <f>_xlfn.POISSON.DIST(A117,Scrobbles!$R$9,FALSE)</f>
        <v>4.5407270382924415E-10</v>
      </c>
    </row>
    <row r="118" spans="1:3" x14ac:dyDescent="0.3">
      <c r="A118">
        <v>116</v>
      </c>
      <c r="B118">
        <f>_xlfn.NORM.DIST(A118,Scrobbles!$R$9,Scrobbles!$R$8,FALSE)</f>
        <v>2.6639171703774604E-3</v>
      </c>
      <c r="C118">
        <f>_xlfn.POISSON.DIST(A118,Scrobbles!$R$9,FALSE)</f>
        <v>2.419005678717555E-10</v>
      </c>
    </row>
    <row r="119" spans="1:3" x14ac:dyDescent="0.3">
      <c r="A119">
        <v>117</v>
      </c>
      <c r="B119">
        <f>_xlfn.NORM.DIST(A119,Scrobbles!$R$9,Scrobbles!$R$8,FALSE)</f>
        <v>2.5101215475439062E-3</v>
      </c>
      <c r="C119">
        <f>_xlfn.POISSON.DIST(A119,Scrobbles!$R$9,FALSE)</f>
        <v>1.2776753255688558E-10</v>
      </c>
    </row>
    <row r="120" spans="1:3" x14ac:dyDescent="0.3">
      <c r="A120">
        <v>118</v>
      </c>
      <c r="B120">
        <f>_xlfn.NORM.DIST(A120,Scrobbles!$R$9,Scrobbles!$R$8,FALSE)</f>
        <v>2.3626352080524083E-3</v>
      </c>
      <c r="C120">
        <f>_xlfn.POISSON.DIST(A120,Scrobbles!$R$9,FALSE)</f>
        <v>6.691261181661031E-11</v>
      </c>
    </row>
    <row r="121" spans="1:3" x14ac:dyDescent="0.3">
      <c r="A121">
        <v>119</v>
      </c>
      <c r="B121">
        <f>_xlfn.NORM.DIST(A121,Scrobbles!$R$9,Scrobbles!$R$8,FALSE)</f>
        <v>2.2213985103075209E-3</v>
      </c>
      <c r="C121">
        <f>_xlfn.POISSON.DIST(A121,Scrobbles!$R$9,FALSE)</f>
        <v>3.4748055171174124E-11</v>
      </c>
    </row>
    <row r="122" spans="1:3" x14ac:dyDescent="0.3">
      <c r="A122">
        <v>120</v>
      </c>
      <c r="B122">
        <f>_xlfn.NORM.DIST(A122,Scrobbles!$R$9,Scrobbles!$R$8,FALSE)</f>
        <v>2.0863355874642703E-3</v>
      </c>
      <c r="C122">
        <f>_xlfn.POISSON.DIST(A122,Scrobbles!$R$9,FALSE)</f>
        <v>1.7894465799299506E-11</v>
      </c>
    </row>
    <row r="123" spans="1:3" x14ac:dyDescent="0.3">
      <c r="A123">
        <v>121</v>
      </c>
      <c r="B123">
        <f>_xlfn.NORM.DIST(A123,Scrobbles!$R$9,Scrobbles!$R$8,FALSE)</f>
        <v>1.9573556366976005E-3</v>
      </c>
      <c r="C123">
        <f>_xlfn.POISSON.DIST(A123,Scrobbles!$R$9,FALSE)</f>
        <v>9.13908779318705E-12</v>
      </c>
    </row>
    <row r="124" spans="1:3" x14ac:dyDescent="0.3">
      <c r="A124">
        <v>122</v>
      </c>
      <c r="B124">
        <f>_xlfn.NORM.DIST(A124,Scrobbles!$R$9,Scrobbles!$R$8,FALSE)</f>
        <v>1.8343542094090598E-3</v>
      </c>
      <c r="C124">
        <f>_xlfn.POISSON.DIST(A124,Scrobbles!$R$9,FALSE)</f>
        <v>4.6292698801777108E-12</v>
      </c>
    </row>
    <row r="125" spans="1:3" x14ac:dyDescent="0.3">
      <c r="A125">
        <v>123</v>
      </c>
      <c r="B125">
        <f>_xlfn.NORM.DIST(A125,Scrobbles!$R$9,Scrobbles!$R$8,FALSE)</f>
        <v>1.7172144941663765E-3</v>
      </c>
      <c r="C125">
        <f>_xlfn.POISSON.DIST(A125,Scrobbles!$R$9,FALSE)</f>
        <v>2.3258241223964509E-12</v>
      </c>
    </row>
    <row r="126" spans="1:3" x14ac:dyDescent="0.3">
      <c r="A126">
        <v>124</v>
      </c>
      <c r="B126">
        <f>_xlfn.NORM.DIST(A126,Scrobbles!$R$9,Scrobbles!$R$8,FALSE)</f>
        <v>1.6058085847277556E-3</v>
      </c>
      <c r="C126">
        <f>_xlfn.POISSON.DIST(A126,Scrobbles!$R$9,FALSE)</f>
        <v>1.1591100383303087E-12</v>
      </c>
    </row>
    <row r="127" spans="1:3" x14ac:dyDescent="0.3">
      <c r="A127">
        <v>125</v>
      </c>
      <c r="B127">
        <f>_xlfn.NORM.DIST(A127,Scrobbles!$R$9,Scrobbles!$R$8,FALSE)</f>
        <v>1.499998726088963E-3</v>
      </c>
      <c r="C127">
        <f>_xlfn.POISSON.DIST(A127,Scrobbles!$R$9,FALSE)</f>
        <v>5.730389411118442E-13</v>
      </c>
    </row>
    <row r="128" spans="1:3" x14ac:dyDescent="0.3">
      <c r="A128">
        <v>126</v>
      </c>
      <c r="B128">
        <f>_xlfn.NORM.DIST(A128,Scrobbles!$R$9,Scrobbles!$R$8,FALSE)</f>
        <v>1.3996385320999933E-3</v>
      </c>
      <c r="C128">
        <f>_xlfn.POISSON.DIST(A128,Scrobbles!$R$9,FALSE)</f>
        <v>2.8104966513347186E-13</v>
      </c>
    </row>
    <row r="129" spans="1:3" x14ac:dyDescent="0.3">
      <c r="A129">
        <v>127</v>
      </c>
      <c r="B129">
        <f>_xlfn.NORM.DIST(A129,Scrobbles!$R$9,Scrobbles!$R$8,FALSE)</f>
        <v>1.3045741688223179E-3</v>
      </c>
      <c r="C129">
        <f>_xlfn.POISSON.DIST(A129,Scrobbles!$R$9,FALSE)</f>
        <v>1.3675676938235468E-13</v>
      </c>
    </row>
    <row r="130" spans="1:3" x14ac:dyDescent="0.3">
      <c r="A130">
        <v>128</v>
      </c>
      <c r="B130">
        <f>_xlfn.NORM.DIST(A130,Scrobbles!$R$9,Scrobbles!$R$8,FALSE)</f>
        <v>1.2146454984302783E-3</v>
      </c>
      <c r="C130">
        <f>_xlfn.POISSON.DIST(A130,Scrobbles!$R$9,FALSE)</f>
        <v>6.602499011671364E-14</v>
      </c>
    </row>
    <row r="131" spans="1:3" x14ac:dyDescent="0.3">
      <c r="A131">
        <v>129</v>
      </c>
      <c r="B131">
        <f>_xlfn.NORM.DIST(A131,Scrobbles!$R$9,Scrobbles!$R$8,FALSE)</f>
        <v>1.1296871790948465E-3</v>
      </c>
      <c r="C131">
        <f>_xlfn.POISSON.DIST(A131,Scrobbles!$R$9,FALSE)</f>
        <v>3.1629193358865725E-14</v>
      </c>
    </row>
    <row r="132" spans="1:3" x14ac:dyDescent="0.3">
      <c r="A132">
        <v>130</v>
      </c>
      <c r="B132">
        <f>_xlfn.NORM.DIST(A132,Scrobbles!$R$9,Scrobbles!$R$8,FALSE)</f>
        <v>1.0495297169183838E-3</v>
      </c>
      <c r="C132">
        <f>_xlfn.POISSON.DIST(A132,Scrobbles!$R$9,FALSE)</f>
        <v>1.5035374348242455E-14</v>
      </c>
    </row>
    <row r="133" spans="1:3" x14ac:dyDescent="0.3">
      <c r="A133">
        <v>131</v>
      </c>
      <c r="B133">
        <f>_xlfn.NORM.DIST(A133,Scrobbles!$R$9,Scrobbles!$R$8,FALSE)</f>
        <v>9.7400046660967726E-4</v>
      </c>
      <c r="C133">
        <f>_xlfn.POISSON.DIST(A133,Scrobbles!$R$9,FALSE)</f>
        <v>7.092713729576105E-15</v>
      </c>
    </row>
    <row r="134" spans="1:3" x14ac:dyDescent="0.3">
      <c r="A134">
        <v>132</v>
      </c>
      <c r="B134">
        <f>_xlfn.NORM.DIST(A134,Scrobbles!$R$9,Scrobbles!$R$8,FALSE)</f>
        <v>9.0292457819410397E-4</v>
      </c>
      <c r="C134">
        <f>_xlfn.POISSON.DIST(A134,Scrobbles!$R$9,FALSE)</f>
        <v>3.32053438629726E-15</v>
      </c>
    </row>
    <row r="135" spans="1:3" x14ac:dyDescent="0.3">
      <c r="A135">
        <v>133</v>
      </c>
      <c r="B135">
        <f>_xlfn.NORM.DIST(A135,Scrobbles!$R$9,Scrobbles!$R$8,FALSE)</f>
        <v>8.3612588763975657E-4</v>
      </c>
      <c r="C135">
        <f>_xlfn.POISSON.DIST(A135,Scrobbles!$R$9,FALSE)</f>
        <v>1.5428575237286783E-15</v>
      </c>
    </row>
    <row r="136" spans="1:3" x14ac:dyDescent="0.3">
      <c r="A136">
        <v>134</v>
      </c>
      <c r="B136">
        <f>_xlfn.NORM.DIST(A136,Scrobbles!$R$9,Scrobbles!$R$8,FALSE)</f>
        <v>7.7342774984247146E-4</v>
      </c>
      <c r="C136">
        <f>_xlfn.POISSON.DIST(A136,Scrobbles!$R$9,FALSE)</f>
        <v>7.1152556030770679E-16</v>
      </c>
    </row>
    <row r="137" spans="1:3" x14ac:dyDescent="0.3">
      <c r="A137">
        <v>135</v>
      </c>
      <c r="B137">
        <f>_xlfn.NORM.DIST(A137,Scrobbles!$R$9,Scrobbles!$R$8,FALSE)</f>
        <v>7.1465381294746476E-4</v>
      </c>
      <c r="C137">
        <f>_xlfn.POISSON.DIST(A137,Scrobbles!$R$9,FALSE)</f>
        <v>3.2570634507378599E-16</v>
      </c>
    </row>
    <row r="138" spans="1:3" x14ac:dyDescent="0.3">
      <c r="A138">
        <v>136</v>
      </c>
      <c r="B138">
        <f>_xlfn.NORM.DIST(A138,Scrobbles!$R$9,Scrobbles!$R$8,FALSE)</f>
        <v>6.5962873348953646E-4</v>
      </c>
      <c r="C138">
        <f>_xlfn.POISSON.DIST(A138,Scrobbles!$R$9,FALSE)</f>
        <v>1.479983223392718E-16</v>
      </c>
    </row>
    <row r="139" spans="1:3" x14ac:dyDescent="0.3">
      <c r="A139">
        <v>137</v>
      </c>
      <c r="B139">
        <f>_xlfn.NORM.DIST(A139,Scrobbles!$R$9,Scrobbles!$R$8,FALSE)</f>
        <v>6.0817883230518237E-4</v>
      </c>
      <c r="C139">
        <f>_xlfn.POISSON.DIST(A139,Scrobbles!$R$9,FALSE)</f>
        <v>6.675836733650537E-17</v>
      </c>
    </row>
    <row r="140" spans="1:3" x14ac:dyDescent="0.3">
      <c r="A140">
        <v>138</v>
      </c>
      <c r="B140">
        <f>_xlfn.NORM.DIST(A140,Scrobbles!$R$9,Scrobbles!$R$8,FALSE)</f>
        <v>5.6013269160635018E-4</v>
      </c>
      <c r="C140">
        <f>_xlfn.POISSON.DIST(A140,Scrobbles!$R$9,FALSE)</f>
        <v>2.9894830966494105E-17</v>
      </c>
    </row>
    <row r="141" spans="1:3" x14ac:dyDescent="0.3">
      <c r="A141">
        <v>139</v>
      </c>
      <c r="B141">
        <f>_xlfn.NORM.DIST(A141,Scrobbles!$R$9,Scrobbles!$R$8,FALSE)</f>
        <v>5.1532169400558142E-4</v>
      </c>
      <c r="C141">
        <f>_xlfn.POISSON.DIST(A141,Scrobbles!$R$9,FALSE)</f>
        <v>1.329078961790591E-17</v>
      </c>
    </row>
    <row r="142" spans="1:3" x14ac:dyDescent="0.3">
      <c r="A142">
        <v>140</v>
      </c>
      <c r="B142">
        <f>_xlfn.NORM.DIST(A142,Scrobbles!$R$9,Scrobbles!$R$8,FALSE)</f>
        <v>4.7358050464494587E-4</v>
      </c>
      <c r="C142">
        <f>_xlfn.POISSON.DIST(A142,Scrobbles!$R$9,FALSE)</f>
        <v>5.8666776952397052E-18</v>
      </c>
    </row>
    <row r="143" spans="1:3" x14ac:dyDescent="0.3">
      <c r="A143">
        <v>141</v>
      </c>
      <c r="B143">
        <f>_xlfn.NORM.DIST(A143,Scrobbles!$R$9,Scrobbles!$R$8,FALSE)</f>
        <v>4.3474749790594724E-4</v>
      </c>
      <c r="C143">
        <f>_xlfn.POISSON.DIST(A143,Scrobbles!$R$9,FALSE)</f>
        <v>2.5712398984408025E-18</v>
      </c>
    </row>
    <row r="144" spans="1:3" x14ac:dyDescent="0.3">
      <c r="A144">
        <v>142</v>
      </c>
      <c r="B144">
        <f>_xlfn.NORM.DIST(A144,Scrobbles!$R$9,Scrobbles!$R$8,FALSE)</f>
        <v>3.986651304643748E-4</v>
      </c>
      <c r="C144">
        <f>_xlfn.POISSON.DIST(A144,Scrobbles!$R$9,FALSE)</f>
        <v>1.1189836368071853E-18</v>
      </c>
    </row>
    <row r="145" spans="1:3" x14ac:dyDescent="0.3">
      <c r="A145">
        <v>143</v>
      </c>
      <c r="B145">
        <f>_xlfn.NORM.DIST(A145,Scrobbles!$R$9,Scrobbles!$R$8,FALSE)</f>
        <v>3.6518026270329493E-4</v>
      </c>
      <c r="C145">
        <f>_xlfn.POISSON.DIST(A145,Scrobbles!$R$9,FALSE)</f>
        <v>4.8356758373833095E-19</v>
      </c>
    </row>
    <row r="146" spans="1:3" x14ac:dyDescent="0.3">
      <c r="A146">
        <v>144</v>
      </c>
      <c r="B146">
        <f>_xlfn.NORM.DIST(A146,Scrobbles!$R$9,Scrobbles!$R$8,FALSE)</f>
        <v>3.3414443070962192E-4</v>
      </c>
      <c r="C146">
        <f>_xlfn.POISSON.DIST(A146,Scrobbles!$R$9,FALSE)</f>
        <v>2.0752201205287158E-19</v>
      </c>
    </row>
    <row r="147" spans="1:3" x14ac:dyDescent="0.3">
      <c r="A147">
        <v>145</v>
      </c>
      <c r="B147">
        <f>_xlfn.NORM.DIST(A147,Scrobbles!$R$9,Scrobbles!$R$8,FALSE)</f>
        <v>3.0541407125604474E-4</v>
      </c>
      <c r="C147">
        <f>_xlfn.POISSON.DIST(A147,Scrobbles!$R$9,FALSE)</f>
        <v>8.8443444652170204E-20</v>
      </c>
    </row>
    <row r="148" spans="1:3" x14ac:dyDescent="0.3">
      <c r="A148">
        <v>146</v>
      </c>
      <c r="B148">
        <f>_xlfn.NORM.DIST(A148,Scrobbles!$R$9,Scrobbles!$R$8,FALSE)</f>
        <v>2.7885070231183908E-4</v>
      </c>
      <c r="C148">
        <f>_xlfn.POISSON.DIST(A148,Scrobbles!$R$9,FALSE)</f>
        <v>3.7435382487447263E-20</v>
      </c>
    </row>
    <row r="149" spans="1:3" x14ac:dyDescent="0.3">
      <c r="A149">
        <v>147</v>
      </c>
      <c r="B149">
        <f>_xlfn.NORM.DIST(A149,Scrobbles!$R$9,Scrobbles!$R$8,FALSE)</f>
        <v>2.5432106173478846E-4</v>
      </c>
      <c r="C149">
        <f>_xlfn.POISSON.DIST(A149,Scrobbles!$R$9,FALSE)</f>
        <v>1.5737452115746957E-20</v>
      </c>
    </row>
    <row r="150" spans="1:3" x14ac:dyDescent="0.3">
      <c r="A150">
        <v>148</v>
      </c>
      <c r="B150">
        <f>_xlfn.NORM.DIST(A150,Scrobbles!$R$9,Scrobbles!$R$8,FALSE)</f>
        <v>2.3169720687385751E-4</v>
      </c>
      <c r="C150">
        <f>_xlfn.POISSON.DIST(A150,Scrobbles!$R$9,FALSE)</f>
        <v>6.5711622101269297E-21</v>
      </c>
    </row>
    <row r="151" spans="1:3" x14ac:dyDescent="0.3">
      <c r="A151">
        <v>149</v>
      </c>
      <c r="B151">
        <f>_xlfn.NORM.DIST(A151,Scrobbles!$R$9,Scrobbles!$R$8,FALSE)</f>
        <v>2.1085657786037754E-4</v>
      </c>
      <c r="C151">
        <f>_xlfn.POISSON.DIST(A151,Scrobbles!$R$9,FALSE)</f>
        <v>2.7253695616643183E-21</v>
      </c>
    </row>
    <row r="152" spans="1:3" x14ac:dyDescent="0.3">
      <c r="A152">
        <v>150</v>
      </c>
      <c r="B152">
        <f>_xlfn.NORM.DIST(A152,Scrobbles!$R$9,Scrobbles!$R$8,FALSE)</f>
        <v>1.9168202738637364E-4</v>
      </c>
      <c r="C152">
        <f>_xlfn.POISSON.DIST(A152,Scrobbles!$R$9,FALSE)</f>
        <v>1.1228031536478356E-21</v>
      </c>
    </row>
    <row r="153" spans="1:3" x14ac:dyDescent="0.3">
      <c r="A153">
        <v>151</v>
      </c>
      <c r="B153">
        <f>_xlfn.NORM.DIST(A153,Scrobbles!$R$9,Scrobbles!$R$8,FALSE)</f>
        <v>1.7406181976446916E-4</v>
      </c>
      <c r="C153">
        <f>_xlfn.POISSON.DIST(A153,Scrobbles!$R$9,FALSE)</f>
        <v>4.5951126021402799E-22</v>
      </c>
    </row>
    <row r="154" spans="1:3" x14ac:dyDescent="0.3">
      <c r="A154">
        <v>152</v>
      </c>
      <c r="B154">
        <f>_xlfn.NORM.DIST(A154,Scrobbles!$R$9,Scrobbles!$R$8,FALSE)</f>
        <v>1.5788960203684052E-4</v>
      </c>
      <c r="C154">
        <f>_xlfn.POISSON.DIST(A154,Scrobbles!$R$9,FALSE)</f>
        <v>1.8681943394014527E-22</v>
      </c>
    </row>
    <row r="155" spans="1:3" x14ac:dyDescent="0.3">
      <c r="A155">
        <v>153</v>
      </c>
      <c r="B155">
        <f>_xlfn.NORM.DIST(A155,Scrobbles!$R$9,Scrobbles!$R$8,FALSE)</f>
        <v>1.430643498531894E-4</v>
      </c>
      <c r="C155">
        <f>_xlfn.POISSON.DIST(A155,Scrobbles!$R$9,FALSE)</f>
        <v>7.5457098693542784E-23</v>
      </c>
    </row>
    <row r="156" spans="1:3" x14ac:dyDescent="0.3">
      <c r="A156">
        <v>154</v>
      </c>
      <c r="B156">
        <f>_xlfn.NORM.DIST(A156,Scrobbles!$R$9,Scrobbles!$R$8,FALSE)</f>
        <v>1.2949029077201487E-4</v>
      </c>
      <c r="C156">
        <f>_xlfn.POISSON.DIST(A156,Scrobbles!$R$9,FALSE)</f>
        <v>3.0279511436079404E-23</v>
      </c>
    </row>
    <row r="157" spans="1:3" x14ac:dyDescent="0.3">
      <c r="A157">
        <v>155</v>
      </c>
      <c r="B157">
        <f>_xlfn.NORM.DIST(A157,Scrobbles!$R$9,Scrobbles!$R$8,FALSE)</f>
        <v>1.1707680755781523E-4</v>
      </c>
      <c r="C157">
        <f>_xlfn.POISSON.DIST(A157,Scrobbles!$R$9,FALSE)</f>
        <v>1.207220625956333E-23</v>
      </c>
    </row>
    <row r="158" spans="1:3" x14ac:dyDescent="0.3">
      <c r="A158">
        <v>156</v>
      </c>
      <c r="B158">
        <f>_xlfn.NORM.DIST(A158,Scrobbles!$R$9,Scrobbles!$R$8,FALSE)</f>
        <v>1.057383239515126E-4</v>
      </c>
      <c r="C158">
        <f>_xlfn.POISSON.DIST(A158,Scrobbles!$R$9,FALSE)</f>
        <v>4.782241790105956E-24</v>
      </c>
    </row>
    <row r="159" spans="1:3" x14ac:dyDescent="0.3">
      <c r="A159">
        <v>157</v>
      </c>
      <c r="B159">
        <f>_xlfn.NORM.DIST(A159,Scrobbles!$R$9,Scrobbles!$R$8,FALSE)</f>
        <v>9.5394175284515555E-5</v>
      </c>
      <c r="C159">
        <f>_xlfn.POISSON.DIST(A159,Scrobbles!$R$9,FALSE)</f>
        <v>1.882354252552455E-24</v>
      </c>
    </row>
    <row r="160" spans="1:3" x14ac:dyDescent="0.3">
      <c r="A160">
        <v>158</v>
      </c>
      <c r="B160">
        <f>_xlfn.NORM.DIST(A160,Scrobbles!$R$9,Scrobbles!$R$8,FALSE)</f>
        <v>8.5968466190482933E-5</v>
      </c>
      <c r="C160">
        <f>_xlfn.POISSON.DIST(A160,Scrobbles!$R$9,FALSE)</f>
        <v>7.3623041369504207E-25</v>
      </c>
    </row>
    <row r="161" spans="1:3" x14ac:dyDescent="0.3">
      <c r="A161">
        <v>159</v>
      </c>
      <c r="B161">
        <f>_xlfn.NORM.DIST(A161,Scrobbles!$R$9,Scrobbles!$R$8,FALSE)</f>
        <v>7.7389917545050871E-5</v>
      </c>
      <c r="C161">
        <f>_xlfn.POISSON.DIST(A161,Scrobbles!$R$9,FALSE)</f>
        <v>2.8614496700896976E-25</v>
      </c>
    </row>
    <row r="162" spans="1:3" x14ac:dyDescent="0.3">
      <c r="A162">
        <v>160</v>
      </c>
      <c r="B162">
        <f>_xlfn.NORM.DIST(A162,Scrobbles!$R$9,Scrobbles!$R$8,FALSE)</f>
        <v>6.9591704634359086E-5</v>
      </c>
      <c r="C162">
        <f>_xlfn.POISSON.DIST(A162,Scrobbles!$R$9,FALSE)</f>
        <v>1.105186599773662E-25</v>
      </c>
    </row>
    <row r="163" spans="1:3" x14ac:dyDescent="0.3">
      <c r="A163">
        <v>161</v>
      </c>
      <c r="B163">
        <f>_xlfn.NORM.DIST(A163,Scrobbles!$R$9,Scrobbles!$R$8,FALSE)</f>
        <v>6.2511288419938592E-5</v>
      </c>
      <c r="C163">
        <f>_xlfn.POISSON.DIST(A163,Scrobbles!$R$9,FALSE)</f>
        <v>4.242083532621132E-26</v>
      </c>
    </row>
    <row r="164" spans="1:3" x14ac:dyDescent="0.3">
      <c r="A164">
        <v>162</v>
      </c>
      <c r="B164">
        <f>_xlfn.NORM.DIST(A164,Scrobbles!$R$9,Scrobbles!$R$8,FALSE)</f>
        <v>5.6090241632001801E-5</v>
      </c>
      <c r="C164">
        <f>_xlfn.POISSON.DIST(A164,Scrobbles!$R$9,FALSE)</f>
        <v>1.6182055384281595E-26</v>
      </c>
    </row>
    <row r="165" spans="1:3" x14ac:dyDescent="0.3">
      <c r="A165">
        <v>163</v>
      </c>
      <c r="B165">
        <f>_xlfn.NORM.DIST(A165,Scrobbles!$R$9,Scrobbles!$R$8,FALSE)</f>
        <v>5.0274071286898964E-5</v>
      </c>
      <c r="C165">
        <f>_xlfn.POISSON.DIST(A165,Scrobbles!$R$9,FALSE)</f>
        <v>6.1350140335200935E-27</v>
      </c>
    </row>
    <row r="166" spans="1:3" x14ac:dyDescent="0.3">
      <c r="A166">
        <v>164</v>
      </c>
      <c r="B166">
        <f>_xlfn.NORM.DIST(A166,Scrobbles!$R$9,Scrobbles!$R$8,FALSE)</f>
        <v>4.5012039088791999E-5</v>
      </c>
      <c r="C166">
        <f>_xlfn.POISSON.DIST(A166,Scrobbles!$R$9,FALSE)</f>
        <v>2.3117517448325288E-27</v>
      </c>
    </row>
    <row r="167" spans="1:3" x14ac:dyDescent="0.3">
      <c r="A167">
        <v>165</v>
      </c>
      <c r="B167">
        <f>_xlfn.NORM.DIST(A167,Scrobbles!$R$9,Scrobbles!$R$8,FALSE)</f>
        <v>4.0256981041672915E-5</v>
      </c>
      <c r="C167">
        <f>_xlfn.POISSON.DIST(A167,Scrobbles!$R$9,FALSE)</f>
        <v>8.6581824153307295E-28</v>
      </c>
    </row>
    <row r="168" spans="1:3" x14ac:dyDescent="0.3">
      <c r="A168">
        <v>166</v>
      </c>
      <c r="B168">
        <f>_xlfn.NORM.DIST(A168,Scrobbles!$R$9,Scrobbles!$R$8,FALSE)</f>
        <v>3.5965127466756272E-5</v>
      </c>
      <c r="C168">
        <f>_xlfn.POISSON.DIST(A168,Scrobbles!$R$9,FALSE)</f>
        <v>3.2232064624965885E-28</v>
      </c>
    </row>
    <row r="169" spans="1:3" x14ac:dyDescent="0.3">
      <c r="A169">
        <v>167</v>
      </c>
      <c r="B169">
        <f>_xlfn.NORM.DIST(A169,Scrobbles!$R$9,Scrobbles!$R$8,FALSE)</f>
        <v>3.2095924492931973E-5</v>
      </c>
      <c r="C169">
        <f>_xlfn.POISSON.DIST(A169,Scrobbles!$R$9,FALSE)</f>
        <v>1.1927272336135938E-28</v>
      </c>
    </row>
    <row r="170" spans="1:3" x14ac:dyDescent="0.3">
      <c r="A170">
        <v>168</v>
      </c>
      <c r="B170">
        <f>_xlfn.NORM.DIST(A170,Scrobbles!$R$9,Scrobbles!$R$8,FALSE)</f>
        <v>2.8611857965168794E-5</v>
      </c>
      <c r="C170">
        <f>_xlfn.POISSON.DIST(A170,Scrobbles!$R$9,FALSE)</f>
        <v>4.3873404434645145E-29</v>
      </c>
    </row>
    <row r="171" spans="1:3" x14ac:dyDescent="0.3">
      <c r="A171">
        <v>169</v>
      </c>
      <c r="B171">
        <f>_xlfn.NORM.DIST(A171,Scrobbles!$R$9,Scrobbles!$R$8,FALSE)</f>
        <v>2.547828059815948E-5</v>
      </c>
      <c r="C171">
        <f>_xlfn.POISSON.DIST(A171,Scrobbles!$R$9,FALSE)</f>
        <v>1.6042945664451445E-29</v>
      </c>
    </row>
    <row r="172" spans="1:3" x14ac:dyDescent="0.3">
      <c r="A172">
        <v>170</v>
      </c>
      <c r="B172">
        <f>_xlfn.NORM.DIST(A172,Scrobbles!$R$9,Scrobbles!$R$8,FALSE)</f>
        <v>2.2663243090632306E-5</v>
      </c>
      <c r="C172">
        <f>_xlfn.POISSON.DIST(A172,Scrobbles!$R$9,FALSE)</f>
        <v>5.8318275455911585E-30</v>
      </c>
    </row>
    <row r="173" spans="1:3" x14ac:dyDescent="0.3">
      <c r="A173">
        <v>171</v>
      </c>
      <c r="B173">
        <f>_xlfn.NORM.DIST(A173,Scrobbles!$R$9,Scrobbles!$R$8,FALSE)</f>
        <v>2.0137329810046905E-5</v>
      </c>
      <c r="C173">
        <f>_xlfn.POISSON.DIST(A173,Scrobbles!$R$9,FALSE)</f>
        <v>2.1075507638682471E-30</v>
      </c>
    </row>
    <row r="174" spans="1:3" x14ac:dyDescent="0.3">
      <c r="A174">
        <v>172</v>
      </c>
      <c r="B174">
        <f>_xlfn.NORM.DIST(A174,Scrobbles!$R$9,Scrobbles!$R$8,FALSE)</f>
        <v>1.7873499558146562E-5</v>
      </c>
      <c r="C174">
        <f>_xlfn.POISSON.DIST(A174,Scrobbles!$R$9,FALSE)</f>
        <v>7.5721477397622803E-31</v>
      </c>
    </row>
    <row r="175" spans="1:3" x14ac:dyDescent="0.3">
      <c r="A175">
        <v>173</v>
      </c>
      <c r="B175">
        <f>_xlfn.NORM.DIST(A175,Scrobbles!$R$9,Scrobbles!$R$8,FALSE)</f>
        <v>1.5846931835271949E-5</v>
      </c>
      <c r="C175">
        <f>_xlfn.POISSON.DIST(A175,Scrobbles!$R$9,FALSE)</f>
        <v>2.7048454627349899E-31</v>
      </c>
    </row>
    <row r="176" spans="1:3" x14ac:dyDescent="0.3">
      <c r="A176">
        <v>174</v>
      </c>
      <c r="B176">
        <f>_xlfn.NORM.DIST(A176,Scrobbles!$R$9,Scrobbles!$R$8,FALSE)</f>
        <v>1.4034878935569149E-5</v>
      </c>
      <c r="C176">
        <f>_xlfn.POISSON.DIST(A176,Scrobbles!$R$9,FALSE)</f>
        <v>9.606444781831934E-32</v>
      </c>
    </row>
    <row r="177" spans="1:3" x14ac:dyDescent="0.3">
      <c r="A177">
        <v>175</v>
      </c>
      <c r="B177">
        <f>_xlfn.NORM.DIST(A177,Scrobbles!$R$9,Scrobbles!$R$8,FALSE)</f>
        <v>1.2416524126286593E-5</v>
      </c>
      <c r="C177">
        <f>_xlfn.POISSON.DIST(A177,Scrobbles!$R$9,FALSE)</f>
        <v>3.3922989951597209E-32</v>
      </c>
    </row>
    <row r="178" spans="1:3" x14ac:dyDescent="0.3">
      <c r="A178">
        <v>176</v>
      </c>
      <c r="B178">
        <f>_xlfn.NORM.DIST(A178,Scrobbles!$R$9,Scrobbles!$R$8,FALSE)</f>
        <v>1.0972846092212134E-5</v>
      </c>
      <c r="C178">
        <f>_xlfn.POISSON.DIST(A178,Scrobbles!$R$9,FALSE)</f>
        <v>1.1911074404841195E-32</v>
      </c>
    </row>
    <row r="179" spans="1:3" x14ac:dyDescent="0.3">
      <c r="A179">
        <v>177</v>
      </c>
      <c r="B179">
        <f>_xlfn.NORM.DIST(A179,Scrobbles!$R$9,Scrobbles!$R$8,FALSE)</f>
        <v>9.6864897608508222E-6</v>
      </c>
      <c r="C179">
        <f>_xlfn.POISSON.DIST(A179,Scrobbles!$R$9,FALSE)</f>
        <v>4.1586000346112566E-33</v>
      </c>
    </row>
    <row r="180" spans="1:3" x14ac:dyDescent="0.3">
      <c r="A180">
        <v>178</v>
      </c>
      <c r="B180">
        <f>_xlfn.NORM.DIST(A180,Scrobbles!$R$9,Scrobbles!$R$8,FALSE)</f>
        <v>8.5416435650280495E-6</v>
      </c>
      <c r="C180">
        <f>_xlfn.POISSON.DIST(A180,Scrobbles!$R$9,FALSE)</f>
        <v>1.4437654083113432E-33</v>
      </c>
    </row>
    <row r="181" spans="1:3" x14ac:dyDescent="0.3">
      <c r="A181">
        <v>179</v>
      </c>
      <c r="B181">
        <f>_xlfn.NORM.DIST(A181,Scrobbles!$R$9,Scrobbles!$R$8,FALSE)</f>
        <v>7.5239231470118952E-6</v>
      </c>
      <c r="C181">
        <f>_xlfn.POISSON.DIST(A181,Scrobbles!$R$9,FALSE)</f>
        <v>4.9844022438530601E-34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3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3">
      <c r="C76">
        <f>IF(Scrobbles!$B76=C$1,Scrobbles!$F76,0)</f>
        <v>0</v>
      </c>
      <c r="D76">
        <f>IF(Scrobbles!$B76=D$1,Scrobbles!$F76,0)</f>
        <v>0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0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0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0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0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0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0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0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0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0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0</v>
      </c>
      <c r="R79">
        <f>IF(AND(Scrobbles!$F79&gt;=Calc!Q$1+1,Scrobbles!$F79&lt;=Calc!R$1,ISBLANK(Scrobbles!$F79)=FALSE),1,0)</f>
        <v>0</v>
      </c>
      <c r="T79">
        <f>IF(Scrobbles!F79&gt;0,1,0)</f>
        <v>0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0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0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0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0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0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0</v>
      </c>
    </row>
    <row r="82" spans="3:20" x14ac:dyDescent="0.3">
      <c r="C82">
        <f>IF(Scrobbles!$B82=C$1,Scrobbles!$F82,0)</f>
        <v>0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0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0</v>
      </c>
    </row>
    <row r="83" spans="3:20" x14ac:dyDescent="0.3">
      <c r="C83">
        <f>IF(Scrobbles!$B83=C$1,Scrobbles!$F83,0)</f>
        <v>0</v>
      </c>
      <c r="D83">
        <f>IF(Scrobbles!$B83=D$1,Scrobbles!$F83,0)</f>
        <v>0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0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0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0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0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0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0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0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0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0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0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0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0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0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0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0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0</v>
      </c>
    </row>
    <row r="89" spans="3:20" x14ac:dyDescent="0.3">
      <c r="C89">
        <f>IF(Scrobbles!$B89=C$1,Scrobbles!$F89,0)</f>
        <v>0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0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0</v>
      </c>
    </row>
    <row r="90" spans="3:20" x14ac:dyDescent="0.3">
      <c r="C90">
        <f>IF(Scrobbles!$B90=C$1,Scrobbles!$F90,0)</f>
        <v>0</v>
      </c>
      <c r="D90">
        <f>IF(Scrobbles!$B90=D$1,Scrobbles!$F90,0)</f>
        <v>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0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0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0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0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0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0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0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0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0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0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0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0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0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0</v>
      </c>
      <c r="K95">
        <f>IF(AND(Scrobbles!$F95&gt;=Calc!J$1+1,Scrobbles!$F95&lt;=Calc!K$1,ISBLANK(Scrobbles!$F95)=FALSE),1,0)</f>
        <v>0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0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2019-05-28T19:11:10Z</dcterms:modified>
</cp:coreProperties>
</file>