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17AE193E-E72E-43B2-8BF0-A5C1BE610131}" xr6:coauthVersionLast="36" xr6:coauthVersionMax="36" xr10:uidLastSave="{00000000-0000-0000-0000-000000000000}"/>
  <bookViews>
    <workbookView xWindow="0" yWindow="0" windowWidth="23040" windowHeight="9060" activeTab="3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4" i="2" l="1"/>
  <c r="F54" i="2"/>
  <c r="E55" i="2"/>
  <c r="F55" i="2"/>
  <c r="E53" i="2" l="1"/>
  <c r="F53" i="2"/>
  <c r="F52" i="2" l="1"/>
  <c r="E52" i="2"/>
  <c r="E48" i="2" l="1"/>
  <c r="F48" i="2"/>
  <c r="E49" i="2"/>
  <c r="F49" i="2"/>
  <c r="E50" i="2"/>
  <c r="F50" i="2"/>
  <c r="E51" i="2"/>
  <c r="F51" i="2"/>
  <c r="E45" i="2" l="1"/>
  <c r="F45" i="2"/>
  <c r="E46" i="2"/>
  <c r="F46" i="2"/>
  <c r="E47" i="2"/>
  <c r="F47" i="2"/>
  <c r="F44" i="2" l="1"/>
  <c r="E44" i="2"/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8" i="2" l="1"/>
  <c r="I5" i="2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N16" i="2" l="1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<sst xmlns="http://schemas.openxmlformats.org/spreadsheetml/2006/main" count="156" uniqueCount="56">
  <si>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</si>
  <si>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</si>
  <si>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</si>
  <si>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</si>
  <si>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</si>
  <si>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</si>
  <si>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</si>
  <si>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</si>
  <si>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</si>
  <si>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</si>
  <si>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</si>
  <si>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</si>
  <si>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</si>
  <si>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</si>
  <si>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</si>
  <si>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</si>
  <si>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</si>
  <si>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</si>
  <si>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</si>
  <si>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</si>
  <si>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</si>
  <si>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</si>
  <si>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</si>
  <si>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</si>
  <si>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</si>
  <si>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</si>
  <si>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</si>
  <si>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</si>
  <si>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</si>
  <si>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</si>
  <si>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</si>
  <si>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</si>
  <si>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</si>
  <si>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</si>
  <si>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</si>
  <si>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</si>
  <si>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</si>
  <si>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</si>
  <si>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</si>
  <si>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</si>
  <si>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</si>
  <si>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</si>
  <si>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</si>
  <si>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</si>
  <si>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</si>
  <si>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</si>
  <si>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</si>
  <si>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</si>
  <si>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</si>
  <si>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</si>
  <si>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</si>
  <si>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</si>
  <si>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</si>
  <si>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</si>
  <si>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</si>
  <si>
    <t>Internet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</si>
</sst>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3.2689056758921304</c:v>
                </c:pt>
                <c:pt idx="1">
                  <c:v>7.2785020816591048</c:v>
                </c:pt>
                <c:pt idx="2">
                  <c:v>11.368427975012601</c:v>
                </c:pt>
                <c:pt idx="3">
                  <c:v>12.45816466701346</c:v>
                </c:pt>
                <c:pt idx="4">
                  <c:v>9.5789721727830575</c:v>
                </c:pt>
                <c:pt idx="5">
                  <c:v>5.16713014122523</c:v>
                </c:pt>
                <c:pt idx="6">
                  <c:v>1.954975191255174</c:v>
                </c:pt>
                <c:pt idx="7">
                  <c:v>0.51860605219119016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1.7862563892937651E-3</c:v>
                </c:pt>
                <c:pt idx="1">
                  <c:v>1.8940544457312048E-3</c:v>
                </c:pt>
                <c:pt idx="2">
                  <c:v>2.0065247453562216E-3</c:v>
                </c:pt>
                <c:pt idx="3">
                  <c:v>2.1237333086438683E-3</c:v>
                </c:pt>
                <c:pt idx="4">
                  <c:v>2.2457366910382717E-3</c:v>
                </c:pt>
                <c:pt idx="5">
                  <c:v>2.3725812178205267E-3</c:v>
                </c:pt>
                <c:pt idx="6">
                  <c:v>2.504302222680499E-3</c:v>
                </c:pt>
                <c:pt idx="7">
                  <c:v>2.6409232944917095E-3</c:v>
                </c:pt>
                <c:pt idx="8">
                  <c:v>2.7824555369907744E-3</c:v>
                </c:pt>
                <c:pt idx="9">
                  <c:v>2.9288968462413386E-3</c:v>
                </c:pt>
                <c:pt idx="10">
                  <c:v>3.0802312109141981E-3</c:v>
                </c:pt>
                <c:pt idx="11">
                  <c:v>3.2364280405376466E-3</c:v>
                </c:pt>
                <c:pt idx="12">
                  <c:v>3.3974415269624066E-3</c:v>
                </c:pt>
                <c:pt idx="13">
                  <c:v>3.5632100443412609E-3</c:v>
                </c:pt>
                <c:pt idx="14">
                  <c:v>3.733655592942467E-3</c:v>
                </c:pt>
                <c:pt idx="15">
                  <c:v>3.908683292096299E-3</c:v>
                </c:pt>
                <c:pt idx="16">
                  <c:v>4.0881809275135567E-3</c:v>
                </c:pt>
                <c:pt idx="17">
                  <c:v>4.2720185581123964E-3</c:v>
                </c:pt>
                <c:pt idx="18">
                  <c:v>4.4600481873440208E-3</c:v>
                </c:pt>
                <c:pt idx="19">
                  <c:v>4.652103503817946E-3</c:v>
                </c:pt>
                <c:pt idx="20">
                  <c:v>4.8479996957930928E-3</c:v>
                </c:pt>
                <c:pt idx="21">
                  <c:v>5.0475333438219404E-3</c:v>
                </c:pt>
                <c:pt idx="22">
                  <c:v>5.2504823955117847E-3</c:v>
                </c:pt>
                <c:pt idx="23">
                  <c:v>5.4566062260003939E-3</c:v>
                </c:pt>
                <c:pt idx="24">
                  <c:v>5.6656457873344472E-3</c:v>
                </c:pt>
                <c:pt idx="25">
                  <c:v>5.877323849489662E-3</c:v>
                </c:pt>
                <c:pt idx="26">
                  <c:v>6.0913453352835854E-3</c:v>
                </c:pt>
                <c:pt idx="27">
                  <c:v>6.3073977509082281E-3</c:v>
                </c:pt>
                <c:pt idx="28">
                  <c:v>6.5251517132529444E-3</c:v>
                </c:pt>
                <c:pt idx="29">
                  <c:v>6.744261574601864E-3</c:v>
                </c:pt>
                <c:pt idx="30">
                  <c:v>6.9643661446782343E-3</c:v>
                </c:pt>
                <c:pt idx="31">
                  <c:v>7.1850895093747216E-3</c:v>
                </c:pt>
                <c:pt idx="32">
                  <c:v>7.4060419448583777E-3</c:v>
                </c:pt>
                <c:pt idx="33">
                  <c:v>7.626820925076651E-3</c:v>
                </c:pt>
                <c:pt idx="34">
                  <c:v>7.84701222002138E-3</c:v>
                </c:pt>
                <c:pt idx="35">
                  <c:v>8.0661910814367969E-3</c:v>
                </c:pt>
                <c:pt idx="36">
                  <c:v>8.2839235119904382E-3</c:v>
                </c:pt>
                <c:pt idx="37">
                  <c:v>8.4997676132685315E-3</c:v>
                </c:pt>
                <c:pt idx="38">
                  <c:v>8.7132750073151844E-3</c:v>
                </c:pt>
                <c:pt idx="39">
                  <c:v>8.9239923258139196E-3</c:v>
                </c:pt>
                <c:pt idx="40">
                  <c:v>9.1314627604159228E-3</c:v>
                </c:pt>
                <c:pt idx="41">
                  <c:v>9.3352276671578895E-3</c:v>
                </c:pt>
                <c:pt idx="42">
                  <c:v>9.5348282173889024E-3</c:v>
                </c:pt>
                <c:pt idx="43">
                  <c:v>9.7298070871455668E-3</c:v>
                </c:pt>
                <c:pt idx="44">
                  <c:v>9.9197101764828353E-3</c:v>
                </c:pt>
                <c:pt idx="45">
                  <c:v>1.0104088349889134E-2</c:v>
                </c:pt>
                <c:pt idx="46">
                  <c:v>1.0282499188592987E-2</c:v>
                </c:pt>
                <c:pt idx="47">
                  <c:v>1.0454508745307947E-2</c:v>
                </c:pt>
                <c:pt idx="48">
                  <c:v>1.0619693291766983E-2</c:v>
                </c:pt>
                <c:pt idx="49">
                  <c:v>1.0777641049269211E-2</c:v>
                </c:pt>
                <c:pt idx="50">
                  <c:v>1.0927953892403102E-2</c:v>
                </c:pt>
                <c:pt idx="51">
                  <c:v>1.1070249016123229E-2</c:v>
                </c:pt>
                <c:pt idx="52">
                  <c:v>1.1204160556442765E-2</c:v>
                </c:pt>
                <c:pt idx="53">
                  <c:v>1.1329341155161961E-2</c:v>
                </c:pt>
                <c:pt idx="54">
                  <c:v>1.1445463459283559E-2</c:v>
                </c:pt>
                <c:pt idx="55">
                  <c:v>1.1552221546068294E-2</c:v>
                </c:pt>
                <c:pt idx="56">
                  <c:v>1.1649332265056132E-2</c:v>
                </c:pt>
                <c:pt idx="57">
                  <c:v>1.1736536488818851E-2</c:v>
                </c:pt>
                <c:pt idx="58">
                  <c:v>1.181360026471487E-2</c:v>
                </c:pt>
                <c:pt idx="59">
                  <c:v>1.1880315860483456E-2</c:v>
                </c:pt>
                <c:pt idx="60">
                  <c:v>1.1936502697139134E-2</c:v>
                </c:pt>
                <c:pt idx="61">
                  <c:v>1.1982008163303484E-2</c:v>
                </c:pt>
                <c:pt idx="62">
                  <c:v>1.2016708305834862E-2</c:v>
                </c:pt>
                <c:pt idx="63">
                  <c:v>1.2040508392381983E-2</c:v>
                </c:pt>
                <c:pt idx="64">
                  <c:v>1.205334334228814E-2</c:v>
                </c:pt>
                <c:pt idx="65">
                  <c:v>1.2055178023102839E-2</c:v>
                </c:pt>
                <c:pt idx="66">
                  <c:v>1.2046007410810137E-2</c:v>
                </c:pt>
                <c:pt idx="67">
                  <c:v>1.202585661275093E-2</c:v>
                </c:pt>
                <c:pt idx="68">
                  <c:v>1.1994780753092838E-2</c:v>
                </c:pt>
                <c:pt idx="69">
                  <c:v>1.195286472157887E-2</c:v>
                </c:pt>
                <c:pt idx="70">
                  <c:v>1.1900222787157633E-2</c:v>
                </c:pt>
                <c:pt idx="71">
                  <c:v>1.1836998078956296E-2</c:v>
                </c:pt>
                <c:pt idx="72">
                  <c:v>1.1763361937895775E-2</c:v>
                </c:pt>
                <c:pt idx="73">
                  <c:v>1.1679513143058927E-2</c:v>
                </c:pt>
                <c:pt idx="74">
                  <c:v>1.1585677017700366E-2</c:v>
                </c:pt>
                <c:pt idx="75">
                  <c:v>1.148210442052465E-2</c:v>
                </c:pt>
                <c:pt idx="76">
                  <c:v>1.1369070628552132E-2</c:v>
                </c:pt>
                <c:pt idx="77">
                  <c:v>1.1246874118533558E-2</c:v>
                </c:pt>
                <c:pt idx="78">
                  <c:v>1.1115835254460442E-2</c:v>
                </c:pt>
                <c:pt idx="79">
                  <c:v>1.0976294889244188E-2</c:v>
                </c:pt>
                <c:pt idx="80">
                  <c:v>1.0828612889099082E-2</c:v>
                </c:pt>
                <c:pt idx="81">
                  <c:v>1.0673166589559517E-2</c:v>
                </c:pt>
                <c:pt idx="82">
                  <c:v>1.0510349192387643E-2</c:v>
                </c:pt>
                <c:pt idx="83">
                  <c:v>1.0340568112882391E-2</c:v>
                </c:pt>
                <c:pt idx="84">
                  <c:v>1.0164243287282985E-2</c:v>
                </c:pt>
                <c:pt idx="85">
                  <c:v>9.9818054500697036E-3</c:v>
                </c:pt>
                <c:pt idx="86">
                  <c:v>9.7936943910013254E-3</c:v>
                </c:pt>
                <c:pt idx="87">
                  <c:v>9.6003572016938703E-3</c:v>
                </c:pt>
                <c:pt idx="88">
                  <c:v>9.4022465214398422E-3</c:v>
                </c:pt>
                <c:pt idx="89">
                  <c:v>9.1998187917936933E-3</c:v>
                </c:pt>
                <c:pt idx="90">
                  <c:v>8.9935325292100927E-3</c:v>
                </c:pt>
                <c:pt idx="91">
                  <c:v>8.7838466247200982E-3</c:v>
                </c:pt>
                <c:pt idx="92">
                  <c:v>8.5712186792702011E-3</c:v>
                </c:pt>
                <c:pt idx="93">
                  <c:v>8.356103382934521E-3</c:v>
                </c:pt>
                <c:pt idx="94">
                  <c:v>8.1389509457458729E-3</c:v>
                </c:pt>
                <c:pt idx="95">
                  <c:v>7.9202055873818338E-3</c:v>
                </c:pt>
                <c:pt idx="96">
                  <c:v>7.7003040923924061E-3</c:v>
                </c:pt>
                <c:pt idx="97">
                  <c:v>7.4796744370721679E-3</c:v>
                </c:pt>
                <c:pt idx="98">
                  <c:v>7.2587344934670547E-3</c:v>
                </c:pt>
                <c:pt idx="99">
                  <c:v>7.0378908153703344E-3</c:v>
                </c:pt>
                <c:pt idx="100">
                  <c:v>6.8175375105093061E-3</c:v>
                </c:pt>
                <c:pt idx="101">
                  <c:v>6.5980552024598104E-3</c:v>
                </c:pt>
                <c:pt idx="102">
                  <c:v>6.3798100851553217E-3</c:v>
                </c:pt>
                <c:pt idx="103">
                  <c:v>6.1631530721868817E-3</c:v>
                </c:pt>
                <c:pt idx="104">
                  <c:v>5.9484190424248552E-3</c:v>
                </c:pt>
                <c:pt idx="105">
                  <c:v>5.7359261828385929E-3</c:v>
                </c:pt>
                <c:pt idx="106">
                  <c:v>5.5259754287505427E-3</c:v>
                </c:pt>
                <c:pt idx="107">
                  <c:v>5.3188500011418843E-3</c:v>
                </c:pt>
                <c:pt idx="108">
                  <c:v>5.1148150400315102E-3</c:v>
                </c:pt>
                <c:pt idx="109">
                  <c:v>4.9141173323833109E-3</c:v>
                </c:pt>
                <c:pt idx="110">
                  <c:v>4.7169851324614835E-3</c:v>
                </c:pt>
                <c:pt idx="111">
                  <c:v>4.5236280720535108E-3</c:v>
                </c:pt>
                <c:pt idx="112">
                  <c:v>4.3342371575178012E-3</c:v>
                </c:pt>
                <c:pt idx="113">
                  <c:v>4.1489848501903804E-3</c:v>
                </c:pt>
                <c:pt idx="114">
                  <c:v>3.968025226304084E-3</c:v>
                </c:pt>
                <c:pt idx="115">
                  <c:v>3.7914942122358576E-3</c:v>
                </c:pt>
                <c:pt idx="116">
                  <c:v>3.6195098906039538E-3</c:v>
                </c:pt>
                <c:pt idx="117">
                  <c:v>3.4521728724875213E-3</c:v>
                </c:pt>
                <c:pt idx="118">
                  <c:v>3.2895667308363943E-3</c:v>
                </c:pt>
                <c:pt idx="119">
                  <c:v>3.131758489978485E-3</c:v>
                </c:pt>
                <c:pt idx="120">
                  <c:v>2.9787991660153289E-3</c:v>
                </c:pt>
                <c:pt idx="121">
                  <c:v>2.8307243528220365E-3</c:v>
                </c:pt>
                <c:pt idx="122">
                  <c:v>2.6875548483347631E-3</c:v>
                </c:pt>
                <c:pt idx="123">
                  <c:v>2.5492973158150129E-3</c:v>
                </c:pt>
                <c:pt idx="124">
                  <c:v>2.4159449748239279E-3</c:v>
                </c:pt>
                <c:pt idx="125">
                  <c:v>2.2874783167187072E-3</c:v>
                </c:pt>
                <c:pt idx="126">
                  <c:v>2.1638658395952909E-3</c:v>
                </c:pt>
                <c:pt idx="127">
                  <c:v>2.0450647977436737E-3</c:v>
                </c:pt>
                <c:pt idx="128">
                  <c:v>1.9310219608520897E-3</c:v>
                </c:pt>
                <c:pt idx="129">
                  <c:v>1.8216743783910246E-3</c:v>
                </c:pt>
                <c:pt idx="130">
                  <c:v>1.7169501448245147E-3</c:v>
                </c:pt>
                <c:pt idx="131">
                  <c:v>1.6167691615318592E-3</c:v>
                </c:pt>
                <c:pt idx="132">
                  <c:v>1.5210438915744565E-3</c:v>
                </c:pt>
                <c:pt idx="133">
                  <c:v>1.4296801037072995E-3</c:v>
                </c:pt>
                <c:pt idx="134">
                  <c:v>1.3425776023097496E-3</c:v>
                </c:pt>
                <c:pt idx="135">
                  <c:v>1.259630940192808E-3</c:v>
                </c:pt>
                <c:pt idx="136">
                  <c:v>1.1807301115275206E-3</c:v>
                </c:pt>
                <c:pt idx="137">
                  <c:v>1.1057612224288E-3</c:v>
                </c:pt>
                <c:pt idx="138">
                  <c:v>1.0346071370184215E-3</c:v>
                </c:pt>
                <c:pt idx="139">
                  <c:v>9.6714809707787713E-4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8.2342396689857353E-29</c:v>
                </c:pt>
                <c:pt idx="1">
                  <c:v>5.3248083192774407E-27</c:v>
                </c:pt>
                <c:pt idx="2">
                  <c:v>1.7216880232330304E-25</c:v>
                </c:pt>
                <c:pt idx="3">
                  <c:v>3.7111941834134369E-24</c:v>
                </c:pt>
                <c:pt idx="4">
                  <c:v>5.9997639298517462E-23</c:v>
                </c:pt>
                <c:pt idx="5">
                  <c:v>7.7596946826082637E-22</c:v>
                </c:pt>
                <c:pt idx="6">
                  <c:v>8.3632264912555387E-21</c:v>
                </c:pt>
                <c:pt idx="7">
                  <c:v>7.7260282823979741E-20</c:v>
                </c:pt>
                <c:pt idx="8">
                  <c:v>6.2452061949383877E-19</c:v>
                </c:pt>
                <c:pt idx="9">
                  <c:v>4.4872963030297899E-18</c:v>
                </c:pt>
                <c:pt idx="10">
                  <c:v>2.901784942625943E-17</c:v>
                </c:pt>
                <c:pt idx="11">
                  <c:v>1.7058978147558406E-16</c:v>
                </c:pt>
                <c:pt idx="12">
                  <c:v>9.1928937795177089E-16</c:v>
                </c:pt>
                <c:pt idx="13">
                  <c:v>4.5728753672472386E-15</c:v>
                </c:pt>
                <c:pt idx="14">
                  <c:v>2.1122329077284917E-14</c:v>
                </c:pt>
                <c:pt idx="15">
                  <c:v>9.1060707577627858E-14</c:v>
                </c:pt>
                <c:pt idx="16">
                  <c:v>3.680370264595807E-13</c:v>
                </c:pt>
                <c:pt idx="17">
                  <c:v>1.3999839830031143E-12</c:v>
                </c:pt>
                <c:pt idx="18">
                  <c:v>5.029572087085248E-12</c:v>
                </c:pt>
                <c:pt idx="19">
                  <c:v>1.7118192717448058E-11</c:v>
                </c:pt>
                <c:pt idx="20">
                  <c:v>5.5348823119748728E-11</c:v>
                </c:pt>
                <c:pt idx="21">
                  <c:v>1.7043923309890901E-10</c:v>
                </c:pt>
                <c:pt idx="22">
                  <c:v>5.0098804880588542E-10</c:v>
                </c:pt>
                <c:pt idx="23">
                  <c:v>1.4085750937440767E-9</c:v>
                </c:pt>
                <c:pt idx="24">
                  <c:v>3.7953273359215361E-9</c:v>
                </c:pt>
                <c:pt idx="25">
                  <c:v>9.8172467089170388E-9</c:v>
                </c:pt>
                <c:pt idx="26">
                  <c:v>2.4417254634998807E-8</c:v>
                </c:pt>
                <c:pt idx="27">
                  <c:v>5.8480832088762573E-8</c:v>
                </c:pt>
                <c:pt idx="28">
                  <c:v>1.3506287410976111E-7</c:v>
                </c:pt>
                <c:pt idx="29">
                  <c:v>3.0117468479647915E-7</c:v>
                </c:pt>
                <c:pt idx="30">
                  <c:v>6.4919876500574461E-7</c:v>
                </c:pt>
                <c:pt idx="31">
                  <c:v>1.3542425850657443E-6</c:v>
                </c:pt>
                <c:pt idx="32">
                  <c:v>2.7366985573203628E-6</c:v>
                </c:pt>
                <c:pt idx="33">
                  <c:v>5.3628234355570827E-6</c:v>
                </c:pt>
                <c:pt idx="34">
                  <c:v>1.0199879867628163E-5</c:v>
                </c:pt>
                <c:pt idx="35">
                  <c:v>1.884549232685577E-5</c:v>
                </c:pt>
                <c:pt idx="36">
                  <c:v>3.3852088068611486E-5</c:v>
                </c:pt>
                <c:pt idx="37">
                  <c:v>5.9164910678474001E-5</c:v>
                </c:pt>
                <c:pt idx="38">
                  <c:v>1.0068414624231553E-4</c:v>
                </c:pt>
                <c:pt idx="39">
                  <c:v>1.6694636214537701E-4</c:v>
                </c:pt>
                <c:pt idx="40">
                  <c:v>2.6989661880169494E-4</c:v>
                </c:pt>
                <c:pt idx="41">
                  <c:v>4.2569060201242727E-4</c:v>
                </c:pt>
                <c:pt idx="42">
                  <c:v>6.5542838722548399E-4</c:v>
                </c:pt>
                <c:pt idx="43">
                  <c:v>9.856830009437505E-4</c:v>
                </c:pt>
                <c:pt idx="44">
                  <c:v>1.4486553195688491E-3</c:v>
                </c:pt>
                <c:pt idx="45">
                  <c:v>2.0817713481211574E-3</c:v>
                </c:pt>
                <c:pt idx="46">
                  <c:v>2.9265481270688712E-3</c:v>
                </c:pt>
                <c:pt idx="47">
                  <c:v>4.0265981322791574E-3</c:v>
                </c:pt>
                <c:pt idx="48">
                  <c:v>5.4247224837649819E-3</c:v>
                </c:pt>
                <c:pt idx="49">
                  <c:v>7.1591575636082011E-3</c:v>
                </c:pt>
                <c:pt idx="50">
                  <c:v>9.2591771155999605E-3</c:v>
                </c:pt>
                <c:pt idx="51">
                  <c:v>1.1740394512590766E-2</c:v>
                </c:pt>
                <c:pt idx="52">
                  <c:v>1.4600234201555198E-2</c:v>
                </c:pt>
                <c:pt idx="53">
                  <c:v>1.7814122233344092E-2</c:v>
                </c:pt>
                <c:pt idx="54">
                  <c:v>2.1332961193016971E-2</c:v>
                </c:pt>
                <c:pt idx="55">
                  <c:v>2.5082390736032124E-2</c:v>
                </c:pt>
                <c:pt idx="56">
                  <c:v>2.8964189302322807E-2</c:v>
                </c:pt>
                <c:pt idx="57">
                  <c:v>3.2859957454097213E-2</c:v>
                </c:pt>
                <c:pt idx="58">
                  <c:v>3.6636964058016426E-2</c:v>
                </c:pt>
                <c:pt idx="59">
                  <c:v>4.0155768515566022E-2</c:v>
                </c:pt>
                <c:pt idx="60">
                  <c:v>4.3278994955665631E-2</c:v>
                </c:pt>
                <c:pt idx="61">
                  <c:v>4.5880464597809437E-2</c:v>
                </c:pt>
                <c:pt idx="62">
                  <c:v>4.7853817913844264E-2</c:v>
                </c:pt>
                <c:pt idx="63">
                  <c:v>4.9119791932729036E-2</c:v>
                </c:pt>
                <c:pt idx="64">
                  <c:v>4.9631456432028306E-2</c:v>
                </c:pt>
                <c:pt idx="65">
                  <c:v>4.9376936142633283E-2</c:v>
                </c:pt>
                <c:pt idx="66">
                  <c:v>4.8379422281165936E-2</c:v>
                </c:pt>
                <c:pt idx="67">
                  <c:v>4.6694566778836787E-2</c:v>
                </c:pt>
                <c:pt idx="68">
                  <c:v>4.4405617426933018E-2</c:v>
                </c:pt>
                <c:pt idx="69">
                  <c:v>4.1616858844565251E-2</c:v>
                </c:pt>
                <c:pt idx="70">
                  <c:v>3.8446050551646023E-2</c:v>
                </c:pt>
                <c:pt idx="71">
                  <c:v>3.5016590643283205E-2</c:v>
                </c:pt>
                <c:pt idx="72">
                  <c:v>3.1450086040726598E-2</c:v>
                </c:pt>
                <c:pt idx="73">
                  <c:v>2.7859893570323997E-2</c:v>
                </c:pt>
                <c:pt idx="74">
                  <c:v>2.4346033120012857E-2</c:v>
                </c:pt>
                <c:pt idx="75">
                  <c:v>2.0991690779033307E-2</c:v>
                </c:pt>
                <c:pt idx="76">
                  <c:v>1.7861350926019617E-2</c:v>
                </c:pt>
                <c:pt idx="77">
                  <c:v>1.5000441903237242E-2</c:v>
                </c:pt>
                <c:pt idx="78">
                  <c:v>1.243626380011976E-2</c:v>
                </c:pt>
                <c:pt idx="79">
                  <c:v>1.0179895262545303E-2</c:v>
                </c:pt>
                <c:pt idx="80">
                  <c:v>8.2287486705574526E-3</c:v>
                </c:pt>
                <c:pt idx="81">
                  <c:v>6.5694536711446141E-3</c:v>
                </c:pt>
                <c:pt idx="82">
                  <c:v>5.1807886674880487E-3</c:v>
                </c:pt>
                <c:pt idx="83">
                  <c:v>4.0364377569987167E-3</c:v>
                </c:pt>
                <c:pt idx="84">
                  <c:v>3.1074163684831338E-3</c:v>
                </c:pt>
                <c:pt idx="85">
                  <c:v>2.3640736293558035E-3</c:v>
                </c:pt>
                <c:pt idx="86">
                  <c:v>1.7776367600582377E-3</c:v>
                </c:pt>
                <c:pt idx="87">
                  <c:v>1.3213085496218331E-3</c:v>
                </c:pt>
                <c:pt idx="88">
                  <c:v>9.7096158570695126E-4</c:v>
                </c:pt>
                <c:pt idx="89">
                  <c:v>7.0549268774212979E-4</c:v>
                </c:pt>
                <c:pt idx="90">
                  <c:v>5.0690956082212457E-4</c:v>
                </c:pt>
                <c:pt idx="91">
                  <c:v>3.6022144615198561E-4</c:v>
                </c:pt>
                <c:pt idx="92">
                  <c:v>2.5319913244016285E-4</c:v>
                </c:pt>
                <c:pt idx="93">
                  <c:v>1.7605961180427153E-4</c:v>
                </c:pt>
                <c:pt idx="94">
                  <c:v>1.2111902372350572E-4</c:v>
                </c:pt>
                <c:pt idx="95">
                  <c:v>8.2445931938106222E-5</c:v>
                </c:pt>
                <c:pt idx="96">
                  <c:v>5.5536495819418452E-5</c:v>
                </c:pt>
                <c:pt idx="97">
                  <c:v>3.7024330546278964E-5</c:v>
                </c:pt>
                <c:pt idx="98">
                  <c:v>2.4431020836660126E-5</c:v>
                </c:pt>
                <c:pt idx="99">
                  <c:v>1.595830990677467E-5</c:v>
                </c:pt>
                <c:pt idx="100">
                  <c:v>1.0319707073047657E-5</c:v>
                </c:pt>
                <c:pt idx="101">
                  <c:v>6.6073372018853451E-6</c:v>
                </c:pt>
                <c:pt idx="102">
                  <c:v>4.1889654155743015E-6</c:v>
                </c:pt>
                <c:pt idx="103">
                  <c:v>2.6299653418169025E-6</c:v>
                </c:pt>
                <c:pt idx="104">
                  <c:v>1.6352989625399967E-6</c:v>
                </c:pt>
                <c:pt idx="105">
                  <c:v>1.0071365039135276E-6</c:v>
                </c:pt>
                <c:pt idx="106">
                  <c:v>6.144166093057321E-7</c:v>
                </c:pt>
                <c:pt idx="107">
                  <c:v>3.7132966419100188E-7</c:v>
                </c:pt>
                <c:pt idx="108">
                  <c:v>2.2233936683041635E-7</c:v>
                </c:pt>
                <c:pt idx="109">
                  <c:v>1.3190775891468194E-7</c:v>
                </c:pt>
                <c:pt idx="110">
                  <c:v>7.7545773422569102E-8</c:v>
                </c:pt>
                <c:pt idx="111">
                  <c:v>4.5176816948884638E-8</c:v>
                </c:pt>
                <c:pt idx="112">
                  <c:v>2.6084233595486829E-8</c:v>
                </c:pt>
                <c:pt idx="113">
                  <c:v>1.4927260523671028E-8</c:v>
                </c:pt>
                <c:pt idx="114">
                  <c:v>8.4675103555325962E-9</c:v>
                </c:pt>
                <c:pt idx="115">
                  <c:v>4.7614406057198243E-9</c:v>
                </c:pt>
                <c:pt idx="116">
                  <c:v>2.654366314682878E-9</c:v>
                </c:pt>
                <c:pt idx="117">
                  <c:v>1.4670856554087872E-9</c:v>
                </c:pt>
                <c:pt idx="118">
                  <c:v>8.0399609364208882E-10</c:v>
                </c:pt>
                <c:pt idx="119">
                  <c:v>4.3690544024248794E-10</c:v>
                </c:pt>
                <c:pt idx="120">
                  <c:v>2.3544348724178326E-10</c:v>
                </c:pt>
                <c:pt idx="121">
                  <c:v>1.2582930172150477E-10</c:v>
                </c:pt>
                <c:pt idx="122">
                  <c:v>6.6696405830523675E-11</c:v>
                </c:pt>
                <c:pt idx="123">
                  <c:v>3.5065319054530409E-11</c:v>
                </c:pt>
                <c:pt idx="124">
                  <c:v>1.8286752410158297E-11</c:v>
                </c:pt>
                <c:pt idx="125">
                  <c:v>9.460346580188695E-12</c:v>
                </c:pt>
                <c:pt idx="126">
                  <c:v>4.8553101496205522E-12</c:v>
                </c:pt>
                <c:pt idx="127">
                  <c:v>2.472257661486594E-12</c:v>
                </c:pt>
                <c:pt idx="128">
                  <c:v>1.2490051727302004E-12</c:v>
                </c:pt>
                <c:pt idx="129">
                  <c:v>6.2611628813865728E-13</c:v>
                </c:pt>
                <c:pt idx="130">
                  <c:v>3.1145271768948151E-13</c:v>
                </c:pt>
                <c:pt idx="131">
                  <c:v>1.5374510745994809E-13</c:v>
                </c:pt>
                <c:pt idx="132">
                  <c:v>7.5319572846540764E-14</c:v>
                </c:pt>
                <c:pt idx="133">
                  <c:v>3.6621546697315331E-14</c:v>
                </c:pt>
                <c:pt idx="134">
                  <c:v>1.7673084724575316E-14</c:v>
                </c:pt>
                <c:pt idx="135">
                  <c:v>8.4656257693027221E-15</c:v>
                </c:pt>
                <c:pt idx="136">
                  <c:v>4.0253220569723954E-15</c:v>
                </c:pt>
                <c:pt idx="137">
                  <c:v>1.9000303626584598E-15</c:v>
                </c:pt>
                <c:pt idx="138">
                  <c:v>8.9035239216363831E-16</c:v>
                </c:pt>
                <c:pt idx="139">
                  <c:v>4.142167004310445E-16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62.625</c:v>
                </c:pt>
                <c:pt idx="1">
                  <c:v>98.142857142857139</c:v>
                </c:pt>
                <c:pt idx="2">
                  <c:v>62.285714285714285</c:v>
                </c:pt>
                <c:pt idx="3">
                  <c:v>55</c:v>
                </c:pt>
                <c:pt idx="4">
                  <c:v>64.625</c:v>
                </c:pt>
                <c:pt idx="5">
                  <c:v>75.25</c:v>
                </c:pt>
                <c:pt idx="6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zoomScale="80" zoomScaleNormal="85" workbookViewId="0">
      <selection activeCell="O11" sqref="O11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19" t="s">
        <v>26</v>
      </c>
      <c r="I3" s="21" t="s">
        <v>37</v>
      </c>
      <c r="J3" s="21" t="s">
        <v>42</v>
      </c>
      <c r="K3" s="23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6">
        <f>SUM(Calc!K2:K406)</f>
        <v>6</v>
      </c>
      <c r="J4" s="26">
        <f>SUM('Dist Calc'!B2:B21)*I13</f>
        <v>3.2689056758921304</v>
      </c>
      <c r="K4" s="27">
        <f>SUM('Dist Calc'!C2:C21)*I13</f>
        <v>1.2737842885292871E-9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6">
        <f>SUM(Calc!L2:L406)</f>
        <v>7</v>
      </c>
      <c r="J5" s="26">
        <f>SUM('Dist Calc'!B22:B41)*I13</f>
        <v>7.2785020816591048</v>
      </c>
      <c r="K5" s="27">
        <f>SUM('Dist Calc'!C22:C41)*I13</f>
        <v>2.1217528490883479E-2</v>
      </c>
      <c r="N5" s="4" t="s">
        <v>14</v>
      </c>
      <c r="O5" s="30">
        <f ca="1">TODAY()</f>
        <v>43592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6">
        <f>SUM(Calc!M2:M406)</f>
        <v>16</v>
      </c>
      <c r="J6" s="26">
        <f>SUM('Dist Calc'!B42:B61)*I13</f>
        <v>11.368427975012601</v>
      </c>
      <c r="K6" s="27">
        <f>SUM('Dist Calc'!C42:C61)*I13</f>
        <v>13.984066477993414</v>
      </c>
      <c r="N6" s="4" t="s">
        <v>13</v>
      </c>
      <c r="O6" s="5">
        <f ca="1">O5-C2</f>
        <v>53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6">
        <f>SUM(Calc!N2:N406)</f>
        <v>6</v>
      </c>
      <c r="J7" s="26">
        <f>SUM('Dist Calc'!B62:B81)*I13</f>
        <v>12.45816466701346</v>
      </c>
      <c r="K7" s="27">
        <f>SUM('Dist Calc'!C62:C81)*I13</f>
        <v>37.090789866867411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6">
        <f>SUM(Calc!O2:O406)</f>
        <v>12</v>
      </c>
      <c r="J8" s="26">
        <f>SUM('Dist Calc'!B82:B101)*I13</f>
        <v>9.5789721727830575</v>
      </c>
      <c r="K8" s="27">
        <f>SUM('Dist Calc'!C82:C101)*I13</f>
        <v>1.9024468301907493</v>
      </c>
      <c r="N8" s="4" t="s">
        <v>17</v>
      </c>
      <c r="O8" s="6">
        <f>_xlfn.STDEV.P(D:D)</f>
        <v>33.091343838487987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6">
        <f>SUM(Calc!P2:P406)</f>
        <v>2</v>
      </c>
      <c r="J9" s="26">
        <f>SUM('Dist Calc'!B102:B121)*I13</f>
        <v>5.16713014122523</v>
      </c>
      <c r="K9" s="27">
        <f>SUM('Dist Calc'!C102:C121)*I13</f>
        <v>1.4792686522096964E-3</v>
      </c>
      <c r="N9" s="4" t="s">
        <v>18</v>
      </c>
      <c r="O9" s="6">
        <f>AVERAGE(D:D)</f>
        <v>64.666666666666671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6">
        <f>SUM(Calc!Q2:Q406)</f>
        <v>4</v>
      </c>
      <c r="J10" s="26">
        <f>SUM('Dist Calc'!B122:B141)*I13</f>
        <v>1.954975191255174</v>
      </c>
      <c r="K10" s="27">
        <f>SUM('Dist Calc'!C122:C141)*I13</f>
        <v>2.6531524913430331E-8</v>
      </c>
      <c r="N10" s="31" t="s">
        <v>15</v>
      </c>
      <c r="O10" s="5">
        <f>SUM(D:D)</f>
        <v>3492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6">
        <f>SUM(Calc!R2:R406)</f>
        <v>1</v>
      </c>
      <c r="J11" s="26">
        <f>SUM('Dist Calc'!B142:B161)*I13</f>
        <v>0.51860605219119016</v>
      </c>
      <c r="K11" s="27">
        <f>SUM('Dist Calc'!C142:C161)*I13</f>
        <v>1.8639775068999741E-14</v>
      </c>
      <c r="N11" s="20" t="s">
        <v>47</v>
      </c>
      <c r="O11" s="25">
        <f ca="1">SUM(Calc!T2:T406)/Scrobbles!O6</f>
        <v>1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6">
        <f>SUM(I4:I10)</f>
        <v>53</v>
      </c>
      <c r="J13" s="26">
        <f>SUM(J4:J10)</f>
        <v>51.075077904840754</v>
      </c>
      <c r="K13" s="27">
        <f>SUM(K4:K10)</f>
        <v>52.999999999999972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0" t="s">
        <v>38</v>
      </c>
      <c r="I14" s="22" t="s">
        <v>23</v>
      </c>
      <c r="J14" s="24">
        <f>_xlfn.CHISQ.TEST(I4:I10,J4:J10)</f>
        <v>5.7245993067502235E-2</v>
      </c>
      <c r="K14" s="25">
        <f>_xlfn.CHISQ.TEST(I4:I10,K4:K10)</f>
        <v>0</v>
      </c>
      <c r="M14" s="28" t="s">
        <v>46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t="s">
        <v>18</v>
      </c>
      <c r="N15" s="29">
        <f>365*O9</f>
        <v>23603.333333333336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  <c r="M16" t="s">
        <v>54</v>
      </c>
      <c r="N16" s="29">
        <f>Z20*365+Z21</f>
        <v>24120.125849691885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SLOPE(F2:F64,A2:A64)</f>
        <v>66.825119115685141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INTERCEPT(F2:F64,A2:A64)</f>
        <v>-271.04262753319335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92</v>
      </c>
      <c r="E43" s="3">
        <f>AVERAGE(D$2:D43)</f>
        <v>60.69047619047619</v>
      </c>
      <c r="F43">
        <f>SUM($D$2:D43)</f>
        <v>2549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  <c r="D44">
        <v>92</v>
      </c>
      <c r="E44" s="3">
        <f>AVERAGE(D$2:D44)</f>
        <v>61.418604651162788</v>
      </c>
      <c r="F44">
        <f>SUM($D$2:D44)</f>
        <v>2641</v>
      </c>
    </row>
    <row r="45" spans="1:7" x14ac:dyDescent="0.3">
      <c r="A45">
        <v>44</v>
      </c>
      <c r="B45" t="s">
        <v>4</v>
      </c>
      <c r="C45" s="1">
        <v>43582</v>
      </c>
      <c r="D45">
        <v>89</v>
      </c>
      <c r="E45" s="3">
        <f>AVERAGE(D$2:D45)</f>
        <v>62.045454545454547</v>
      </c>
      <c r="F45">
        <f>SUM($D$2:D45)</f>
        <v>2730</v>
      </c>
    </row>
    <row r="46" spans="1:7" x14ac:dyDescent="0.3">
      <c r="A46">
        <v>45</v>
      </c>
      <c r="B46" t="s">
        <v>6</v>
      </c>
      <c r="C46" s="1">
        <v>43583</v>
      </c>
      <c r="D46">
        <v>36</v>
      </c>
      <c r="E46" s="3">
        <f>AVERAGE(D$2:D46)</f>
        <v>61.466666666666669</v>
      </c>
      <c r="F46">
        <f>SUM($D$2:D46)</f>
        <v>2766</v>
      </c>
    </row>
    <row r="47" spans="1:7" x14ac:dyDescent="0.3">
      <c r="A47">
        <v>46</v>
      </c>
      <c r="B47" t="s">
        <v>7</v>
      </c>
      <c r="C47" s="1">
        <v>43584</v>
      </c>
      <c r="D47">
        <v>49</v>
      </c>
      <c r="E47" s="3">
        <f>AVERAGE(D$2:D47)</f>
        <v>61.195652173913047</v>
      </c>
      <c r="F47">
        <f>SUM($D$2:D47)</f>
        <v>2815</v>
      </c>
    </row>
    <row r="48" spans="1:7" x14ac:dyDescent="0.3">
      <c r="A48">
        <v>47</v>
      </c>
      <c r="B48" t="s">
        <v>8</v>
      </c>
      <c r="C48" s="1">
        <v>43585</v>
      </c>
      <c r="D48">
        <v>66</v>
      </c>
      <c r="E48" s="3">
        <f>AVERAGE(D$2:D48)</f>
        <v>61.297872340425535</v>
      </c>
      <c r="F48">
        <f>SUM($D$2:D48)</f>
        <v>2881</v>
      </c>
    </row>
    <row r="49" spans="1:7" x14ac:dyDescent="0.3">
      <c r="A49">
        <v>48</v>
      </c>
      <c r="B49" t="s">
        <v>9</v>
      </c>
      <c r="C49" s="1">
        <v>43586</v>
      </c>
      <c r="D49">
        <v>87</v>
      </c>
      <c r="E49" s="3">
        <f>AVERAGE(D$2:D49)</f>
        <v>61.833333333333336</v>
      </c>
      <c r="F49">
        <f>SUM($D$2:D49)</f>
        <v>2968</v>
      </c>
    </row>
    <row r="50" spans="1:7" x14ac:dyDescent="0.3">
      <c r="A50">
        <v>49</v>
      </c>
      <c r="B50" t="s">
        <v>10</v>
      </c>
      <c r="C50" s="1">
        <v>43587</v>
      </c>
      <c r="D50">
        <v>57</v>
      </c>
      <c r="E50" s="3">
        <f>AVERAGE(D$2:D50)</f>
        <v>61.734693877551024</v>
      </c>
      <c r="F50">
        <f>SUM($D$2:D50)</f>
        <v>3025</v>
      </c>
    </row>
    <row r="51" spans="1:7" x14ac:dyDescent="0.3">
      <c r="A51">
        <v>50</v>
      </c>
      <c r="B51" s="2" t="s">
        <v>3</v>
      </c>
      <c r="C51" s="1">
        <v>43588</v>
      </c>
      <c r="D51">
        <v>142</v>
      </c>
      <c r="E51" s="3">
        <f>AVERAGE(D$2:D51)</f>
        <v>63.34</v>
      </c>
      <c r="F51">
        <f>SUM($D$2:D51)</f>
        <v>3167</v>
      </c>
    </row>
    <row r="52" spans="1:7" x14ac:dyDescent="0.3">
      <c r="A52">
        <v>51</v>
      </c>
      <c r="B52" t="s">
        <v>4</v>
      </c>
      <c r="C52" s="1">
        <v>43589</v>
      </c>
      <c r="D52">
        <v>117</v>
      </c>
      <c r="E52" s="3">
        <f>AVERAGE(D$2:D52)</f>
        <v>64.392156862745097</v>
      </c>
      <c r="F52">
        <f>SUM($D$2:D52)</f>
        <v>3284</v>
      </c>
    </row>
    <row r="53" spans="1:7" x14ac:dyDescent="0.3">
      <c r="A53">
        <v>52</v>
      </c>
      <c r="B53" t="s">
        <v>6</v>
      </c>
      <c r="C53" s="1">
        <v>43590</v>
      </c>
      <c r="D53">
        <v>54</v>
      </c>
      <c r="E53" s="3">
        <f>AVERAGE(D$2:D53)</f>
        <v>64.192307692307693</v>
      </c>
      <c r="F53">
        <f>SUM($D$2:D53)</f>
        <v>3338</v>
      </c>
    </row>
    <row r="54" spans="1:7" x14ac:dyDescent="0.3">
      <c r="A54">
        <v>53</v>
      </c>
      <c r="B54" t="s">
        <v>7</v>
      </c>
      <c r="C54" s="1">
        <v>43591</v>
      </c>
      <c r="D54">
        <v>59</v>
      </c>
      <c r="E54" s="3">
        <f>AVERAGE(D$2:D54)</f>
        <v>64.094339622641513</v>
      </c>
      <c r="F54">
        <f>SUM($D$2:D54)</f>
        <v>3397</v>
      </c>
      <c r="G54" t="s">
        <v>55</v>
      </c>
    </row>
    <row r="55" spans="1:7" x14ac:dyDescent="0.3">
      <c r="A55">
        <v>54</v>
      </c>
      <c r="B55" t="s">
        <v>8</v>
      </c>
      <c r="C55" s="1">
        <v>43592</v>
      </c>
      <c r="D55">
        <v>95</v>
      </c>
      <c r="E55" s="3">
        <f>AVERAGE(D$2:D55)</f>
        <v>64.666666666666671</v>
      </c>
      <c r="F55">
        <f>SUM($D$2:D55)</f>
        <v>3492</v>
      </c>
    </row>
    <row r="56" spans="1:7" x14ac:dyDescent="0.3">
      <c r="A56">
        <v>55</v>
      </c>
      <c r="B56" t="s">
        <v>9</v>
      </c>
      <c r="C56" s="1">
        <v>43593</v>
      </c>
    </row>
    <row r="57" spans="1:7" x14ac:dyDescent="0.3">
      <c r="A57">
        <v>56</v>
      </c>
      <c r="B57" t="s">
        <v>10</v>
      </c>
      <c r="C57" s="1">
        <v>43594</v>
      </c>
    </row>
    <row r="58" spans="1:7" x14ac:dyDescent="0.3">
      <c r="A58">
        <v>57</v>
      </c>
      <c r="B58" s="2" t="s">
        <v>3</v>
      </c>
      <c r="C58" s="1">
        <v>43595</v>
      </c>
    </row>
    <row r="59" spans="1:7" x14ac:dyDescent="0.3">
      <c r="A59">
        <v>58</v>
      </c>
      <c r="B59" t="s">
        <v>4</v>
      </c>
      <c r="C59" s="1">
        <v>43596</v>
      </c>
    </row>
    <row r="60" spans="1:7" x14ac:dyDescent="0.3">
      <c r="A60">
        <v>59</v>
      </c>
      <c r="B60" t="s">
        <v>6</v>
      </c>
      <c r="C60" s="1">
        <v>43597</v>
      </c>
    </row>
    <row r="61" spans="1:7" x14ac:dyDescent="0.3">
      <c r="A61">
        <v>60</v>
      </c>
      <c r="B61" t="s">
        <v>7</v>
      </c>
      <c r="C61" s="1">
        <v>43598</v>
      </c>
    </row>
    <row r="62" spans="1:7" x14ac:dyDescent="0.3">
      <c r="A62">
        <v>61</v>
      </c>
      <c r="B62" t="s">
        <v>8</v>
      </c>
      <c r="C62" s="1">
        <v>43599</v>
      </c>
    </row>
    <row r="63" spans="1:7" x14ac:dyDescent="0.3">
      <c r="A63">
        <v>62</v>
      </c>
      <c r="B63" t="s">
        <v>9</v>
      </c>
      <c r="C63" s="1">
        <v>43600</v>
      </c>
    </row>
    <row r="64" spans="1:7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 E43:F43 E44:F47 E48:F50 E51:F51 E52:F53 E54:F5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A3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53</v>
      </c>
      <c r="E2">
        <f ca="1">ROUNDDOWN(D2/7,0)</f>
        <v>7</v>
      </c>
      <c r="F2">
        <f ca="1">MOD(D2,7)</f>
        <v>4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501</v>
      </c>
      <c r="E5" s="11">
        <f ca="1">$E$2+IF($F$2&gt;3,1,0)</f>
        <v>8</v>
      </c>
      <c r="F5" s="12">
        <f t="shared" ref="F5:F11" ca="1" si="0">D5/E5</f>
        <v>62.625</v>
      </c>
      <c r="G5" s="12">
        <f t="shared" ref="G5:G11" ca="1" si="1">F5-F$13</f>
        <v>-3.2617924528301927</v>
      </c>
      <c r="H5" s="13">
        <f ca="1">F5/$F$13</f>
        <v>0.95049398625429549</v>
      </c>
    </row>
    <row r="6" spans="3:8" x14ac:dyDescent="0.3">
      <c r="C6" s="10" t="s">
        <v>8</v>
      </c>
      <c r="D6" s="11">
        <f>SUM(Calc!D2:D1000)</f>
        <v>687</v>
      </c>
      <c r="E6" s="11">
        <f ca="1">$E$2+IF($F$2&gt;4,1,0)</f>
        <v>7</v>
      </c>
      <c r="F6" s="12">
        <f t="shared" ca="1" si="0"/>
        <v>98.142857142857139</v>
      </c>
      <c r="G6" s="12">
        <f t="shared" ca="1" si="1"/>
        <v>32.256064690026946</v>
      </c>
      <c r="H6" s="13">
        <f t="shared" ref="H6:H11" ca="1" si="2">F6/$F$13</f>
        <v>1.4895679921453115</v>
      </c>
    </row>
    <row r="7" spans="3:8" x14ac:dyDescent="0.3">
      <c r="C7" s="10" t="s">
        <v>9</v>
      </c>
      <c r="D7" s="11">
        <f>SUM(Calc!E2:E1000)</f>
        <v>436</v>
      </c>
      <c r="E7" s="11">
        <f ca="1">$E$2+IF($F$2&gt;5,1,0)</f>
        <v>7</v>
      </c>
      <c r="F7" s="12">
        <f t="shared" ca="1" si="0"/>
        <v>62.285714285714285</v>
      </c>
      <c r="G7" s="12">
        <f t="shared" ca="1" si="1"/>
        <v>-3.601078167115908</v>
      </c>
      <c r="H7" s="13">
        <f t="shared" ca="1" si="2"/>
        <v>0.94534446080837831</v>
      </c>
    </row>
    <row r="8" spans="3:8" x14ac:dyDescent="0.3">
      <c r="C8" s="10" t="s">
        <v>10</v>
      </c>
      <c r="D8" s="11">
        <f>SUM(Calc!F2:F1000)</f>
        <v>385</v>
      </c>
      <c r="E8" s="11">
        <f ca="1">$E$2+IF($F$2&gt;6,1,0)</f>
        <v>7</v>
      </c>
      <c r="F8" s="12">
        <f t="shared" ca="1" si="0"/>
        <v>55</v>
      </c>
      <c r="G8" s="12">
        <f t="shared" ca="1" si="1"/>
        <v>-10.886792452830193</v>
      </c>
      <c r="H8" s="13">
        <f t="shared" ca="1" si="2"/>
        <v>0.83476517754868262</v>
      </c>
    </row>
    <row r="9" spans="3:8" x14ac:dyDescent="0.3">
      <c r="C9" s="10" t="s">
        <v>3</v>
      </c>
      <c r="D9" s="11">
        <f>SUM(Calc!G2:G1000)</f>
        <v>517</v>
      </c>
      <c r="E9" s="11">
        <f ca="1">$E$2+IF($F$2&gt;0,1,0)</f>
        <v>8</v>
      </c>
      <c r="F9" s="12">
        <f t="shared" ca="1" si="0"/>
        <v>64.625</v>
      </c>
      <c r="G9" s="12">
        <f t="shared" ca="1" si="1"/>
        <v>-1.2617924528301927</v>
      </c>
      <c r="H9" s="13">
        <f t="shared" ca="1" si="2"/>
        <v>0.98084908361970213</v>
      </c>
    </row>
    <row r="10" spans="3:8" x14ac:dyDescent="0.3">
      <c r="C10" s="10" t="s">
        <v>4</v>
      </c>
      <c r="D10" s="11">
        <f>SUM(Calc!H2:H1000)</f>
        <v>602</v>
      </c>
      <c r="E10" s="11">
        <f ca="1">$E$2+IF($F$2&gt;1,1,0)</f>
        <v>8</v>
      </c>
      <c r="F10" s="12">
        <f t="shared" ca="1" si="0"/>
        <v>75.25</v>
      </c>
      <c r="G10" s="12">
        <f t="shared" ca="1" si="1"/>
        <v>9.3632075471698073</v>
      </c>
      <c r="H10" s="13">
        <f t="shared" ca="1" si="2"/>
        <v>1.1421105383734249</v>
      </c>
    </row>
    <row r="11" spans="3:8" x14ac:dyDescent="0.3">
      <c r="C11" s="10" t="s">
        <v>6</v>
      </c>
      <c r="D11" s="11">
        <f>SUM(Calc!I2:I1000)</f>
        <v>364</v>
      </c>
      <c r="E11" s="11">
        <f ca="1">$E$2+IF($F$2&gt;2,1,0)</f>
        <v>8</v>
      </c>
      <c r="F11" s="12">
        <f t="shared" ca="1" si="0"/>
        <v>45.5</v>
      </c>
      <c r="G11" s="12">
        <f t="shared" ca="1" si="1"/>
        <v>-20.386792452830193</v>
      </c>
      <c r="H11" s="13">
        <f t="shared" ca="1" si="2"/>
        <v>0.69057846506300113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3492</v>
      </c>
      <c r="E13" s="11">
        <f ca="1">SUM(E5:E11)</f>
        <v>53</v>
      </c>
      <c r="F13" s="12">
        <f ca="1">D13/E13</f>
        <v>65.886792452830193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107.88277841041646</v>
      </c>
      <c r="E15" s="16"/>
      <c r="F15" s="16">
        <f ca="1">_xlfn.STDEV.P(F5:F11)</f>
        <v>15.523076777513076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501</v>
      </c>
      <c r="E23" s="18">
        <f t="shared" ref="E23:E29" ca="1" si="4">$D$13/$E$13*E5</f>
        <v>527.09433962264154</v>
      </c>
      <c r="G23" s="10" t="s">
        <v>7</v>
      </c>
      <c r="H23" s="12">
        <f t="shared" ref="H23:H29" ca="1" si="5">F5</f>
        <v>62.625</v>
      </c>
      <c r="I23" s="18">
        <f ca="1">E23/7</f>
        <v>75.299191374663081</v>
      </c>
    </row>
    <row r="24" spans="3:9" x14ac:dyDescent="0.3">
      <c r="C24" s="10" t="s">
        <v>8</v>
      </c>
      <c r="D24" s="11">
        <f t="shared" si="3"/>
        <v>687</v>
      </c>
      <c r="E24" s="18">
        <f t="shared" ca="1" si="4"/>
        <v>461.20754716981133</v>
      </c>
      <c r="G24" s="10" t="s">
        <v>8</v>
      </c>
      <c r="H24" s="12">
        <f t="shared" ca="1" si="5"/>
        <v>98.142857142857139</v>
      </c>
      <c r="I24" s="18">
        <f t="shared" ref="I24:I29" ca="1" si="6">E24/7</f>
        <v>65.886792452830193</v>
      </c>
    </row>
    <row r="25" spans="3:9" x14ac:dyDescent="0.3">
      <c r="C25" s="10" t="s">
        <v>9</v>
      </c>
      <c r="D25" s="11">
        <f t="shared" si="3"/>
        <v>436</v>
      </c>
      <c r="E25" s="18">
        <f t="shared" ca="1" si="4"/>
        <v>461.20754716981133</v>
      </c>
      <c r="G25" s="10" t="s">
        <v>9</v>
      </c>
      <c r="H25" s="12">
        <f t="shared" ca="1" si="5"/>
        <v>62.285714285714285</v>
      </c>
      <c r="I25" s="18">
        <f t="shared" ca="1" si="6"/>
        <v>65.886792452830193</v>
      </c>
    </row>
    <row r="26" spans="3:9" x14ac:dyDescent="0.3">
      <c r="C26" s="10" t="s">
        <v>10</v>
      </c>
      <c r="D26" s="11">
        <f t="shared" si="3"/>
        <v>385</v>
      </c>
      <c r="E26" s="18">
        <f t="shared" ca="1" si="4"/>
        <v>461.20754716981133</v>
      </c>
      <c r="G26" s="10" t="s">
        <v>10</v>
      </c>
      <c r="H26" s="12">
        <f t="shared" ca="1" si="5"/>
        <v>55</v>
      </c>
      <c r="I26" s="18">
        <f t="shared" ca="1" si="6"/>
        <v>65.886792452830193</v>
      </c>
    </row>
    <row r="27" spans="3:9" x14ac:dyDescent="0.3">
      <c r="C27" s="10" t="s">
        <v>3</v>
      </c>
      <c r="D27" s="11">
        <f t="shared" si="3"/>
        <v>517</v>
      </c>
      <c r="E27" s="18">
        <f t="shared" ca="1" si="4"/>
        <v>527.09433962264154</v>
      </c>
      <c r="G27" s="10" t="s">
        <v>3</v>
      </c>
      <c r="H27" s="12">
        <f t="shared" ca="1" si="5"/>
        <v>64.625</v>
      </c>
      <c r="I27" s="18">
        <f t="shared" ca="1" si="6"/>
        <v>75.299191374663081</v>
      </c>
    </row>
    <row r="28" spans="3:9" x14ac:dyDescent="0.3">
      <c r="C28" s="10" t="s">
        <v>4</v>
      </c>
      <c r="D28" s="11">
        <f t="shared" si="3"/>
        <v>602</v>
      </c>
      <c r="E28" s="18">
        <f t="shared" ca="1" si="4"/>
        <v>527.09433962264154</v>
      </c>
      <c r="G28" s="10" t="s">
        <v>4</v>
      </c>
      <c r="H28" s="12">
        <f t="shared" ca="1" si="5"/>
        <v>75.25</v>
      </c>
      <c r="I28" s="18">
        <f t="shared" ca="1" si="6"/>
        <v>75.299191374663081</v>
      </c>
    </row>
    <row r="29" spans="3:9" x14ac:dyDescent="0.3">
      <c r="C29" s="10" t="s">
        <v>6</v>
      </c>
      <c r="D29" s="11">
        <f t="shared" si="3"/>
        <v>364</v>
      </c>
      <c r="E29" s="18">
        <f t="shared" ca="1" si="4"/>
        <v>527.09433962264154</v>
      </c>
      <c r="G29" s="10" t="s">
        <v>6</v>
      </c>
      <c r="H29" s="12">
        <f t="shared" ca="1" si="5"/>
        <v>45.5</v>
      </c>
      <c r="I29" s="18">
        <f t="shared" ca="1" si="6"/>
        <v>75.299191374663081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1.0493287523346551E-37</v>
      </c>
      <c r="E31" s="17"/>
      <c r="G31" s="15" t="s">
        <v>23</v>
      </c>
      <c r="H31" s="32">
        <f ca="1">_xlfn.CHISQ.TEST(H23:H29,I23:I29)</f>
        <v>9.4840801022982272E-6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1.7862563892937651E-3</v>
      </c>
      <c r="C2">
        <f>_xlfn.POISSON.DIST(A2,Scrobbles!$O$9,FALSE)</f>
        <v>8.2342396689857353E-29</v>
      </c>
    </row>
    <row r="3" spans="1:3" x14ac:dyDescent="0.3">
      <c r="A3">
        <v>1</v>
      </c>
      <c r="B3">
        <f>_xlfn.NORM.DIST(A3,Scrobbles!$O$9,Scrobbles!$O$8,FALSE)</f>
        <v>1.8940544457312048E-3</v>
      </c>
      <c r="C3">
        <f>_xlfn.POISSON.DIST(A3,Scrobbles!$O$9,FALSE)</f>
        <v>5.3248083192774407E-27</v>
      </c>
    </row>
    <row r="4" spans="1:3" x14ac:dyDescent="0.3">
      <c r="A4">
        <v>2</v>
      </c>
      <c r="B4">
        <f>_xlfn.NORM.DIST(A4,Scrobbles!$O$9,Scrobbles!$O$8,FALSE)</f>
        <v>2.0065247453562216E-3</v>
      </c>
      <c r="C4">
        <f>_xlfn.POISSON.DIST(A4,Scrobbles!$O$9,FALSE)</f>
        <v>1.7216880232330304E-25</v>
      </c>
    </row>
    <row r="5" spans="1:3" x14ac:dyDescent="0.3">
      <c r="A5">
        <v>3</v>
      </c>
      <c r="B5">
        <f>_xlfn.NORM.DIST(A5,Scrobbles!$O$9,Scrobbles!$O$8,FALSE)</f>
        <v>2.1237333086438683E-3</v>
      </c>
      <c r="C5">
        <f>_xlfn.POISSON.DIST(A5,Scrobbles!$O$9,FALSE)</f>
        <v>3.7111941834134369E-24</v>
      </c>
    </row>
    <row r="6" spans="1:3" x14ac:dyDescent="0.3">
      <c r="A6">
        <v>4</v>
      </c>
      <c r="B6">
        <f>_xlfn.NORM.DIST(A6,Scrobbles!$O$9,Scrobbles!$O$8,FALSE)</f>
        <v>2.2457366910382717E-3</v>
      </c>
      <c r="C6">
        <f>_xlfn.POISSON.DIST(A6,Scrobbles!$O$9,FALSE)</f>
        <v>5.9997639298517462E-23</v>
      </c>
    </row>
    <row r="7" spans="1:3" x14ac:dyDescent="0.3">
      <c r="A7">
        <v>5</v>
      </c>
      <c r="B7">
        <f>_xlfn.NORM.DIST(A7,Scrobbles!$O$9,Scrobbles!$O$8,FALSE)</f>
        <v>2.3725812178205267E-3</v>
      </c>
      <c r="C7">
        <f>_xlfn.POISSON.DIST(A7,Scrobbles!$O$9,FALSE)</f>
        <v>7.7596946826082637E-22</v>
      </c>
    </row>
    <row r="8" spans="1:3" x14ac:dyDescent="0.3">
      <c r="A8">
        <v>6</v>
      </c>
      <c r="B8">
        <f>_xlfn.NORM.DIST(A8,Scrobbles!$O$9,Scrobbles!$O$8,FALSE)</f>
        <v>2.504302222680499E-3</v>
      </c>
      <c r="C8">
        <f>_xlfn.POISSON.DIST(A8,Scrobbles!$O$9,FALSE)</f>
        <v>8.3632264912555387E-21</v>
      </c>
    </row>
    <row r="9" spans="1:3" x14ac:dyDescent="0.3">
      <c r="A9">
        <v>7</v>
      </c>
      <c r="B9">
        <f>_xlfn.NORM.DIST(A9,Scrobbles!$O$9,Scrobbles!$O$8,FALSE)</f>
        <v>2.6409232944917095E-3</v>
      </c>
      <c r="C9">
        <f>_xlfn.POISSON.DIST(A9,Scrobbles!$O$9,FALSE)</f>
        <v>7.7260282823979741E-20</v>
      </c>
    </row>
    <row r="10" spans="1:3" x14ac:dyDescent="0.3">
      <c r="A10">
        <v>8</v>
      </c>
      <c r="B10">
        <f>_xlfn.NORM.DIST(A10,Scrobbles!$O$9,Scrobbles!$O$8,FALSE)</f>
        <v>2.7824555369907744E-3</v>
      </c>
      <c r="C10">
        <f>_xlfn.POISSON.DIST(A10,Scrobbles!$O$9,FALSE)</f>
        <v>6.2452061949383877E-19</v>
      </c>
    </row>
    <row r="11" spans="1:3" x14ac:dyDescent="0.3">
      <c r="A11">
        <v>9</v>
      </c>
      <c r="B11">
        <f>_xlfn.NORM.DIST(A11,Scrobbles!$O$9,Scrobbles!$O$8,FALSE)</f>
        <v>2.9288968462413386E-3</v>
      </c>
      <c r="C11">
        <f>_xlfn.POISSON.DIST(A11,Scrobbles!$O$9,FALSE)</f>
        <v>4.4872963030297899E-18</v>
      </c>
    </row>
    <row r="12" spans="1:3" x14ac:dyDescent="0.3">
      <c r="A12">
        <v>10</v>
      </c>
      <c r="B12">
        <f>_xlfn.NORM.DIST(A12,Scrobbles!$O$9,Scrobbles!$O$8,FALSE)</f>
        <v>3.0802312109141981E-3</v>
      </c>
      <c r="C12">
        <f>_xlfn.POISSON.DIST(A12,Scrobbles!$O$9,FALSE)</f>
        <v>2.901784942625943E-17</v>
      </c>
    </row>
    <row r="13" spans="1:3" x14ac:dyDescent="0.3">
      <c r="A13">
        <v>11</v>
      </c>
      <c r="B13">
        <f>_xlfn.NORM.DIST(A13,Scrobbles!$O$9,Scrobbles!$O$8,FALSE)</f>
        <v>3.2364280405376466E-3</v>
      </c>
      <c r="C13">
        <f>_xlfn.POISSON.DIST(A13,Scrobbles!$O$9,FALSE)</f>
        <v>1.7058978147558406E-16</v>
      </c>
    </row>
    <row r="14" spans="1:3" x14ac:dyDescent="0.3">
      <c r="A14">
        <v>12</v>
      </c>
      <c r="B14">
        <f>_xlfn.NORM.DIST(A14,Scrobbles!$O$9,Scrobbles!$O$8,FALSE)</f>
        <v>3.3974415269624066E-3</v>
      </c>
      <c r="C14">
        <f>_xlfn.POISSON.DIST(A14,Scrobbles!$O$9,FALSE)</f>
        <v>9.1928937795177089E-16</v>
      </c>
    </row>
    <row r="15" spans="1:3" x14ac:dyDescent="0.3">
      <c r="A15">
        <v>13</v>
      </c>
      <c r="B15">
        <f>_xlfn.NORM.DIST(A15,Scrobbles!$O$9,Scrobbles!$O$8,FALSE)</f>
        <v>3.5632100443412609E-3</v>
      </c>
      <c r="C15">
        <f>_xlfn.POISSON.DIST(A15,Scrobbles!$O$9,FALSE)</f>
        <v>4.5728753672472386E-15</v>
      </c>
    </row>
    <row r="16" spans="1:3" x14ac:dyDescent="0.3">
      <c r="A16">
        <v>14</v>
      </c>
      <c r="B16">
        <f>_xlfn.NORM.DIST(A16,Scrobbles!$O$9,Scrobbles!$O$8,FALSE)</f>
        <v>3.733655592942467E-3</v>
      </c>
      <c r="C16">
        <f>_xlfn.POISSON.DIST(A16,Scrobbles!$O$9,FALSE)</f>
        <v>2.1122329077284917E-14</v>
      </c>
    </row>
    <row r="17" spans="1:3" x14ac:dyDescent="0.3">
      <c r="A17">
        <v>15</v>
      </c>
      <c r="B17">
        <f>_xlfn.NORM.DIST(A17,Scrobbles!$O$9,Scrobbles!$O$8,FALSE)</f>
        <v>3.908683292096299E-3</v>
      </c>
      <c r="C17">
        <f>_xlfn.POISSON.DIST(A17,Scrobbles!$O$9,FALSE)</f>
        <v>9.1060707577627858E-14</v>
      </c>
    </row>
    <row r="18" spans="1:3" x14ac:dyDescent="0.3">
      <c r="A18">
        <v>16</v>
      </c>
      <c r="B18">
        <f>_xlfn.NORM.DIST(A18,Scrobbles!$O$9,Scrobbles!$O$8,FALSE)</f>
        <v>4.0881809275135567E-3</v>
      </c>
      <c r="C18">
        <f>_xlfn.POISSON.DIST(A18,Scrobbles!$O$9,FALSE)</f>
        <v>3.680370264595807E-13</v>
      </c>
    </row>
    <row r="19" spans="1:3" x14ac:dyDescent="0.3">
      <c r="A19">
        <v>17</v>
      </c>
      <c r="B19">
        <f>_xlfn.NORM.DIST(A19,Scrobbles!$O$9,Scrobbles!$O$8,FALSE)</f>
        <v>4.2720185581123964E-3</v>
      </c>
      <c r="C19">
        <f>_xlfn.POISSON.DIST(A19,Scrobbles!$O$9,FALSE)</f>
        <v>1.3999839830031143E-12</v>
      </c>
    </row>
    <row r="20" spans="1:3" x14ac:dyDescent="0.3">
      <c r="A20">
        <v>18</v>
      </c>
      <c r="B20">
        <f>_xlfn.NORM.DIST(A20,Scrobbles!$O$9,Scrobbles!$O$8,FALSE)</f>
        <v>4.4600481873440208E-3</v>
      </c>
      <c r="C20">
        <f>_xlfn.POISSON.DIST(A20,Scrobbles!$O$9,FALSE)</f>
        <v>5.029572087085248E-12</v>
      </c>
    </row>
    <row r="21" spans="1:3" x14ac:dyDescent="0.3">
      <c r="A21">
        <v>19</v>
      </c>
      <c r="B21">
        <f>_xlfn.NORM.DIST(A21,Scrobbles!$O$9,Scrobbles!$O$8,FALSE)</f>
        <v>4.652103503817946E-3</v>
      </c>
      <c r="C21">
        <f>_xlfn.POISSON.DIST(A21,Scrobbles!$O$9,FALSE)</f>
        <v>1.7118192717448058E-11</v>
      </c>
    </row>
    <row r="22" spans="1:3" x14ac:dyDescent="0.3">
      <c r="A22">
        <v>20</v>
      </c>
      <c r="B22">
        <f>_xlfn.NORM.DIST(A22,Scrobbles!$O$9,Scrobbles!$O$8,FALSE)</f>
        <v>4.8479996957930928E-3</v>
      </c>
      <c r="C22">
        <f>_xlfn.POISSON.DIST(A22,Scrobbles!$O$9,FALSE)</f>
        <v>5.5348823119748728E-11</v>
      </c>
    </row>
    <row r="23" spans="1:3" x14ac:dyDescent="0.3">
      <c r="A23">
        <v>21</v>
      </c>
      <c r="B23">
        <f>_xlfn.NORM.DIST(A23,Scrobbles!$O$9,Scrobbles!$O$8,FALSE)</f>
        <v>5.0475333438219404E-3</v>
      </c>
      <c r="C23">
        <f>_xlfn.POISSON.DIST(A23,Scrobbles!$O$9,FALSE)</f>
        <v>1.7043923309890901E-10</v>
      </c>
    </row>
    <row r="24" spans="1:3" x14ac:dyDescent="0.3">
      <c r="A24">
        <v>22</v>
      </c>
      <c r="B24">
        <f>_xlfn.NORM.DIST(A24,Scrobbles!$O$9,Scrobbles!$O$8,FALSE)</f>
        <v>5.2504823955117847E-3</v>
      </c>
      <c r="C24">
        <f>_xlfn.POISSON.DIST(A24,Scrobbles!$O$9,FALSE)</f>
        <v>5.0098804880588542E-10</v>
      </c>
    </row>
    <row r="25" spans="1:3" x14ac:dyDescent="0.3">
      <c r="A25">
        <v>23</v>
      </c>
      <c r="B25">
        <f>_xlfn.NORM.DIST(A25,Scrobbles!$O$9,Scrobbles!$O$8,FALSE)</f>
        <v>5.4566062260003939E-3</v>
      </c>
      <c r="C25">
        <f>_xlfn.POISSON.DIST(A25,Scrobbles!$O$9,FALSE)</f>
        <v>1.4085750937440767E-9</v>
      </c>
    </row>
    <row r="26" spans="1:3" x14ac:dyDescent="0.3">
      <c r="A26">
        <v>24</v>
      </c>
      <c r="B26">
        <f>_xlfn.NORM.DIST(A26,Scrobbles!$O$9,Scrobbles!$O$8,FALSE)</f>
        <v>5.6656457873344472E-3</v>
      </c>
      <c r="C26">
        <f>_xlfn.POISSON.DIST(A26,Scrobbles!$O$9,FALSE)</f>
        <v>3.7953273359215361E-9</v>
      </c>
    </row>
    <row r="27" spans="1:3" x14ac:dyDescent="0.3">
      <c r="A27">
        <v>25</v>
      </c>
      <c r="B27">
        <f>_xlfn.NORM.DIST(A27,Scrobbles!$O$9,Scrobbles!$O$8,FALSE)</f>
        <v>5.877323849489662E-3</v>
      </c>
      <c r="C27">
        <f>_xlfn.POISSON.DIST(A27,Scrobbles!$O$9,FALSE)</f>
        <v>9.8172467089170388E-9</v>
      </c>
    </row>
    <row r="28" spans="1:3" x14ac:dyDescent="0.3">
      <c r="A28">
        <v>26</v>
      </c>
      <c r="B28">
        <f>_xlfn.NORM.DIST(A28,Scrobbles!$O$9,Scrobbles!$O$8,FALSE)</f>
        <v>6.0913453352835854E-3</v>
      </c>
      <c r="C28">
        <f>_xlfn.POISSON.DIST(A28,Scrobbles!$O$9,FALSE)</f>
        <v>2.4417254634998807E-8</v>
      </c>
    </row>
    <row r="29" spans="1:3" x14ac:dyDescent="0.3">
      <c r="A29">
        <v>27</v>
      </c>
      <c r="B29">
        <f>_xlfn.NORM.DIST(A29,Scrobbles!$O$9,Scrobbles!$O$8,FALSE)</f>
        <v>6.3073977509082281E-3</v>
      </c>
      <c r="C29">
        <f>_xlfn.POISSON.DIST(A29,Scrobbles!$O$9,FALSE)</f>
        <v>5.8480832088762573E-8</v>
      </c>
    </row>
    <row r="30" spans="1:3" x14ac:dyDescent="0.3">
      <c r="A30">
        <v>28</v>
      </c>
      <c r="B30">
        <f>_xlfn.NORM.DIST(A30,Scrobbles!$O$9,Scrobbles!$O$8,FALSE)</f>
        <v>6.5251517132529444E-3</v>
      </c>
      <c r="C30">
        <f>_xlfn.POISSON.DIST(A30,Scrobbles!$O$9,FALSE)</f>
        <v>1.3506287410976111E-7</v>
      </c>
    </row>
    <row r="31" spans="1:3" x14ac:dyDescent="0.3">
      <c r="A31">
        <v>29</v>
      </c>
      <c r="B31">
        <f>_xlfn.NORM.DIST(A31,Scrobbles!$O$9,Scrobbles!$O$8,FALSE)</f>
        <v>6.744261574601864E-3</v>
      </c>
      <c r="C31">
        <f>_xlfn.POISSON.DIST(A31,Scrobbles!$O$9,FALSE)</f>
        <v>3.0117468479647915E-7</v>
      </c>
    </row>
    <row r="32" spans="1:3" x14ac:dyDescent="0.3">
      <c r="A32">
        <v>30</v>
      </c>
      <c r="B32">
        <f>_xlfn.NORM.DIST(A32,Scrobbles!$O$9,Scrobbles!$O$8,FALSE)</f>
        <v>6.9643661446782343E-3</v>
      </c>
      <c r="C32">
        <f>_xlfn.POISSON.DIST(A32,Scrobbles!$O$9,FALSE)</f>
        <v>6.4919876500574461E-7</v>
      </c>
    </row>
    <row r="33" spans="1:3" x14ac:dyDescent="0.3">
      <c r="A33">
        <v>31</v>
      </c>
      <c r="B33">
        <f>_xlfn.NORM.DIST(A33,Scrobbles!$O$9,Scrobbles!$O$8,FALSE)</f>
        <v>7.1850895093747216E-3</v>
      </c>
      <c r="C33">
        <f>_xlfn.POISSON.DIST(A33,Scrobbles!$O$9,FALSE)</f>
        <v>1.3542425850657443E-6</v>
      </c>
    </row>
    <row r="34" spans="1:3" x14ac:dyDescent="0.3">
      <c r="A34">
        <v>32</v>
      </c>
      <c r="B34">
        <f>_xlfn.NORM.DIST(A34,Scrobbles!$O$9,Scrobbles!$O$8,FALSE)</f>
        <v>7.4060419448583777E-3</v>
      </c>
      <c r="C34">
        <f>_xlfn.POISSON.DIST(A34,Scrobbles!$O$9,FALSE)</f>
        <v>2.7366985573203628E-6</v>
      </c>
    </row>
    <row r="35" spans="1:3" x14ac:dyDescent="0.3">
      <c r="A35">
        <v>33</v>
      </c>
      <c r="B35">
        <f>_xlfn.NORM.DIST(A35,Scrobbles!$O$9,Scrobbles!$O$8,FALSE)</f>
        <v>7.626820925076651E-3</v>
      </c>
      <c r="C35">
        <f>_xlfn.POISSON.DIST(A35,Scrobbles!$O$9,FALSE)</f>
        <v>5.3628234355570827E-6</v>
      </c>
    </row>
    <row r="36" spans="1:3" x14ac:dyDescent="0.3">
      <c r="A36">
        <v>34</v>
      </c>
      <c r="B36">
        <f>_xlfn.NORM.DIST(A36,Scrobbles!$O$9,Scrobbles!$O$8,FALSE)</f>
        <v>7.84701222002138E-3</v>
      </c>
      <c r="C36">
        <f>_xlfn.POISSON.DIST(A36,Scrobbles!$O$9,FALSE)</f>
        <v>1.0199879867628163E-5</v>
      </c>
    </row>
    <row r="37" spans="1:3" x14ac:dyDescent="0.3">
      <c r="A37">
        <v>35</v>
      </c>
      <c r="B37">
        <f>_xlfn.NORM.DIST(A37,Scrobbles!$O$9,Scrobbles!$O$8,FALSE)</f>
        <v>8.0661910814367969E-3</v>
      </c>
      <c r="C37">
        <f>_xlfn.POISSON.DIST(A37,Scrobbles!$O$9,FALSE)</f>
        <v>1.884549232685577E-5</v>
      </c>
    </row>
    <row r="38" spans="1:3" x14ac:dyDescent="0.3">
      <c r="A38">
        <v>36</v>
      </c>
      <c r="B38">
        <f>_xlfn.NORM.DIST(A38,Scrobbles!$O$9,Scrobbles!$O$8,FALSE)</f>
        <v>8.2839235119904382E-3</v>
      </c>
      <c r="C38">
        <f>_xlfn.POISSON.DIST(A38,Scrobbles!$O$9,FALSE)</f>
        <v>3.3852088068611486E-5</v>
      </c>
    </row>
    <row r="39" spans="1:3" x14ac:dyDescent="0.3">
      <c r="A39">
        <v>37</v>
      </c>
      <c r="B39">
        <f>_xlfn.NORM.DIST(A39,Scrobbles!$O$9,Scrobbles!$O$8,FALSE)</f>
        <v>8.4997676132685315E-3</v>
      </c>
      <c r="C39">
        <f>_xlfn.POISSON.DIST(A39,Scrobbles!$O$9,FALSE)</f>
        <v>5.9164910678474001E-5</v>
      </c>
    </row>
    <row r="40" spans="1:3" x14ac:dyDescent="0.3">
      <c r="A40">
        <v>38</v>
      </c>
      <c r="B40">
        <f>_xlfn.NORM.DIST(A40,Scrobbles!$O$9,Scrobbles!$O$8,FALSE)</f>
        <v>8.7132750073151844E-3</v>
      </c>
      <c r="C40">
        <f>_xlfn.POISSON.DIST(A40,Scrobbles!$O$9,FALSE)</f>
        <v>1.0068414624231553E-4</v>
      </c>
    </row>
    <row r="41" spans="1:3" x14ac:dyDescent="0.3">
      <c r="A41">
        <v>39</v>
      </c>
      <c r="B41">
        <f>_xlfn.NORM.DIST(A41,Scrobbles!$O$9,Scrobbles!$O$8,FALSE)</f>
        <v>8.9239923258139196E-3</v>
      </c>
      <c r="C41">
        <f>_xlfn.POISSON.DIST(A41,Scrobbles!$O$9,FALSE)</f>
        <v>1.6694636214537701E-4</v>
      </c>
    </row>
    <row r="42" spans="1:3" x14ac:dyDescent="0.3">
      <c r="A42">
        <v>40</v>
      </c>
      <c r="B42">
        <f>_xlfn.NORM.DIST(A42,Scrobbles!$O$9,Scrobbles!$O$8,FALSE)</f>
        <v>9.1314627604159228E-3</v>
      </c>
      <c r="C42">
        <f>_xlfn.POISSON.DIST(A42,Scrobbles!$O$9,FALSE)</f>
        <v>2.6989661880169494E-4</v>
      </c>
    </row>
    <row r="43" spans="1:3" x14ac:dyDescent="0.3">
      <c r="A43">
        <v>41</v>
      </c>
      <c r="B43">
        <f>_xlfn.NORM.DIST(A43,Scrobbles!$O$9,Scrobbles!$O$8,FALSE)</f>
        <v>9.3352276671578895E-3</v>
      </c>
      <c r="C43">
        <f>_xlfn.POISSON.DIST(A43,Scrobbles!$O$9,FALSE)</f>
        <v>4.2569060201242727E-4</v>
      </c>
    </row>
    <row r="44" spans="1:3" x14ac:dyDescent="0.3">
      <c r="A44">
        <v>42</v>
      </c>
      <c r="B44">
        <f>_xlfn.NORM.DIST(A44,Scrobbles!$O$9,Scrobbles!$O$8,FALSE)</f>
        <v>9.5348282173889024E-3</v>
      </c>
      <c r="C44">
        <f>_xlfn.POISSON.DIST(A44,Scrobbles!$O$9,FALSE)</f>
        <v>6.5542838722548399E-4</v>
      </c>
    </row>
    <row r="45" spans="1:3" x14ac:dyDescent="0.3">
      <c r="A45">
        <v>43</v>
      </c>
      <c r="B45">
        <f>_xlfn.NORM.DIST(A45,Scrobbles!$O$9,Scrobbles!$O$8,FALSE)</f>
        <v>9.7298070871455668E-3</v>
      </c>
      <c r="C45">
        <f>_xlfn.POISSON.DIST(A45,Scrobbles!$O$9,FALSE)</f>
        <v>9.856830009437505E-4</v>
      </c>
    </row>
    <row r="46" spans="1:3" x14ac:dyDescent="0.3">
      <c r="A46">
        <v>44</v>
      </c>
      <c r="B46">
        <f>_xlfn.NORM.DIST(A46,Scrobbles!$O$9,Scrobbles!$O$8,FALSE)</f>
        <v>9.9197101764828353E-3</v>
      </c>
      <c r="C46">
        <f>_xlfn.POISSON.DIST(A46,Scrobbles!$O$9,FALSE)</f>
        <v>1.4486553195688491E-3</v>
      </c>
    </row>
    <row r="47" spans="1:3" x14ac:dyDescent="0.3">
      <c r="A47">
        <v>45</v>
      </c>
      <c r="B47">
        <f>_xlfn.NORM.DIST(A47,Scrobbles!$O$9,Scrobbles!$O$8,FALSE)</f>
        <v>1.0104088349889134E-2</v>
      </c>
      <c r="C47">
        <f>_xlfn.POISSON.DIST(A47,Scrobbles!$O$9,FALSE)</f>
        <v>2.0817713481211574E-3</v>
      </c>
    </row>
    <row r="48" spans="1:3" x14ac:dyDescent="0.3">
      <c r="A48">
        <v>46</v>
      </c>
      <c r="B48">
        <f>_xlfn.NORM.DIST(A48,Scrobbles!$O$9,Scrobbles!$O$8,FALSE)</f>
        <v>1.0282499188592987E-2</v>
      </c>
      <c r="C48">
        <f>_xlfn.POISSON.DIST(A48,Scrobbles!$O$9,FALSE)</f>
        <v>2.9265481270688712E-3</v>
      </c>
    </row>
    <row r="49" spans="1:3" x14ac:dyDescent="0.3">
      <c r="A49">
        <v>47</v>
      </c>
      <c r="B49">
        <f>_xlfn.NORM.DIST(A49,Scrobbles!$O$9,Scrobbles!$O$8,FALSE)</f>
        <v>1.0454508745307947E-2</v>
      </c>
      <c r="C49">
        <f>_xlfn.POISSON.DIST(A49,Scrobbles!$O$9,FALSE)</f>
        <v>4.0265981322791574E-3</v>
      </c>
    </row>
    <row r="50" spans="1:3" x14ac:dyDescent="0.3">
      <c r="A50">
        <v>48</v>
      </c>
      <c r="B50">
        <f>_xlfn.NORM.DIST(A50,Scrobbles!$O$9,Scrobbles!$O$8,FALSE)</f>
        <v>1.0619693291766983E-2</v>
      </c>
      <c r="C50">
        <f>_xlfn.POISSON.DIST(A50,Scrobbles!$O$9,FALSE)</f>
        <v>5.4247224837649819E-3</v>
      </c>
    </row>
    <row r="51" spans="1:3" x14ac:dyDescent="0.3">
      <c r="A51">
        <v>49</v>
      </c>
      <c r="B51">
        <f>_xlfn.NORM.DIST(A51,Scrobbles!$O$9,Scrobbles!$O$8,FALSE)</f>
        <v>1.0777641049269211E-2</v>
      </c>
      <c r="C51">
        <f>_xlfn.POISSON.DIST(A51,Scrobbles!$O$9,FALSE)</f>
        <v>7.1591575636082011E-3</v>
      </c>
    </row>
    <row r="52" spans="1:3" x14ac:dyDescent="0.3">
      <c r="A52">
        <v>50</v>
      </c>
      <c r="B52">
        <f>_xlfn.NORM.DIST(A52,Scrobbles!$O$9,Scrobbles!$O$8,FALSE)</f>
        <v>1.0927953892403102E-2</v>
      </c>
      <c r="C52">
        <f>_xlfn.POISSON.DIST(A52,Scrobbles!$O$9,FALSE)</f>
        <v>9.2591771155999605E-3</v>
      </c>
    </row>
    <row r="53" spans="1:3" x14ac:dyDescent="0.3">
      <c r="A53">
        <v>51</v>
      </c>
      <c r="B53">
        <f>_xlfn.NORM.DIST(A53,Scrobbles!$O$9,Scrobbles!$O$8,FALSE)</f>
        <v>1.1070249016123229E-2</v>
      </c>
      <c r="C53">
        <f>_xlfn.POISSON.DIST(A53,Scrobbles!$O$9,FALSE)</f>
        <v>1.1740394512590766E-2</v>
      </c>
    </row>
    <row r="54" spans="1:3" x14ac:dyDescent="0.3">
      <c r="A54">
        <v>52</v>
      </c>
      <c r="B54">
        <f>_xlfn.NORM.DIST(A54,Scrobbles!$O$9,Scrobbles!$O$8,FALSE)</f>
        <v>1.1204160556442765E-2</v>
      </c>
      <c r="C54">
        <f>_xlfn.POISSON.DIST(A54,Scrobbles!$O$9,FALSE)</f>
        <v>1.4600234201555198E-2</v>
      </c>
    </row>
    <row r="55" spans="1:3" x14ac:dyDescent="0.3">
      <c r="A55">
        <v>53</v>
      </c>
      <c r="B55">
        <f>_xlfn.NORM.DIST(A55,Scrobbles!$O$9,Scrobbles!$O$8,FALSE)</f>
        <v>1.1329341155161961E-2</v>
      </c>
      <c r="C55">
        <f>_xlfn.POISSON.DIST(A55,Scrobbles!$O$9,FALSE)</f>
        <v>1.7814122233344092E-2</v>
      </c>
    </row>
    <row r="56" spans="1:3" x14ac:dyDescent="0.3">
      <c r="A56">
        <v>54</v>
      </c>
      <c r="B56">
        <f>_xlfn.NORM.DIST(A56,Scrobbles!$O$9,Scrobbles!$O$8,FALSE)</f>
        <v>1.1445463459283559E-2</v>
      </c>
      <c r="C56">
        <f>_xlfn.POISSON.DIST(A56,Scrobbles!$O$9,FALSE)</f>
        <v>2.1332961193016971E-2</v>
      </c>
    </row>
    <row r="57" spans="1:3" x14ac:dyDescent="0.3">
      <c r="A57">
        <v>55</v>
      </c>
      <c r="B57">
        <f>_xlfn.NORM.DIST(A57,Scrobbles!$O$9,Scrobbles!$O$8,FALSE)</f>
        <v>1.1552221546068294E-2</v>
      </c>
      <c r="C57">
        <f>_xlfn.POISSON.DIST(A57,Scrobbles!$O$9,FALSE)</f>
        <v>2.5082390736032124E-2</v>
      </c>
    </row>
    <row r="58" spans="1:3" x14ac:dyDescent="0.3">
      <c r="A58">
        <v>56</v>
      </c>
      <c r="B58">
        <f>_xlfn.NORM.DIST(A58,Scrobbles!$O$9,Scrobbles!$O$8,FALSE)</f>
        <v>1.1649332265056132E-2</v>
      </c>
      <c r="C58">
        <f>_xlfn.POISSON.DIST(A58,Scrobbles!$O$9,FALSE)</f>
        <v>2.8964189302322807E-2</v>
      </c>
    </row>
    <row r="59" spans="1:3" x14ac:dyDescent="0.3">
      <c r="A59">
        <v>57</v>
      </c>
      <c r="B59">
        <f>_xlfn.NORM.DIST(A59,Scrobbles!$O$9,Scrobbles!$O$8,FALSE)</f>
        <v>1.1736536488818851E-2</v>
      </c>
      <c r="C59">
        <f>_xlfn.POISSON.DIST(A59,Scrobbles!$O$9,FALSE)</f>
        <v>3.2859957454097213E-2</v>
      </c>
    </row>
    <row r="60" spans="1:3" x14ac:dyDescent="0.3">
      <c r="A60">
        <v>58</v>
      </c>
      <c r="B60">
        <f>_xlfn.NORM.DIST(A60,Scrobbles!$O$9,Scrobbles!$O$8,FALSE)</f>
        <v>1.181360026471487E-2</v>
      </c>
      <c r="C60">
        <f>_xlfn.POISSON.DIST(A60,Scrobbles!$O$9,FALSE)</f>
        <v>3.6636964058016426E-2</v>
      </c>
    </row>
    <row r="61" spans="1:3" x14ac:dyDescent="0.3">
      <c r="A61">
        <v>59</v>
      </c>
      <c r="B61">
        <f>_xlfn.NORM.DIST(A61,Scrobbles!$O$9,Scrobbles!$O$8,FALSE)</f>
        <v>1.1880315860483456E-2</v>
      </c>
      <c r="C61">
        <f>_xlfn.POISSON.DIST(A61,Scrobbles!$O$9,FALSE)</f>
        <v>4.0155768515566022E-2</v>
      </c>
    </row>
    <row r="62" spans="1:3" x14ac:dyDescent="0.3">
      <c r="A62">
        <v>60</v>
      </c>
      <c r="B62">
        <f>_xlfn.NORM.DIST(A62,Scrobbles!$O$9,Scrobbles!$O$8,FALSE)</f>
        <v>1.1936502697139134E-2</v>
      </c>
      <c r="C62">
        <f>_xlfn.POISSON.DIST(A62,Scrobbles!$O$9,FALSE)</f>
        <v>4.3278994955665631E-2</v>
      </c>
    </row>
    <row r="63" spans="1:3" x14ac:dyDescent="0.3">
      <c r="A63">
        <v>61</v>
      </c>
      <c r="B63">
        <f>_xlfn.NORM.DIST(A63,Scrobbles!$O$9,Scrobbles!$O$8,FALSE)</f>
        <v>1.1982008163303484E-2</v>
      </c>
      <c r="C63">
        <f>_xlfn.POISSON.DIST(A63,Scrobbles!$O$9,FALSE)</f>
        <v>4.5880464597809437E-2</v>
      </c>
    </row>
    <row r="64" spans="1:3" x14ac:dyDescent="0.3">
      <c r="A64">
        <v>62</v>
      </c>
      <c r="B64">
        <f>_xlfn.NORM.DIST(A64,Scrobbles!$O$9,Scrobbles!$O$8,FALSE)</f>
        <v>1.2016708305834862E-2</v>
      </c>
      <c r="C64">
        <f>_xlfn.POISSON.DIST(A64,Scrobbles!$O$9,FALSE)</f>
        <v>4.7853817913844264E-2</v>
      </c>
    </row>
    <row r="65" spans="1:3" x14ac:dyDescent="0.3">
      <c r="A65">
        <v>63</v>
      </c>
      <c r="B65">
        <f>_xlfn.NORM.DIST(A65,Scrobbles!$O$9,Scrobbles!$O$8,FALSE)</f>
        <v>1.2040508392381983E-2</v>
      </c>
      <c r="C65">
        <f>_xlfn.POISSON.DIST(A65,Scrobbles!$O$9,FALSE)</f>
        <v>4.9119791932729036E-2</v>
      </c>
    </row>
    <row r="66" spans="1:3" x14ac:dyDescent="0.3">
      <c r="A66">
        <v>64</v>
      </c>
      <c r="B66">
        <f>_xlfn.NORM.DIST(A66,Scrobbles!$O$9,Scrobbles!$O$8,FALSE)</f>
        <v>1.205334334228814E-2</v>
      </c>
      <c r="C66">
        <f>_xlfn.POISSON.DIST(A66,Scrobbles!$O$9,FALSE)</f>
        <v>4.9631456432028306E-2</v>
      </c>
    </row>
    <row r="67" spans="1:3" x14ac:dyDescent="0.3">
      <c r="A67">
        <v>65</v>
      </c>
      <c r="B67">
        <f>_xlfn.NORM.DIST(A67,Scrobbles!$O$9,Scrobbles!$O$8,FALSE)</f>
        <v>1.2055178023102839E-2</v>
      </c>
      <c r="C67">
        <f>_xlfn.POISSON.DIST(A67,Scrobbles!$O$9,FALSE)</f>
        <v>4.9376936142633283E-2</v>
      </c>
    </row>
    <row r="68" spans="1:3" x14ac:dyDescent="0.3">
      <c r="A68">
        <v>66</v>
      </c>
      <c r="B68">
        <f>_xlfn.NORM.DIST(A68,Scrobbles!$O$9,Scrobbles!$O$8,FALSE)</f>
        <v>1.2046007410810137E-2</v>
      </c>
      <c r="C68">
        <f>_xlfn.POISSON.DIST(A68,Scrobbles!$O$9,FALSE)</f>
        <v>4.8379422281165936E-2</v>
      </c>
    </row>
    <row r="69" spans="1:3" x14ac:dyDescent="0.3">
      <c r="A69">
        <v>67</v>
      </c>
      <c r="B69">
        <f>_xlfn.NORM.DIST(A69,Scrobbles!$O$9,Scrobbles!$O$8,FALSE)</f>
        <v>1.202585661275093E-2</v>
      </c>
      <c r="C69">
        <f>_xlfn.POISSON.DIST(A69,Scrobbles!$O$9,FALSE)</f>
        <v>4.6694566778836787E-2</v>
      </c>
    </row>
    <row r="70" spans="1:3" x14ac:dyDescent="0.3">
      <c r="A70">
        <v>68</v>
      </c>
      <c r="B70">
        <f>_xlfn.NORM.DIST(A70,Scrobbles!$O$9,Scrobbles!$O$8,FALSE)</f>
        <v>1.1994780753092838E-2</v>
      </c>
      <c r="C70">
        <f>_xlfn.POISSON.DIST(A70,Scrobbles!$O$9,FALSE)</f>
        <v>4.4405617426933018E-2</v>
      </c>
    </row>
    <row r="71" spans="1:3" x14ac:dyDescent="0.3">
      <c r="A71">
        <v>69</v>
      </c>
      <c r="B71">
        <f>_xlfn.NORM.DIST(A71,Scrobbles!$O$9,Scrobbles!$O$8,FALSE)</f>
        <v>1.195286472157887E-2</v>
      </c>
      <c r="C71">
        <f>_xlfn.POISSON.DIST(A71,Scrobbles!$O$9,FALSE)</f>
        <v>4.1616858844565251E-2</v>
      </c>
    </row>
    <row r="72" spans="1:3" x14ac:dyDescent="0.3">
      <c r="A72">
        <v>70</v>
      </c>
      <c r="B72">
        <f>_xlfn.NORM.DIST(A72,Scrobbles!$O$9,Scrobbles!$O$8,FALSE)</f>
        <v>1.1900222787157633E-2</v>
      </c>
      <c r="C72">
        <f>_xlfn.POISSON.DIST(A72,Scrobbles!$O$9,FALSE)</f>
        <v>3.8446050551646023E-2</v>
      </c>
    </row>
    <row r="73" spans="1:3" x14ac:dyDescent="0.3">
      <c r="A73">
        <v>71</v>
      </c>
      <c r="B73">
        <f>_xlfn.NORM.DIST(A73,Scrobbles!$O$9,Scrobbles!$O$8,FALSE)</f>
        <v>1.1836998078956296E-2</v>
      </c>
      <c r="C73">
        <f>_xlfn.POISSON.DIST(A73,Scrobbles!$O$9,FALSE)</f>
        <v>3.5016590643283205E-2</v>
      </c>
    </row>
    <row r="74" spans="1:3" x14ac:dyDescent="0.3">
      <c r="A74">
        <v>72</v>
      </c>
      <c r="B74">
        <f>_xlfn.NORM.DIST(A74,Scrobbles!$O$9,Scrobbles!$O$8,FALSE)</f>
        <v>1.1763361937895775E-2</v>
      </c>
      <c r="C74">
        <f>_xlfn.POISSON.DIST(A74,Scrobbles!$O$9,FALSE)</f>
        <v>3.1450086040726598E-2</v>
      </c>
    </row>
    <row r="75" spans="1:3" x14ac:dyDescent="0.3">
      <c r="A75">
        <v>73</v>
      </c>
      <c r="B75">
        <f>_xlfn.NORM.DIST(A75,Scrobbles!$O$9,Scrobbles!$O$8,FALSE)</f>
        <v>1.1679513143058927E-2</v>
      </c>
      <c r="C75">
        <f>_xlfn.POISSON.DIST(A75,Scrobbles!$O$9,FALSE)</f>
        <v>2.7859893570323997E-2</v>
      </c>
    </row>
    <row r="76" spans="1:3" x14ac:dyDescent="0.3">
      <c r="A76">
        <v>74</v>
      </c>
      <c r="B76">
        <f>_xlfn.NORM.DIST(A76,Scrobbles!$O$9,Scrobbles!$O$8,FALSE)</f>
        <v>1.1585677017700366E-2</v>
      </c>
      <c r="C76">
        <f>_xlfn.POISSON.DIST(A76,Scrobbles!$O$9,FALSE)</f>
        <v>2.4346033120012857E-2</v>
      </c>
    </row>
    <row r="77" spans="1:3" x14ac:dyDescent="0.3">
      <c r="A77">
        <v>75</v>
      </c>
      <c r="B77">
        <f>_xlfn.NORM.DIST(A77,Scrobbles!$O$9,Scrobbles!$O$8,FALSE)</f>
        <v>1.148210442052465E-2</v>
      </c>
      <c r="C77">
        <f>_xlfn.POISSON.DIST(A77,Scrobbles!$O$9,FALSE)</f>
        <v>2.0991690779033307E-2</v>
      </c>
    </row>
    <row r="78" spans="1:3" x14ac:dyDescent="0.3">
      <c r="A78">
        <v>76</v>
      </c>
      <c r="B78">
        <f>_xlfn.NORM.DIST(A78,Scrobbles!$O$9,Scrobbles!$O$8,FALSE)</f>
        <v>1.1369070628552132E-2</v>
      </c>
      <c r="C78">
        <f>_xlfn.POISSON.DIST(A78,Scrobbles!$O$9,FALSE)</f>
        <v>1.7861350926019617E-2</v>
      </c>
    </row>
    <row r="79" spans="1:3" x14ac:dyDescent="0.3">
      <c r="A79">
        <v>77</v>
      </c>
      <c r="B79">
        <f>_xlfn.NORM.DIST(A79,Scrobbles!$O$9,Scrobbles!$O$8,FALSE)</f>
        <v>1.1246874118533558E-2</v>
      </c>
      <c r="C79">
        <f>_xlfn.POISSON.DIST(A79,Scrobbles!$O$9,FALSE)</f>
        <v>1.5000441903237242E-2</v>
      </c>
    </row>
    <row r="80" spans="1:3" x14ac:dyDescent="0.3">
      <c r="A80">
        <v>78</v>
      </c>
      <c r="B80">
        <f>_xlfn.NORM.DIST(A80,Scrobbles!$O$9,Scrobbles!$O$8,FALSE)</f>
        <v>1.1115835254460442E-2</v>
      </c>
      <c r="C80">
        <f>_xlfn.POISSON.DIST(A80,Scrobbles!$O$9,FALSE)</f>
        <v>1.243626380011976E-2</v>
      </c>
    </row>
    <row r="81" spans="1:3" x14ac:dyDescent="0.3">
      <c r="A81">
        <v>79</v>
      </c>
      <c r="B81">
        <f>_xlfn.NORM.DIST(A81,Scrobbles!$O$9,Scrobbles!$O$8,FALSE)</f>
        <v>1.0976294889244188E-2</v>
      </c>
      <c r="C81">
        <f>_xlfn.POISSON.DIST(A81,Scrobbles!$O$9,FALSE)</f>
        <v>1.0179895262545303E-2</v>
      </c>
    </row>
    <row r="82" spans="1:3" x14ac:dyDescent="0.3">
      <c r="A82">
        <v>80</v>
      </c>
      <c r="B82">
        <f>_xlfn.NORM.DIST(A82,Scrobbles!$O$9,Scrobbles!$O$8,FALSE)</f>
        <v>1.0828612889099082E-2</v>
      </c>
      <c r="C82">
        <f>_xlfn.POISSON.DIST(A82,Scrobbles!$O$9,FALSE)</f>
        <v>8.2287486705574526E-3</v>
      </c>
    </row>
    <row r="83" spans="1:3" x14ac:dyDescent="0.3">
      <c r="A83">
        <v>81</v>
      </c>
      <c r="B83">
        <f>_xlfn.NORM.DIST(A83,Scrobbles!$O$9,Scrobbles!$O$8,FALSE)</f>
        <v>1.0673166589559517E-2</v>
      </c>
      <c r="C83">
        <f>_xlfn.POISSON.DIST(A83,Scrobbles!$O$9,FALSE)</f>
        <v>6.5694536711446141E-3</v>
      </c>
    </row>
    <row r="84" spans="1:3" x14ac:dyDescent="0.3">
      <c r="A84">
        <v>82</v>
      </c>
      <c r="B84">
        <f>_xlfn.NORM.DIST(A84,Scrobbles!$O$9,Scrobbles!$O$8,FALSE)</f>
        <v>1.0510349192387643E-2</v>
      </c>
      <c r="C84">
        <f>_xlfn.POISSON.DIST(A84,Scrobbles!$O$9,FALSE)</f>
        <v>5.1807886674880487E-3</v>
      </c>
    </row>
    <row r="85" spans="1:3" x14ac:dyDescent="0.3">
      <c r="A85">
        <v>83</v>
      </c>
      <c r="B85">
        <f>_xlfn.NORM.DIST(A85,Scrobbles!$O$9,Scrobbles!$O$8,FALSE)</f>
        <v>1.0340568112882391E-2</v>
      </c>
      <c r="C85">
        <f>_xlfn.POISSON.DIST(A85,Scrobbles!$O$9,FALSE)</f>
        <v>4.0364377569987167E-3</v>
      </c>
    </row>
    <row r="86" spans="1:3" x14ac:dyDescent="0.3">
      <c r="A86">
        <v>84</v>
      </c>
      <c r="B86">
        <f>_xlfn.NORM.DIST(A86,Scrobbles!$O$9,Scrobbles!$O$8,FALSE)</f>
        <v>1.0164243287282985E-2</v>
      </c>
      <c r="C86">
        <f>_xlfn.POISSON.DIST(A86,Scrobbles!$O$9,FALSE)</f>
        <v>3.1074163684831338E-3</v>
      </c>
    </row>
    <row r="87" spans="1:3" x14ac:dyDescent="0.3">
      <c r="A87">
        <v>85</v>
      </c>
      <c r="B87">
        <f>_xlfn.NORM.DIST(A87,Scrobbles!$O$9,Scrobbles!$O$8,FALSE)</f>
        <v>9.9818054500697036E-3</v>
      </c>
      <c r="C87">
        <f>_xlfn.POISSON.DIST(A87,Scrobbles!$O$9,FALSE)</f>
        <v>2.3640736293558035E-3</v>
      </c>
    </row>
    <row r="88" spans="1:3" x14ac:dyDescent="0.3">
      <c r="A88">
        <v>86</v>
      </c>
      <c r="B88">
        <f>_xlfn.NORM.DIST(A88,Scrobbles!$O$9,Scrobbles!$O$8,FALSE)</f>
        <v>9.7936943910013254E-3</v>
      </c>
      <c r="C88">
        <f>_xlfn.POISSON.DIST(A88,Scrobbles!$O$9,FALSE)</f>
        <v>1.7776367600582377E-3</v>
      </c>
    </row>
    <row r="89" spans="1:3" x14ac:dyDescent="0.3">
      <c r="A89">
        <v>87</v>
      </c>
      <c r="B89">
        <f>_xlfn.NORM.DIST(A89,Scrobbles!$O$9,Scrobbles!$O$8,FALSE)</f>
        <v>9.6003572016938703E-3</v>
      </c>
      <c r="C89">
        <f>_xlfn.POISSON.DIST(A89,Scrobbles!$O$9,FALSE)</f>
        <v>1.3213085496218331E-3</v>
      </c>
    </row>
    <row r="90" spans="1:3" x14ac:dyDescent="0.3">
      <c r="A90">
        <v>88</v>
      </c>
      <c r="B90">
        <f>_xlfn.NORM.DIST(A90,Scrobbles!$O$9,Scrobbles!$O$8,FALSE)</f>
        <v>9.4022465214398422E-3</v>
      </c>
      <c r="C90">
        <f>_xlfn.POISSON.DIST(A90,Scrobbles!$O$9,FALSE)</f>
        <v>9.7096158570695126E-4</v>
      </c>
    </row>
    <row r="91" spans="1:3" x14ac:dyDescent="0.3">
      <c r="A91">
        <v>89</v>
      </c>
      <c r="B91">
        <f>_xlfn.NORM.DIST(A91,Scrobbles!$O$9,Scrobbles!$O$8,FALSE)</f>
        <v>9.1998187917936933E-3</v>
      </c>
      <c r="C91">
        <f>_xlfn.POISSON.DIST(A91,Scrobbles!$O$9,FALSE)</f>
        <v>7.0549268774212979E-4</v>
      </c>
    </row>
    <row r="92" spans="1:3" x14ac:dyDescent="0.3">
      <c r="A92">
        <v>90</v>
      </c>
      <c r="B92">
        <f>_xlfn.NORM.DIST(A92,Scrobbles!$O$9,Scrobbles!$O$8,FALSE)</f>
        <v>8.9935325292100927E-3</v>
      </c>
      <c r="C92">
        <f>_xlfn.POISSON.DIST(A92,Scrobbles!$O$9,FALSE)</f>
        <v>5.0690956082212457E-4</v>
      </c>
    </row>
    <row r="93" spans="1:3" x14ac:dyDescent="0.3">
      <c r="A93">
        <v>91</v>
      </c>
      <c r="B93">
        <f>_xlfn.NORM.DIST(A93,Scrobbles!$O$9,Scrobbles!$O$8,FALSE)</f>
        <v>8.7838466247200982E-3</v>
      </c>
      <c r="C93">
        <f>_xlfn.POISSON.DIST(A93,Scrobbles!$O$9,FALSE)</f>
        <v>3.6022144615198561E-4</v>
      </c>
    </row>
    <row r="94" spans="1:3" x14ac:dyDescent="0.3">
      <c r="A94">
        <v>92</v>
      </c>
      <c r="B94">
        <f>_xlfn.NORM.DIST(A94,Scrobbles!$O$9,Scrobbles!$O$8,FALSE)</f>
        <v>8.5712186792702011E-3</v>
      </c>
      <c r="C94">
        <f>_xlfn.POISSON.DIST(A94,Scrobbles!$O$9,FALSE)</f>
        <v>2.5319913244016285E-4</v>
      </c>
    </row>
    <row r="95" spans="1:3" x14ac:dyDescent="0.3">
      <c r="A95">
        <v>93</v>
      </c>
      <c r="B95">
        <f>_xlfn.NORM.DIST(A95,Scrobbles!$O$9,Scrobbles!$O$8,FALSE)</f>
        <v>8.356103382934521E-3</v>
      </c>
      <c r="C95">
        <f>_xlfn.POISSON.DIST(A95,Scrobbles!$O$9,FALSE)</f>
        <v>1.7605961180427153E-4</v>
      </c>
    </row>
    <row r="96" spans="1:3" x14ac:dyDescent="0.3">
      <c r="A96">
        <v>94</v>
      </c>
      <c r="B96">
        <f>_xlfn.NORM.DIST(A96,Scrobbles!$O$9,Scrobbles!$O$8,FALSE)</f>
        <v>8.1389509457458729E-3</v>
      </c>
      <c r="C96">
        <f>_xlfn.POISSON.DIST(A96,Scrobbles!$O$9,FALSE)</f>
        <v>1.2111902372350572E-4</v>
      </c>
    </row>
    <row r="97" spans="1:3" x14ac:dyDescent="0.3">
      <c r="A97">
        <v>95</v>
      </c>
      <c r="B97">
        <f>_xlfn.NORM.DIST(A97,Scrobbles!$O$9,Scrobbles!$O$8,FALSE)</f>
        <v>7.9202055873818338E-3</v>
      </c>
      <c r="C97">
        <f>_xlfn.POISSON.DIST(A97,Scrobbles!$O$9,FALSE)</f>
        <v>8.2445931938106222E-5</v>
      </c>
    </row>
    <row r="98" spans="1:3" x14ac:dyDescent="0.3">
      <c r="A98">
        <v>96</v>
      </c>
      <c r="B98">
        <f>_xlfn.NORM.DIST(A98,Scrobbles!$O$9,Scrobbles!$O$8,FALSE)</f>
        <v>7.7003040923924061E-3</v>
      </c>
      <c r="C98">
        <f>_xlfn.POISSON.DIST(A98,Scrobbles!$O$9,FALSE)</f>
        <v>5.5536495819418452E-5</v>
      </c>
    </row>
    <row r="99" spans="1:3" x14ac:dyDescent="0.3">
      <c r="A99">
        <v>97</v>
      </c>
      <c r="B99">
        <f>_xlfn.NORM.DIST(A99,Scrobbles!$O$9,Scrobbles!$O$8,FALSE)</f>
        <v>7.4796744370721679E-3</v>
      </c>
      <c r="C99">
        <f>_xlfn.POISSON.DIST(A99,Scrobbles!$O$9,FALSE)</f>
        <v>3.7024330546278964E-5</v>
      </c>
    </row>
    <row r="100" spans="1:3" x14ac:dyDescent="0.3">
      <c r="A100">
        <v>98</v>
      </c>
      <c r="B100">
        <f>_xlfn.NORM.DIST(A100,Scrobbles!$O$9,Scrobbles!$O$8,FALSE)</f>
        <v>7.2587344934670547E-3</v>
      </c>
      <c r="C100">
        <f>_xlfn.POISSON.DIST(A100,Scrobbles!$O$9,FALSE)</f>
        <v>2.4431020836660126E-5</v>
      </c>
    </row>
    <row r="101" spans="1:3" x14ac:dyDescent="0.3">
      <c r="A101">
        <v>99</v>
      </c>
      <c r="B101">
        <f>_xlfn.NORM.DIST(A101,Scrobbles!$O$9,Scrobbles!$O$8,FALSE)</f>
        <v>7.0378908153703344E-3</v>
      </c>
      <c r="C101">
        <f>_xlfn.POISSON.DIST(A101,Scrobbles!$O$9,FALSE)</f>
        <v>1.595830990677467E-5</v>
      </c>
    </row>
    <row r="102" spans="1:3" x14ac:dyDescent="0.3">
      <c r="A102">
        <v>100</v>
      </c>
      <c r="B102">
        <f>_xlfn.NORM.DIST(A102,Scrobbles!$O$9,Scrobbles!$O$8,FALSE)</f>
        <v>6.8175375105093061E-3</v>
      </c>
      <c r="C102">
        <f>_xlfn.POISSON.DIST(A102,Scrobbles!$O$9,FALSE)</f>
        <v>1.0319707073047657E-5</v>
      </c>
    </row>
    <row r="103" spans="1:3" x14ac:dyDescent="0.3">
      <c r="A103">
        <v>101</v>
      </c>
      <c r="B103">
        <f>_xlfn.NORM.DIST(A103,Scrobbles!$O$9,Scrobbles!$O$8,FALSE)</f>
        <v>6.5980552024598104E-3</v>
      </c>
      <c r="C103">
        <f>_xlfn.POISSON.DIST(A103,Scrobbles!$O$9,FALSE)</f>
        <v>6.6073372018853451E-6</v>
      </c>
    </row>
    <row r="104" spans="1:3" x14ac:dyDescent="0.3">
      <c r="A104">
        <v>102</v>
      </c>
      <c r="B104">
        <f>_xlfn.NORM.DIST(A104,Scrobbles!$O$9,Scrobbles!$O$8,FALSE)</f>
        <v>6.3798100851553217E-3</v>
      </c>
      <c r="C104">
        <f>_xlfn.POISSON.DIST(A104,Scrobbles!$O$9,FALSE)</f>
        <v>4.1889654155743015E-6</v>
      </c>
    </row>
    <row r="105" spans="1:3" x14ac:dyDescent="0.3">
      <c r="A105">
        <v>103</v>
      </c>
      <c r="B105">
        <f>_xlfn.NORM.DIST(A105,Scrobbles!$O$9,Scrobbles!$O$8,FALSE)</f>
        <v>6.1631530721868817E-3</v>
      </c>
      <c r="C105">
        <f>_xlfn.POISSON.DIST(A105,Scrobbles!$O$9,FALSE)</f>
        <v>2.6299653418169025E-6</v>
      </c>
    </row>
    <row r="106" spans="1:3" x14ac:dyDescent="0.3">
      <c r="A106">
        <v>104</v>
      </c>
      <c r="B106">
        <f>_xlfn.NORM.DIST(A106,Scrobbles!$O$9,Scrobbles!$O$8,FALSE)</f>
        <v>5.9484190424248552E-3</v>
      </c>
      <c r="C106">
        <f>_xlfn.POISSON.DIST(A106,Scrobbles!$O$9,FALSE)</f>
        <v>1.6352989625399967E-6</v>
      </c>
    </row>
    <row r="107" spans="1:3" x14ac:dyDescent="0.3">
      <c r="A107">
        <v>105</v>
      </c>
      <c r="B107">
        <f>_xlfn.NORM.DIST(A107,Scrobbles!$O$9,Scrobbles!$O$8,FALSE)</f>
        <v>5.7359261828385929E-3</v>
      </c>
      <c r="C107">
        <f>_xlfn.POISSON.DIST(A107,Scrobbles!$O$9,FALSE)</f>
        <v>1.0071365039135276E-6</v>
      </c>
    </row>
    <row r="108" spans="1:3" x14ac:dyDescent="0.3">
      <c r="A108">
        <v>106</v>
      </c>
      <c r="B108">
        <f>_xlfn.NORM.DIST(A108,Scrobbles!$O$9,Scrobbles!$O$8,FALSE)</f>
        <v>5.5259754287505427E-3</v>
      </c>
      <c r="C108">
        <f>_xlfn.POISSON.DIST(A108,Scrobbles!$O$9,FALSE)</f>
        <v>6.144166093057321E-7</v>
      </c>
    </row>
    <row r="109" spans="1:3" x14ac:dyDescent="0.3">
      <c r="A109">
        <v>107</v>
      </c>
      <c r="B109">
        <f>_xlfn.NORM.DIST(A109,Scrobbles!$O$9,Scrobbles!$O$8,FALSE)</f>
        <v>5.3188500011418843E-3</v>
      </c>
      <c r="C109">
        <f>_xlfn.POISSON.DIST(A109,Scrobbles!$O$9,FALSE)</f>
        <v>3.7132966419100188E-7</v>
      </c>
    </row>
    <row r="110" spans="1:3" x14ac:dyDescent="0.3">
      <c r="A110">
        <v>108</v>
      </c>
      <c r="B110">
        <f>_xlfn.NORM.DIST(A110,Scrobbles!$O$9,Scrobbles!$O$8,FALSE)</f>
        <v>5.1148150400315102E-3</v>
      </c>
      <c r="C110">
        <f>_xlfn.POISSON.DIST(A110,Scrobbles!$O$9,FALSE)</f>
        <v>2.2233936683041635E-7</v>
      </c>
    </row>
    <row r="111" spans="1:3" x14ac:dyDescent="0.3">
      <c r="A111">
        <v>109</v>
      </c>
      <c r="B111">
        <f>_xlfn.NORM.DIST(A111,Scrobbles!$O$9,Scrobbles!$O$8,FALSE)</f>
        <v>4.9141173323833109E-3</v>
      </c>
      <c r="C111">
        <f>_xlfn.POISSON.DIST(A111,Scrobbles!$O$9,FALSE)</f>
        <v>1.3190775891468194E-7</v>
      </c>
    </row>
    <row r="112" spans="1:3" x14ac:dyDescent="0.3">
      <c r="A112">
        <v>110</v>
      </c>
      <c r="B112">
        <f>_xlfn.NORM.DIST(A112,Scrobbles!$O$9,Scrobbles!$O$8,FALSE)</f>
        <v>4.7169851324614835E-3</v>
      </c>
      <c r="C112">
        <f>_xlfn.POISSON.DIST(A112,Scrobbles!$O$9,FALSE)</f>
        <v>7.7545773422569102E-8</v>
      </c>
    </row>
    <row r="113" spans="1:3" x14ac:dyDescent="0.3">
      <c r="A113">
        <v>111</v>
      </c>
      <c r="B113">
        <f>_xlfn.NORM.DIST(A113,Scrobbles!$O$9,Scrobbles!$O$8,FALSE)</f>
        <v>4.5236280720535108E-3</v>
      </c>
      <c r="C113">
        <f>_xlfn.POISSON.DIST(A113,Scrobbles!$O$9,FALSE)</f>
        <v>4.5176816948884638E-8</v>
      </c>
    </row>
    <row r="114" spans="1:3" x14ac:dyDescent="0.3">
      <c r="A114">
        <v>112</v>
      </c>
      <c r="B114">
        <f>_xlfn.NORM.DIST(A114,Scrobbles!$O$9,Scrobbles!$O$8,FALSE)</f>
        <v>4.3342371575178012E-3</v>
      </c>
      <c r="C114">
        <f>_xlfn.POISSON.DIST(A114,Scrobbles!$O$9,FALSE)</f>
        <v>2.6084233595486829E-8</v>
      </c>
    </row>
    <row r="115" spans="1:3" x14ac:dyDescent="0.3">
      <c r="A115">
        <v>113</v>
      </c>
      <c r="B115">
        <f>_xlfn.NORM.DIST(A115,Scrobbles!$O$9,Scrobbles!$O$8,FALSE)</f>
        <v>4.1489848501903804E-3</v>
      </c>
      <c r="C115">
        <f>_xlfn.POISSON.DIST(A115,Scrobbles!$O$9,FALSE)</f>
        <v>1.4927260523671028E-8</v>
      </c>
    </row>
    <row r="116" spans="1:3" x14ac:dyDescent="0.3">
      <c r="A116">
        <v>114</v>
      </c>
      <c r="B116">
        <f>_xlfn.NORM.DIST(A116,Scrobbles!$O$9,Scrobbles!$O$8,FALSE)</f>
        <v>3.968025226304084E-3</v>
      </c>
      <c r="C116">
        <f>_xlfn.POISSON.DIST(A116,Scrobbles!$O$9,FALSE)</f>
        <v>8.4675103555325962E-9</v>
      </c>
    </row>
    <row r="117" spans="1:3" x14ac:dyDescent="0.3">
      <c r="A117">
        <v>115</v>
      </c>
      <c r="B117">
        <f>_xlfn.NORM.DIST(A117,Scrobbles!$O$9,Scrobbles!$O$8,FALSE)</f>
        <v>3.7914942122358576E-3</v>
      </c>
      <c r="C117">
        <f>_xlfn.POISSON.DIST(A117,Scrobbles!$O$9,FALSE)</f>
        <v>4.7614406057198243E-9</v>
      </c>
    </row>
    <row r="118" spans="1:3" x14ac:dyDescent="0.3">
      <c r="A118">
        <v>116</v>
      </c>
      <c r="B118">
        <f>_xlfn.NORM.DIST(A118,Scrobbles!$O$9,Scrobbles!$O$8,FALSE)</f>
        <v>3.6195098906039538E-3</v>
      </c>
      <c r="C118">
        <f>_xlfn.POISSON.DIST(A118,Scrobbles!$O$9,FALSE)</f>
        <v>2.654366314682878E-9</v>
      </c>
    </row>
    <row r="119" spans="1:3" x14ac:dyDescent="0.3">
      <c r="A119">
        <v>117</v>
      </c>
      <c r="B119">
        <f>_xlfn.NORM.DIST(A119,Scrobbles!$O$9,Scrobbles!$O$8,FALSE)</f>
        <v>3.4521728724875213E-3</v>
      </c>
      <c r="C119">
        <f>_xlfn.POISSON.DIST(A119,Scrobbles!$O$9,FALSE)</f>
        <v>1.4670856554087872E-9</v>
      </c>
    </row>
    <row r="120" spans="1:3" x14ac:dyDescent="0.3">
      <c r="A120">
        <v>118</v>
      </c>
      <c r="B120">
        <f>_xlfn.NORM.DIST(A120,Scrobbles!$O$9,Scrobbles!$O$8,FALSE)</f>
        <v>3.2895667308363943E-3</v>
      </c>
      <c r="C120">
        <f>_xlfn.POISSON.DIST(A120,Scrobbles!$O$9,FALSE)</f>
        <v>8.0399609364208882E-10</v>
      </c>
    </row>
    <row r="121" spans="1:3" x14ac:dyDescent="0.3">
      <c r="A121">
        <v>119</v>
      </c>
      <c r="B121">
        <f>_xlfn.NORM.DIST(A121,Scrobbles!$O$9,Scrobbles!$O$8,FALSE)</f>
        <v>3.131758489978485E-3</v>
      </c>
      <c r="C121">
        <f>_xlfn.POISSON.DIST(A121,Scrobbles!$O$9,FALSE)</f>
        <v>4.3690544024248794E-10</v>
      </c>
    </row>
    <row r="122" spans="1:3" x14ac:dyDescent="0.3">
      <c r="A122">
        <v>120</v>
      </c>
      <c r="B122">
        <f>_xlfn.NORM.DIST(A122,Scrobbles!$O$9,Scrobbles!$O$8,FALSE)</f>
        <v>2.9787991660153289E-3</v>
      </c>
      <c r="C122">
        <f>_xlfn.POISSON.DIST(A122,Scrobbles!$O$9,FALSE)</f>
        <v>2.3544348724178326E-10</v>
      </c>
    </row>
    <row r="123" spans="1:3" x14ac:dyDescent="0.3">
      <c r="A123">
        <v>121</v>
      </c>
      <c r="B123">
        <f>_xlfn.NORM.DIST(A123,Scrobbles!$O$9,Scrobbles!$O$8,FALSE)</f>
        <v>2.8307243528220365E-3</v>
      </c>
      <c r="C123">
        <f>_xlfn.POISSON.DIST(A123,Scrobbles!$O$9,FALSE)</f>
        <v>1.2582930172150477E-10</v>
      </c>
    </row>
    <row r="124" spans="1:3" x14ac:dyDescent="0.3">
      <c r="A124">
        <v>122</v>
      </c>
      <c r="B124">
        <f>_xlfn.NORM.DIST(A124,Scrobbles!$O$9,Scrobbles!$O$8,FALSE)</f>
        <v>2.6875548483347631E-3</v>
      </c>
      <c r="C124">
        <f>_xlfn.POISSON.DIST(A124,Scrobbles!$O$9,FALSE)</f>
        <v>6.6696405830523675E-11</v>
      </c>
    </row>
    <row r="125" spans="1:3" x14ac:dyDescent="0.3">
      <c r="A125">
        <v>123</v>
      </c>
      <c r="B125">
        <f>_xlfn.NORM.DIST(A125,Scrobbles!$O$9,Scrobbles!$O$8,FALSE)</f>
        <v>2.5492973158150129E-3</v>
      </c>
      <c r="C125">
        <f>_xlfn.POISSON.DIST(A125,Scrobbles!$O$9,FALSE)</f>
        <v>3.5065319054530409E-11</v>
      </c>
    </row>
    <row r="126" spans="1:3" x14ac:dyDescent="0.3">
      <c r="A126">
        <v>124</v>
      </c>
      <c r="B126">
        <f>_xlfn.NORM.DIST(A126,Scrobbles!$O$9,Scrobbles!$O$8,FALSE)</f>
        <v>2.4159449748239279E-3</v>
      </c>
      <c r="C126">
        <f>_xlfn.POISSON.DIST(A126,Scrobbles!$O$9,FALSE)</f>
        <v>1.8286752410158297E-11</v>
      </c>
    </row>
    <row r="127" spans="1:3" x14ac:dyDescent="0.3">
      <c r="A127">
        <v>125</v>
      </c>
      <c r="B127">
        <f>_xlfn.NORM.DIST(A127,Scrobbles!$O$9,Scrobbles!$O$8,FALSE)</f>
        <v>2.2874783167187072E-3</v>
      </c>
      <c r="C127">
        <f>_xlfn.POISSON.DIST(A127,Scrobbles!$O$9,FALSE)</f>
        <v>9.460346580188695E-12</v>
      </c>
    </row>
    <row r="128" spans="1:3" x14ac:dyDescent="0.3">
      <c r="A128">
        <v>126</v>
      </c>
      <c r="B128">
        <f>_xlfn.NORM.DIST(A128,Scrobbles!$O$9,Scrobbles!$O$8,FALSE)</f>
        <v>2.1638658395952909E-3</v>
      </c>
      <c r="C128">
        <f>_xlfn.POISSON.DIST(A128,Scrobbles!$O$9,FALSE)</f>
        <v>4.8553101496205522E-12</v>
      </c>
    </row>
    <row r="129" spans="1:3" x14ac:dyDescent="0.3">
      <c r="A129">
        <v>127</v>
      </c>
      <c r="B129">
        <f>_xlfn.NORM.DIST(A129,Scrobbles!$O$9,Scrobbles!$O$8,FALSE)</f>
        <v>2.0450647977436737E-3</v>
      </c>
      <c r="C129">
        <f>_xlfn.POISSON.DIST(A129,Scrobbles!$O$9,FALSE)</f>
        <v>2.472257661486594E-12</v>
      </c>
    </row>
    <row r="130" spans="1:3" x14ac:dyDescent="0.3">
      <c r="A130">
        <v>128</v>
      </c>
      <c r="B130">
        <f>_xlfn.NORM.DIST(A130,Scrobbles!$O$9,Scrobbles!$O$8,FALSE)</f>
        <v>1.9310219608520897E-3</v>
      </c>
      <c r="C130">
        <f>_xlfn.POISSON.DIST(A130,Scrobbles!$O$9,FALSE)</f>
        <v>1.2490051727302004E-12</v>
      </c>
    </row>
    <row r="131" spans="1:3" x14ac:dyDescent="0.3">
      <c r="A131">
        <v>129</v>
      </c>
      <c r="B131">
        <f>_xlfn.NORM.DIST(A131,Scrobbles!$O$9,Scrobbles!$O$8,FALSE)</f>
        <v>1.8216743783910246E-3</v>
      </c>
      <c r="C131">
        <f>_xlfn.POISSON.DIST(A131,Scrobbles!$O$9,FALSE)</f>
        <v>6.2611628813865728E-13</v>
      </c>
    </row>
    <row r="132" spans="1:3" x14ac:dyDescent="0.3">
      <c r="A132">
        <v>130</v>
      </c>
      <c r="B132">
        <f>_xlfn.NORM.DIST(A132,Scrobbles!$O$9,Scrobbles!$O$8,FALSE)</f>
        <v>1.7169501448245147E-3</v>
      </c>
      <c r="C132">
        <f>_xlfn.POISSON.DIST(A132,Scrobbles!$O$9,FALSE)</f>
        <v>3.1145271768948151E-13</v>
      </c>
    </row>
    <row r="133" spans="1:3" x14ac:dyDescent="0.3">
      <c r="A133">
        <v>131</v>
      </c>
      <c r="B133">
        <f>_xlfn.NORM.DIST(A133,Scrobbles!$O$9,Scrobbles!$O$8,FALSE)</f>
        <v>1.6167691615318592E-3</v>
      </c>
      <c r="C133">
        <f>_xlfn.POISSON.DIST(A133,Scrobbles!$O$9,FALSE)</f>
        <v>1.5374510745994809E-13</v>
      </c>
    </row>
    <row r="134" spans="1:3" x14ac:dyDescent="0.3">
      <c r="A134">
        <v>132</v>
      </c>
      <c r="B134">
        <f>_xlfn.NORM.DIST(A134,Scrobbles!$O$9,Scrobbles!$O$8,FALSE)</f>
        <v>1.5210438915744565E-3</v>
      </c>
      <c r="C134">
        <f>_xlfn.POISSON.DIST(A134,Scrobbles!$O$9,FALSE)</f>
        <v>7.5319572846540764E-14</v>
      </c>
    </row>
    <row r="135" spans="1:3" x14ac:dyDescent="0.3">
      <c r="A135">
        <v>133</v>
      </c>
      <c r="B135">
        <f>_xlfn.NORM.DIST(A135,Scrobbles!$O$9,Scrobbles!$O$8,FALSE)</f>
        <v>1.4296801037072995E-3</v>
      </c>
      <c r="C135">
        <f>_xlfn.POISSON.DIST(A135,Scrobbles!$O$9,FALSE)</f>
        <v>3.6621546697315331E-14</v>
      </c>
    </row>
    <row r="136" spans="1:3" x14ac:dyDescent="0.3">
      <c r="A136">
        <v>134</v>
      </c>
      <c r="B136">
        <f>_xlfn.NORM.DIST(A136,Scrobbles!$O$9,Scrobbles!$O$8,FALSE)</f>
        <v>1.3425776023097496E-3</v>
      </c>
      <c r="C136">
        <f>_xlfn.POISSON.DIST(A136,Scrobbles!$O$9,FALSE)</f>
        <v>1.7673084724575316E-14</v>
      </c>
    </row>
    <row r="137" spans="1:3" x14ac:dyDescent="0.3">
      <c r="A137">
        <v>135</v>
      </c>
      <c r="B137">
        <f>_xlfn.NORM.DIST(A137,Scrobbles!$O$9,Scrobbles!$O$8,FALSE)</f>
        <v>1.259630940192808E-3</v>
      </c>
      <c r="C137">
        <f>_xlfn.POISSON.DIST(A137,Scrobbles!$O$9,FALSE)</f>
        <v>8.4656257693027221E-15</v>
      </c>
    </row>
    <row r="138" spans="1:3" x14ac:dyDescent="0.3">
      <c r="A138">
        <v>136</v>
      </c>
      <c r="B138">
        <f>_xlfn.NORM.DIST(A138,Scrobbles!$O$9,Scrobbles!$O$8,FALSE)</f>
        <v>1.1807301115275206E-3</v>
      </c>
      <c r="C138">
        <f>_xlfn.POISSON.DIST(A138,Scrobbles!$O$9,FALSE)</f>
        <v>4.0253220569723954E-15</v>
      </c>
    </row>
    <row r="139" spans="1:3" x14ac:dyDescent="0.3">
      <c r="A139">
        <v>137</v>
      </c>
      <c r="B139">
        <f>_xlfn.NORM.DIST(A139,Scrobbles!$O$9,Scrobbles!$O$8,FALSE)</f>
        <v>1.1057612224288E-3</v>
      </c>
      <c r="C139">
        <f>_xlfn.POISSON.DIST(A139,Scrobbles!$O$9,FALSE)</f>
        <v>1.9000303626584598E-15</v>
      </c>
    </row>
    <row r="140" spans="1:3" x14ac:dyDescent="0.3">
      <c r="A140">
        <v>138</v>
      </c>
      <c r="B140">
        <f>_xlfn.NORM.DIST(A140,Scrobbles!$O$9,Scrobbles!$O$8,FALSE)</f>
        <v>1.0346071370184215E-3</v>
      </c>
      <c r="C140">
        <f>_xlfn.POISSON.DIST(A140,Scrobbles!$O$9,FALSE)</f>
        <v>8.9035239216363831E-16</v>
      </c>
    </row>
    <row r="141" spans="1:3" x14ac:dyDescent="0.3">
      <c r="A141">
        <v>139</v>
      </c>
      <c r="B141">
        <f>_xlfn.NORM.DIST(A141,Scrobbles!$O$9,Scrobbles!$O$8,FALSE)</f>
        <v>9.6714809707787713E-4</v>
      </c>
      <c r="C141">
        <f>_xlfn.POISSON.DIST(A141,Scrobbles!$O$9,FALSE)</f>
        <v>4.142167004310445E-16</v>
      </c>
    </row>
    <row r="142" spans="1:3" x14ac:dyDescent="0.3">
      <c r="A142">
        <v>140</v>
      </c>
      <c r="B142">
        <f>_xlfn.NORM.DIST(A142,Scrobbles!$O$9,Scrobbles!$O$8,FALSE)</f>
        <v>9.0326231368417526E-4</v>
      </c>
      <c r="C142">
        <f>_xlfn.POISSON.DIST(A142,Scrobbles!$O$9,FALSE)</f>
        <v>1.9132866638957993E-16</v>
      </c>
    </row>
    <row r="143" spans="1:3" x14ac:dyDescent="0.3">
      <c r="A143">
        <v>141</v>
      </c>
      <c r="B143">
        <f>_xlfn.NORM.DIST(A143,Scrobbles!$O$9,Scrobbles!$O$8,FALSE)</f>
        <v>8.428265294973988E-4</v>
      </c>
      <c r="C143">
        <f>_xlfn.POISSON.DIST(A143,Scrobbles!$O$9,FALSE)</f>
        <v>8.7748844632571659E-17</v>
      </c>
    </row>
    <row r="144" spans="1:3" x14ac:dyDescent="0.3">
      <c r="A144">
        <v>142</v>
      </c>
      <c r="B144">
        <f>_xlfn.NORM.DIST(A144,Scrobbles!$O$9,Scrobbles!$O$8,FALSE)</f>
        <v>7.8571655063632592E-4</v>
      </c>
      <c r="C144">
        <f>_xlfn.POISSON.DIST(A144,Scrobbles!$O$9,FALSE)</f>
        <v>3.9960741452392319E-17</v>
      </c>
    </row>
    <row r="145" spans="1:3" x14ac:dyDescent="0.3">
      <c r="A145">
        <v>143</v>
      </c>
      <c r="B145">
        <f>_xlfn.NORM.DIST(A145,Scrobbles!$O$9,Scrobbles!$O$8,FALSE)</f>
        <v>7.31807747335904E-4</v>
      </c>
      <c r="C145">
        <f>_xlfn.POISSON.DIST(A145,Scrobbles!$O$9,FALSE)</f>
        <v>1.8070824805976936E-17</v>
      </c>
    </row>
    <row r="146" spans="1:3" x14ac:dyDescent="0.3">
      <c r="A146">
        <v>144</v>
      </c>
      <c r="B146">
        <f>_xlfn.NORM.DIST(A146,Scrobbles!$O$9,Scrobbles!$O$8,FALSE)</f>
        <v>6.8097552282658184E-4</v>
      </c>
      <c r="C146">
        <f>_xlfn.POISSON.DIST(A146,Scrobbles!$O$9,FALSE)</f>
        <v>8.1151389174988622E-18</v>
      </c>
    </row>
    <row r="147" spans="1:3" x14ac:dyDescent="0.3">
      <c r="A147">
        <v>145</v>
      </c>
      <c r="B147">
        <f>_xlfn.NORM.DIST(A147,Scrobbles!$O$9,Scrobbles!$O$8,FALSE)</f>
        <v>6.3309575010921429E-4</v>
      </c>
      <c r="C147">
        <f>_xlfn.POISSON.DIST(A147,Scrobbles!$O$9,FALSE)</f>
        <v>3.6191654022867755E-18</v>
      </c>
    </row>
    <row r="148" spans="1:3" x14ac:dyDescent="0.3">
      <c r="A148">
        <v>146</v>
      </c>
      <c r="B148">
        <f>_xlfn.NORM.DIST(A148,Scrobbles!$O$9,Scrobbles!$O$8,FALSE)</f>
        <v>5.8804517651937901E-4</v>
      </c>
      <c r="C148">
        <f>_xlfn.POISSON.DIST(A148,Scrobbles!$O$9,FALSE)</f>
        <v>1.6030093334329625E-18</v>
      </c>
    </row>
    <row r="149" spans="1:3" x14ac:dyDescent="0.3">
      <c r="A149">
        <v>147</v>
      </c>
      <c r="B149">
        <f>_xlfn.NORM.DIST(A149,Scrobbles!$O$9,Scrobbles!$O$8,FALSE)</f>
        <v>5.4570179618079447E-4</v>
      </c>
      <c r="C149">
        <f>_xlfn.POISSON.DIST(A149,Scrobbles!$O$9,FALSE)</f>
        <v>7.0517870903854549E-19</v>
      </c>
    </row>
    <row r="150" spans="1:3" x14ac:dyDescent="0.3">
      <c r="A150">
        <v>148</v>
      </c>
      <c r="B150">
        <f>_xlfn.NORM.DIST(A150,Scrobbles!$O$9,Scrobbles!$O$8,FALSE)</f>
        <v>5.0594519063833362E-4</v>
      </c>
      <c r="C150">
        <f>_xlfn.POISSON.DIST(A150,Scrobbles!$O$9,FALSE)</f>
        <v>3.0811862512044364E-19</v>
      </c>
    </row>
    <row r="151" spans="1:3" x14ac:dyDescent="0.3">
      <c r="A151">
        <v>149</v>
      </c>
      <c r="B151">
        <f>_xlfn.NORM.DIST(A151,Scrobbles!$O$9,Scrobbles!$O$8,FALSE)</f>
        <v>4.6865683813650282E-4</v>
      </c>
      <c r="C151">
        <f>_xlfn.POISSON.DIST(A151,Scrobbles!$O$9,FALSE)</f>
        <v>1.337248619090964E-19</v>
      </c>
    </row>
    <row r="152" spans="1:3" x14ac:dyDescent="0.3">
      <c r="A152">
        <v>150</v>
      </c>
      <c r="B152">
        <f>_xlfn.NORM.DIST(A152,Scrobbles!$O$9,Scrobbles!$O$8,FALSE)</f>
        <v>4.3372039216888289E-4</v>
      </c>
      <c r="C152">
        <f>_xlfn.POISSON.DIST(A152,Scrobbles!$O$9,FALSE)</f>
        <v>5.7650273800811697E-20</v>
      </c>
    </row>
    <row r="153" spans="1:3" x14ac:dyDescent="0.3">
      <c r="A153">
        <v>151</v>
      </c>
      <c r="B153">
        <f>_xlfn.NORM.DIST(A153,Scrobbles!$O$9,Scrobbles!$O$8,FALSE)</f>
        <v>4.0102193006775756E-4</v>
      </c>
      <c r="C153">
        <f>_xlfn.POISSON.DIST(A153,Scrobbles!$O$9,FALSE)</f>
        <v>2.4689079729266013E-20</v>
      </c>
    </row>
    <row r="154" spans="1:3" x14ac:dyDescent="0.3">
      <c r="A154">
        <v>152</v>
      </c>
      <c r="B154">
        <f>_xlfn.NORM.DIST(A154,Scrobbles!$O$9,Scrobbles!$O$8,FALSE)</f>
        <v>3.7045017253103588E-4</v>
      </c>
      <c r="C154">
        <f>_xlfn.POISSON.DIST(A154,Scrobbles!$O$9,FALSE)</f>
        <v>1.050368742867902E-20</v>
      </c>
    </row>
    <row r="155" spans="1:3" x14ac:dyDescent="0.3">
      <c r="A155">
        <v>153</v>
      </c>
      <c r="B155">
        <f>_xlfn.NORM.DIST(A155,Scrobbles!$O$9,Scrobbles!$O$8,FALSE)</f>
        <v>3.4189667509570352E-4</v>
      </c>
      <c r="C155">
        <f>_xlfn.POISSON.DIST(A155,Scrobbles!$O$9,FALSE)</f>
        <v>4.4394670177857049E-21</v>
      </c>
    </row>
    <row r="156" spans="1:3" x14ac:dyDescent="0.3">
      <c r="A156">
        <v>154</v>
      </c>
      <c r="B156">
        <f>_xlfn.NORM.DIST(A156,Scrobbles!$O$9,Scrobbles!$O$8,FALSE)</f>
        <v>3.152559926637598E-4</v>
      </c>
      <c r="C156">
        <f>_xlfn.POISSON.DIST(A156,Scrobbles!$O$9,FALSE)</f>
        <v>1.864191778031231E-21</v>
      </c>
    </row>
    <row r="157" spans="1:3" x14ac:dyDescent="0.3">
      <c r="A157">
        <v>155</v>
      </c>
      <c r="B157">
        <f>_xlfn.NORM.DIST(A157,Scrobbles!$O$9,Scrobbles!$O$8,FALSE)</f>
        <v>2.9042581826824767E-4</v>
      </c>
      <c r="C157">
        <f>_xlfn.POISSON.DIST(A157,Scrobbles!$O$9,FALSE)</f>
        <v>7.7774882782380919E-22</v>
      </c>
    </row>
    <row r="158" spans="1:3" x14ac:dyDescent="0.3">
      <c r="A158">
        <v>156</v>
      </c>
      <c r="B158">
        <f>_xlfn.NORM.DIST(A158,Scrobbles!$O$9,Scrobbles!$O$8,FALSE)</f>
        <v>2.6730709733409011E-4</v>
      </c>
      <c r="C158">
        <f>_xlfn.POISSON.DIST(A158,Scrobbles!$O$9,FALSE)</f>
        <v>3.2240015512353709E-22</v>
      </c>
    </row>
    <row r="159" spans="1:3" x14ac:dyDescent="0.3">
      <c r="A159">
        <v>157</v>
      </c>
      <c r="B159">
        <f>_xlfn.NORM.DIST(A159,Scrobbles!$O$9,Scrobbles!$O$8,FALSE)</f>
        <v>2.458041187415882E-4</v>
      </c>
      <c r="C159">
        <f>_xlfn.POISSON.DIST(A159,Scrobbles!$O$9,FALSE)</f>
        <v>1.3279326983857302E-22</v>
      </c>
    </row>
    <row r="160" spans="1:3" x14ac:dyDescent="0.3">
      <c r="A160">
        <v>158</v>
      </c>
      <c r="B160">
        <f>_xlfn.NORM.DIST(A160,Scrobbles!$O$9,Scrobbles!$O$8,FALSE)</f>
        <v>2.258245840402673E-4</v>
      </c>
      <c r="C160">
        <f>_xlfn.POISSON.DIST(A160,Scrobbles!$O$9,FALSE)</f>
        <v>5.4349988077389651E-23</v>
      </c>
    </row>
    <row r="161" spans="1:3" x14ac:dyDescent="0.3">
      <c r="A161">
        <v>159</v>
      </c>
      <c r="B161">
        <f>_xlfn.NORM.DIST(A161,Scrobbles!$O$9,Scrobbles!$O$8,FALSE)</f>
        <v>2.0727965618802424E-4</v>
      </c>
      <c r="C161">
        <f>_xlfn.POISSON.DIST(A161,Scrobbles!$O$9,FALSE)</f>
        <v>2.210460731030121E-23</v>
      </c>
    </row>
    <row r="162" spans="1:3" x14ac:dyDescent="0.3">
      <c r="A162">
        <v>160</v>
      </c>
      <c r="B162">
        <f>_xlfn.NORM.DIST(A162,Scrobbles!$O$9,Scrobbles!$O$8,FALSE)</f>
        <v>1.9008398920597859E-4</v>
      </c>
      <c r="C162">
        <f>_xlfn.POISSON.DIST(A162,Scrobbles!$O$9,FALSE)</f>
        <v>8.9339454545800869E-24</v>
      </c>
    </row>
    <row r="163" spans="1:3" x14ac:dyDescent="0.3">
      <c r="A163">
        <v>161</v>
      </c>
      <c r="B163">
        <f>_xlfn.NORM.DIST(A163,Scrobbles!$O$9,Scrobbles!$O$8,FALSE)</f>
        <v>1.7415574014393228E-4</v>
      </c>
      <c r="C163">
        <f>_xlfn.POISSON.DIST(A163,Scrobbles!$O$9,FALSE)</f>
        <v>3.5883756070155179E-24</v>
      </c>
    </row>
    <row r="164" spans="1:3" x14ac:dyDescent="0.3">
      <c r="A164">
        <v>162</v>
      </c>
      <c r="B164">
        <f>_xlfn.NORM.DIST(A164,Scrobbles!$O$9,Scrobbles!$O$8,FALSE)</f>
        <v>1.5941656474569948E-4</v>
      </c>
      <c r="C164">
        <f>_xlfn.POISSON.DIST(A164,Scrobbles!$O$9,FALSE)</f>
        <v>1.4323968472448673E-24</v>
      </c>
    </row>
    <row r="165" spans="1:3" x14ac:dyDescent="0.3">
      <c r="A165">
        <v>163</v>
      </c>
      <c r="B165">
        <f>_xlfn.NORM.DIST(A165,Scrobbles!$O$9,Scrobbles!$O$8,FALSE)</f>
        <v>1.4579159818868385E-4</v>
      </c>
      <c r="C165">
        <f>_xlfn.POISSON.DIST(A165,Scrobbles!$O$9,FALSE)</f>
        <v>5.682719598476724E-25</v>
      </c>
    </row>
    <row r="166" spans="1:3" x14ac:dyDescent="0.3">
      <c r="A166">
        <v>164</v>
      </c>
      <c r="B166">
        <f>_xlfn.NORM.DIST(A166,Scrobbles!$O$9,Scrobbles!$O$8,FALSE)</f>
        <v>1.3320942224882262E-4</v>
      </c>
      <c r="C166">
        <f>_xlfn.POISSON.DIST(A166,Scrobbles!$O$9,FALSE)</f>
        <v>2.2407471587489112E-25</v>
      </c>
    </row>
    <row r="167" spans="1:3" x14ac:dyDescent="0.3">
      <c r="A167">
        <v>165</v>
      </c>
      <c r="B167">
        <f>_xlfn.NORM.DIST(A167,Scrobbles!$O$9,Scrobbles!$O$8,FALSE)</f>
        <v>1.216020202112653E-4</v>
      </c>
      <c r="C167">
        <f>_xlfn.POISSON.DIST(A167,Scrobbles!$O$9,FALSE)</f>
        <v>8.7819181575212414E-26</v>
      </c>
    </row>
    <row r="168" spans="1:3" x14ac:dyDescent="0.3">
      <c r="A168">
        <v>166</v>
      </c>
      <c r="B168">
        <f>_xlfn.NORM.DIST(A168,Scrobbles!$O$9,Scrobbles!$O$8,FALSE)</f>
        <v>1.1090472080978829E-4</v>
      </c>
      <c r="C168">
        <f>_xlfn.POISSON.DIST(A168,Scrobbles!$O$9,FALSE)</f>
        <v>3.4210685191949947E-26</v>
      </c>
    </row>
    <row r="169" spans="1:3" x14ac:dyDescent="0.3">
      <c r="A169">
        <v>167</v>
      </c>
      <c r="B169">
        <f>_xlfn.NORM.DIST(A169,Scrobbles!$O$9,Scrobbles!$O$8,FALSE)</f>
        <v>1.0105613243481003E-4</v>
      </c>
      <c r="C169">
        <f>_xlfn.POISSON.DIST(A169,Scrobbles!$O$9,FALSE)</f>
        <v>1.3247251351772985E-26</v>
      </c>
    </row>
    <row r="170" spans="1:3" x14ac:dyDescent="0.3">
      <c r="A170">
        <v>168</v>
      </c>
      <c r="B170">
        <f>_xlfn.NORM.DIST(A170,Scrobbles!$O$9,Scrobbles!$O$8,FALSE)</f>
        <v>9.19980688018119E-5</v>
      </c>
      <c r="C170">
        <f>_xlfn.POISSON.DIST(A170,Scrobbles!$O$9,FALSE)</f>
        <v>5.0991404012778285E-27</v>
      </c>
    </row>
    <row r="171" spans="1:3" x14ac:dyDescent="0.3">
      <c r="A171">
        <v>169</v>
      </c>
      <c r="B171">
        <f>_xlfn.NORM.DIST(A171,Scrobbles!$O$9,Scrobbles!$O$8,FALSE)</f>
        <v>8.3675467219779834E-5</v>
      </c>
      <c r="C171">
        <f>_xlfn.POISSON.DIST(A171,Scrobbles!$O$9,FALSE)</f>
        <v>1.951150370508659E-27</v>
      </c>
    </row>
    <row r="172" spans="1:3" x14ac:dyDescent="0.3">
      <c r="A172">
        <v>170</v>
      </c>
      <c r="B172">
        <f>_xlfn.NORM.DIST(A172,Scrobbles!$O$9,Scrobbles!$O$8,FALSE)</f>
        <v>7.603630054373904E-5</v>
      </c>
      <c r="C172">
        <f>_xlfn.POISSON.DIST(A172,Scrobbles!$O$9,FALSE)</f>
        <v>7.42202297801318E-28</v>
      </c>
    </row>
    <row r="173" spans="1:3" x14ac:dyDescent="0.3">
      <c r="A173">
        <v>171</v>
      </c>
      <c r="B173">
        <f>_xlfn.NORM.DIST(A173,Scrobbles!$O$9,Scrobbles!$O$8,FALSE)</f>
        <v>6.9031483837284281E-5</v>
      </c>
      <c r="C173">
        <f>_xlfn.POISSON.DIST(A173,Scrobbles!$O$9,FALSE)</f>
        <v>2.8067689234591511E-28</v>
      </c>
    </row>
    <row r="174" spans="1:3" x14ac:dyDescent="0.3">
      <c r="A174">
        <v>172</v>
      </c>
      <c r="B174">
        <f>_xlfn.NORM.DIST(A174,Scrobbles!$O$9,Scrobbles!$O$8,FALSE)</f>
        <v>6.2614776710909396E-5</v>
      </c>
      <c r="C174">
        <f>_xlfn.POISSON.DIST(A174,Scrobbles!$O$9,FALSE)</f>
        <v>1.0552580836261416E-28</v>
      </c>
    </row>
    <row r="175" spans="1:3" x14ac:dyDescent="0.3">
      <c r="A175">
        <v>173</v>
      </c>
      <c r="B175">
        <f>_xlfn.NORM.DIST(A175,Scrobbles!$O$9,Scrobbles!$O$8,FALSE)</f>
        <v>5.674268224054709E-5</v>
      </c>
      <c r="C175">
        <f>_xlfn.POISSON.DIST(A175,Scrobbles!$O$9,FALSE)</f>
        <v>3.9445099850379387E-29</v>
      </c>
    </row>
    <row r="176" spans="1:3" x14ac:dyDescent="0.3">
      <c r="A176">
        <v>174</v>
      </c>
      <c r="B176">
        <f>_xlfn.NORM.DIST(A176,Scrobbles!$O$9,Scrobbles!$O$8,FALSE)</f>
        <v>5.1374343308648362E-5</v>
      </c>
      <c r="C176">
        <f>_xlfn.POISSON.DIST(A176,Scrobbles!$O$9,FALSE)</f>
        <v>1.4659673124470187E-29</v>
      </c>
    </row>
    <row r="177" spans="1:3" x14ac:dyDescent="0.3">
      <c r="A177">
        <v>175</v>
      </c>
      <c r="B177">
        <f>_xlfn.NORM.DIST(A177,Scrobbles!$O$9,Scrobbles!$O$8,FALSE)</f>
        <v>4.6471437147905666E-5</v>
      </c>
      <c r="C177">
        <f>_xlfn.POISSON.DIST(A177,Scrobbles!$O$9,FALSE)</f>
        <v>5.4170982593281685E-30</v>
      </c>
    </row>
    <row r="178" spans="1:3" x14ac:dyDescent="0.3">
      <c r="A178">
        <v>176</v>
      </c>
      <c r="B178">
        <f>_xlfn.NORM.DIST(A178,Scrobbles!$O$9,Scrobbles!$O$8,FALSE)</f>
        <v>4.1998068805857767E-5</v>
      </c>
      <c r="C178">
        <f>_xlfn.POISSON.DIST(A178,Scrobbles!$O$9,FALSE)</f>
        <v>1.9903732240713684E-30</v>
      </c>
    </row>
    <row r="179" spans="1:3" x14ac:dyDescent="0.3">
      <c r="A179">
        <v>177</v>
      </c>
      <c r="B179">
        <f>_xlfn.NORM.DIST(A179,Scrobbles!$O$9,Scrobbles!$O$8,FALSE)</f>
        <v>3.7920664187553971E-5</v>
      </c>
      <c r="C179">
        <f>_xlfn.POISSON.DIST(A179,Scrobbles!$O$9,FALSE)</f>
        <v>7.2717967131797196E-31</v>
      </c>
    </row>
    <row r="180" spans="1:3" x14ac:dyDescent="0.3">
      <c r="A180">
        <v>178</v>
      </c>
      <c r="B180">
        <f>_xlfn.NORM.DIST(A180,Scrobbles!$O$9,Scrobbles!$O$8,FALSE)</f>
        <v>3.4207863273605269E-5</v>
      </c>
      <c r="C180">
        <f>_xlfn.POISSON.DIST(A180,Scrobbles!$O$9,FALSE)</f>
        <v>2.6418137871851147E-31</v>
      </c>
    </row>
    <row r="181" spans="1:3" x14ac:dyDescent="0.3">
      <c r="A181">
        <v>179</v>
      </c>
      <c r="B181">
        <f>_xlfn.NORM.DIST(A181,Scrobbles!$O$9,Scrobbles!$O$8,FALSE)</f>
        <v>3.0830414052660439E-5</v>
      </c>
      <c r="C181">
        <f>_xlfn.POISSON.DIST(A181,Scrobbles!$O$9,FALSE)</f>
        <v>9.5439827693463491E-32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abSelected="1" topLeftCell="F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92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92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1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89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36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1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49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1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66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1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87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1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57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1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142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1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117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1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54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1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1</v>
      </c>
    </row>
    <row r="54" spans="3:20" x14ac:dyDescent="0.3">
      <c r="C54">
        <f>IF(Scrobbles!$B54=C$1,Scrobbles!$D54,0)</f>
        <v>59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1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1</v>
      </c>
    </row>
    <row r="55" spans="3:20" x14ac:dyDescent="0.3">
      <c r="C55">
        <f>IF(Scrobbles!$B55=C$1,Scrobbles!$D55,0)</f>
        <v>0</v>
      </c>
      <c r="D55">
        <f>IF(Scrobbles!$B55=D$1,Scrobbles!$D55,0)</f>
        <v>95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1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1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2019-05-07T22:10:03Z</dcterms:modified>
</cp:coreProperties>
</file>