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Web Sc\"/>
    </mc:Choice>
  </mc:AlternateContent>
  <xr:revisionPtr revIDLastSave="0" documentId="13_ncr:1_{FA150319-32B0-4003-B3D6-78F1B94F1E4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mmunity_7 - 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7" i="1"/>
  <c r="N18" i="1"/>
  <c r="N2" i="1"/>
  <c r="G7" i="1" l="1"/>
  <c r="K60" i="1"/>
  <c r="J60" i="1"/>
  <c r="I60" i="1"/>
  <c r="K57" i="1"/>
  <c r="J57" i="1"/>
  <c r="I57" i="1"/>
  <c r="P68" i="1"/>
  <c r="L68" i="1"/>
  <c r="M68" i="1" s="1"/>
  <c r="N68" i="1" s="1"/>
  <c r="O68" i="1" s="1"/>
  <c r="P63" i="1"/>
  <c r="M63" i="1"/>
  <c r="N63" i="1" s="1"/>
  <c r="O63" i="1" s="1"/>
  <c r="L63" i="1"/>
  <c r="P60" i="1"/>
  <c r="L60" i="1"/>
  <c r="M60" i="1" s="1"/>
  <c r="N60" i="1" s="1"/>
  <c r="O60" i="1" s="1"/>
  <c r="P57" i="1"/>
  <c r="L57" i="1"/>
  <c r="M57" i="1" s="1"/>
  <c r="N57" i="1" s="1"/>
  <c r="O57" i="1" s="1"/>
  <c r="N56" i="1"/>
  <c r="L56" i="1"/>
  <c r="K56" i="1"/>
  <c r="J56" i="1"/>
  <c r="I56" i="1"/>
  <c r="P56" i="1"/>
  <c r="M56" i="1"/>
  <c r="G68" i="1"/>
  <c r="G63" i="1"/>
  <c r="G60" i="1"/>
  <c r="G57" i="1"/>
  <c r="G56" i="1"/>
  <c r="L18" i="1"/>
  <c r="K18" i="1"/>
  <c r="I18" i="1"/>
  <c r="I7" i="1"/>
  <c r="L7" i="1"/>
  <c r="K7" i="1"/>
  <c r="L4" i="1"/>
  <c r="L5" i="1" s="1"/>
  <c r="K4" i="1"/>
  <c r="K5" i="1" s="1"/>
  <c r="I4" i="1"/>
  <c r="L2" i="1"/>
  <c r="K2" i="1"/>
  <c r="J2" i="1"/>
  <c r="J4" i="1" s="1"/>
  <c r="J5" i="1" s="1"/>
  <c r="I2" i="1"/>
  <c r="G18" i="1"/>
  <c r="G5" i="1"/>
  <c r="G4" i="1"/>
  <c r="G2" i="1"/>
  <c r="O56" i="1" l="1"/>
  <c r="Q2" i="1"/>
  <c r="Q4" i="1"/>
  <c r="J7" i="1"/>
  <c r="M2" i="1"/>
  <c r="O2" i="1" s="1"/>
  <c r="P2" i="1" s="1"/>
  <c r="I5" i="1"/>
  <c r="M5" i="1" s="1"/>
  <c r="O5" i="1" s="1"/>
  <c r="P5" i="1" s="1"/>
  <c r="M4" i="1"/>
  <c r="O4" i="1" s="1"/>
  <c r="P4" i="1" s="1"/>
  <c r="J18" i="1" l="1"/>
  <c r="M7" i="1"/>
  <c r="O7" i="1" s="1"/>
  <c r="P7" i="1" s="1"/>
  <c r="Q7" i="1"/>
  <c r="Q5" i="1"/>
  <c r="M18" i="1" l="1"/>
  <c r="O18" i="1" s="1"/>
  <c r="P18" i="1" s="1"/>
  <c r="Q18" i="1"/>
</calcChain>
</file>

<file path=xl/sharedStrings.xml><?xml version="1.0" encoding="utf-8"?>
<sst xmlns="http://schemas.openxmlformats.org/spreadsheetml/2006/main" count="422" uniqueCount="123">
  <si>
    <t>Product</t>
  </si>
  <si>
    <t>Skin</t>
  </si>
  <si>
    <t>Normal Price</t>
  </si>
  <si>
    <t>Sale Price</t>
  </si>
  <si>
    <t>MP7</t>
  </si>
  <si>
    <t>Armor Core (Field-Tested)</t>
  </si>
  <si>
    <t>Sawed-Off</t>
  </si>
  <si>
    <t>Origami (Field-Tested)</t>
  </si>
  <si>
    <t>Origami (Battle-Scarred)</t>
  </si>
  <si>
    <t>Armor Core (Well-Worn)</t>
  </si>
  <si>
    <t>Negev</t>
  </si>
  <si>
    <t>Man-o'-war (Field-Tested)</t>
  </si>
  <si>
    <t>Man-o'-war (Minimal Wear)</t>
  </si>
  <si>
    <t>Armor Core (Minimal Wear)</t>
  </si>
  <si>
    <t>P250</t>
  </si>
  <si>
    <t>Valence (Field-Tested)</t>
  </si>
  <si>
    <t>Valence (Battle-Scarred)</t>
  </si>
  <si>
    <t>Armor Core (Battle-Scarred)</t>
  </si>
  <si>
    <t>Origami (Minimal Wear)</t>
  </si>
  <si>
    <t>Origami (Well-Worn)</t>
  </si>
  <si>
    <t>Valence (Minimal Wear)</t>
  </si>
  <si>
    <t>Armor Core (Factory New)</t>
  </si>
  <si>
    <t>StatTrak™ MP7</t>
  </si>
  <si>
    <t>StatTrak™ Sawed-Off</t>
  </si>
  <si>
    <t>Origami (Factory New)</t>
  </si>
  <si>
    <t>Valence (Well-Worn)</t>
  </si>
  <si>
    <t>Desert Eagle</t>
  </si>
  <si>
    <t>Bronze Deco (Field-Tested)</t>
  </si>
  <si>
    <t>CZ75-Auto</t>
  </si>
  <si>
    <t>Pole Position (Field-Tested)</t>
  </si>
  <si>
    <t>Pole Position (Battle-Scarred)</t>
  </si>
  <si>
    <t>UMP-45</t>
  </si>
  <si>
    <t>Grand Prix (Field-Tested)</t>
  </si>
  <si>
    <t>MAG-7</t>
  </si>
  <si>
    <t>Heat (Battle-Scarred)</t>
  </si>
  <si>
    <t>Heat (Well-Worn)</t>
  </si>
  <si>
    <t>Bronze Deco (Well-Worn)</t>
  </si>
  <si>
    <t>StatTrak™ P250</t>
  </si>
  <si>
    <t>Heat (Field-Tested)</t>
  </si>
  <si>
    <t>Pole Position (Well-Worn)</t>
  </si>
  <si>
    <t>Pole Position (Minimal Wear)</t>
  </si>
  <si>
    <t>Bronze Deco (Minimal Wear)</t>
  </si>
  <si>
    <t>StatTrak™ Negev</t>
  </si>
  <si>
    <t>Valence (Factory New)</t>
  </si>
  <si>
    <t>Bronze Deco (Battle-Scarred)</t>
  </si>
  <si>
    <t>StatTrak™ CZ75-Auto</t>
  </si>
  <si>
    <t>Bronze Deco (Factory New)</t>
  </si>
  <si>
    <t>StatTrak™ UMP-45</t>
  </si>
  <si>
    <t>Heat (Minimal Wear)</t>
  </si>
  <si>
    <t>Pole Position (Factory New)</t>
  </si>
  <si>
    <t>StatTrak™ MAG-7</t>
  </si>
  <si>
    <t>AK-47</t>
  </si>
  <si>
    <t>Elite Build (Battle-Scarred)</t>
  </si>
  <si>
    <t>Elite Build (Well-Worn)</t>
  </si>
  <si>
    <t>AWP</t>
  </si>
  <si>
    <t>Worm God (Field-Tested)</t>
  </si>
  <si>
    <t>StatTrak™ Desert Eagle</t>
  </si>
  <si>
    <t>Worm God (Minimal Wear)</t>
  </si>
  <si>
    <t>Elite Build (Field-Tested)</t>
  </si>
  <si>
    <t>FAMAS</t>
  </si>
  <si>
    <t>Djinn (Well-Worn)</t>
  </si>
  <si>
    <t>Djinn (Field-Tested)</t>
  </si>
  <si>
    <t>Five-SeveN</t>
  </si>
  <si>
    <t>Monkey Business (Battle-Scarred)</t>
  </si>
  <si>
    <t>Djinn (Battle-Scarred)</t>
  </si>
  <si>
    <t>Monkey Business (Well-Worn)</t>
  </si>
  <si>
    <t>Monkey Business (Field-Tested)</t>
  </si>
  <si>
    <t>Worm God (Well-Worn)</t>
  </si>
  <si>
    <t>Galil AR</t>
  </si>
  <si>
    <t>Eco (Battle-Scarred)</t>
  </si>
  <si>
    <t>Eco (Well-Worn)</t>
  </si>
  <si>
    <t>Worm God (Factory New)</t>
  </si>
  <si>
    <t>Djinn (Minimal Wear)</t>
  </si>
  <si>
    <t>Elite Build (Minimal Wear)</t>
  </si>
  <si>
    <t>Heat (Factory New)</t>
  </si>
  <si>
    <t>Eco (Field-Tested)</t>
  </si>
  <si>
    <t>StatTrak™ FAMAS</t>
  </si>
  <si>
    <t>StatTrak™ Galil AR</t>
  </si>
  <si>
    <t>StatTrak™ Five-SeveN</t>
  </si>
  <si>
    <t>StatTrak™ AK-47</t>
  </si>
  <si>
    <t>StatTrak™ AWP</t>
  </si>
  <si>
    <t>Djinn (Factory New)</t>
  </si>
  <si>
    <t>Elite Build (Factory New)</t>
  </si>
  <si>
    <t>MAC-10</t>
  </si>
  <si>
    <t>Neon Rider (Field-Tested)</t>
  </si>
  <si>
    <t>Neon Rider (Well-Worn)</t>
  </si>
  <si>
    <t>Neon Rider (Minimal Wear)</t>
  </si>
  <si>
    <t>M4A1-S</t>
  </si>
  <si>
    <t>Hyper Beast (Battle-Scarred)</t>
  </si>
  <si>
    <t>Hyper Beast (Well-Worn)</t>
  </si>
  <si>
    <t>Monkey Business (Minimal Wear)</t>
  </si>
  <si>
    <t>Hyper Beast (Field-Tested)</t>
  </si>
  <si>
    <t>Neon Rider (Factory New)</t>
  </si>
  <si>
    <t>Eco (Minimal Wear)</t>
  </si>
  <si>
    <t>StatTrak™ MAC-10</t>
  </si>
  <si>
    <t>Hyper Beast (Minimal Wear)</t>
  </si>
  <si>
    <t>StatTrak™ M4A1-S</t>
  </si>
  <si>
    <t>Hyper Beast (Factory New)</t>
  </si>
  <si>
    <t>Rank</t>
  </si>
  <si>
    <t>Mil-Spec</t>
  </si>
  <si>
    <t>Restricted</t>
  </si>
  <si>
    <t>Classified</t>
  </si>
  <si>
    <t>Covert</t>
  </si>
  <si>
    <t>Field Tested</t>
  </si>
  <si>
    <t>Battle-Scarred</t>
  </si>
  <si>
    <t>Well-Worn</t>
  </si>
  <si>
    <t>Minimal Wear</t>
  </si>
  <si>
    <t>Factory New</t>
  </si>
  <si>
    <t>Cost</t>
  </si>
  <si>
    <t>Profit</t>
  </si>
  <si>
    <t>%</t>
  </si>
  <si>
    <t>Outcomes</t>
  </si>
  <si>
    <t>Average</t>
  </si>
  <si>
    <t>Avg + Cut</t>
  </si>
  <si>
    <t>UMP</t>
  </si>
  <si>
    <t>CZ</t>
  </si>
  <si>
    <t>MAG</t>
  </si>
  <si>
    <t>Profit Chance</t>
  </si>
  <si>
    <t>Battle Scarred</t>
  </si>
  <si>
    <t>Well Worn</t>
  </si>
  <si>
    <t>Galil</t>
  </si>
  <si>
    <t>Fiv7</t>
  </si>
  <si>
    <t>Famas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</si>
</sst>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164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workbookViewId="0">
      <selection activeCell="F9" sqref="F9"/>
    </sheetView>
  </sheetViews>
  <sheetFormatPr defaultRowHeight="14.4" x14ac:dyDescent="0.3"/>
  <cols>
    <col min="1" max="1" width="20" bestFit="1" customWidth="1"/>
    <col min="2" max="2" width="28.5546875" bestFit="1" customWidth="1"/>
    <col min="3" max="3" width="15" style="2" customWidth="1"/>
    <col min="4" max="4" width="12" style="2" customWidth="1"/>
    <col min="5" max="5" width="15.88671875" customWidth="1"/>
    <col min="6" max="6" width="28.5546875" customWidth="1"/>
    <col min="7" max="7" width="8.88671875" style="1"/>
    <col min="8" max="8" width="12.6640625" bestFit="1" customWidth="1"/>
    <col min="9" max="15" width="8.88671875" style="1"/>
    <col min="16" max="16" width="8.88671875" style="3"/>
    <col min="17" max="17" width="12" style="3" bestFit="1" customWidth="1"/>
  </cols>
  <sheetData>
    <row r="1" spans="1:17" x14ac:dyDescent="0.3">
      <c r="A1" t="s">
        <v>0</v>
      </c>
      <c r="B1" t="s">
        <v>1</v>
      </c>
      <c r="C1" s="2" t="s">
        <v>2</v>
      </c>
      <c r="D1" s="2" t="s">
        <v>3</v>
      </c>
      <c r="E1" t="s">
        <v>98</v>
      </c>
      <c r="G1" s="1" t="s">
        <v>108</v>
      </c>
      <c r="H1" t="s">
        <v>98</v>
      </c>
      <c r="I1" s="4" t="s">
        <v>111</v>
      </c>
      <c r="J1" s="4"/>
      <c r="K1" s="4"/>
      <c r="L1" s="4"/>
      <c r="M1" s="1" t="s">
        <v>112</v>
      </c>
      <c r="N1" s="1" t="s">
        <v>113</v>
      </c>
      <c r="O1" s="1" t="s">
        <v>109</v>
      </c>
      <c r="P1" s="3" t="s">
        <v>110</v>
      </c>
      <c r="Q1" s="3" t="s">
        <v>117</v>
      </c>
    </row>
    <row r="2" spans="1:17" x14ac:dyDescent="0.3">
      <c r="A2" t="s">
        <v>4</v>
      </c>
      <c r="B2" t="s">
        <v>5</v>
      </c>
      <c r="C2" s="2">
        <v>0.09</v>
      </c>
      <c r="D2" s="2">
        <v>0.08</v>
      </c>
      <c r="E2" t="s">
        <v>99</v>
      </c>
      <c r="G2" s="2">
        <f>C2*10</f>
        <v>0.89999999999999991</v>
      </c>
      <c r="H2" t="s">
        <v>103</v>
      </c>
      <c r="I2" s="1">
        <f>C56</f>
        <v>0.34</v>
      </c>
      <c r="J2" s="1">
        <f>C58</f>
        <v>0.35</v>
      </c>
      <c r="K2" s="1">
        <f>C61</f>
        <v>0.52</v>
      </c>
      <c r="L2" s="1">
        <f>C72</f>
        <v>1.64</v>
      </c>
      <c r="M2" s="1">
        <f>AVERAGE(I2:L2)</f>
        <v>0.71249999999999991</v>
      </c>
      <c r="N2" s="1">
        <f>M2/1.15</f>
        <v>0.61956521739130432</v>
      </c>
      <c r="O2" s="1">
        <f>N2-G2</f>
        <v>-0.28043478260869559</v>
      </c>
      <c r="P2" s="3">
        <f>O2/G2</f>
        <v>-0.31159420289855067</v>
      </c>
      <c r="Q2" s="3">
        <f>COUNTIF(I2:L2,"&gt;"&amp;G2)/4</f>
        <v>0.25</v>
      </c>
    </row>
    <row r="3" spans="1:17" x14ac:dyDescent="0.3">
      <c r="A3" t="s">
        <v>6</v>
      </c>
      <c r="B3" t="s">
        <v>7</v>
      </c>
      <c r="C3" s="2">
        <v>0.1</v>
      </c>
      <c r="D3" s="2">
        <v>0.09</v>
      </c>
      <c r="E3" t="s">
        <v>99</v>
      </c>
    </row>
    <row r="4" spans="1:17" x14ac:dyDescent="0.3">
      <c r="A4" t="s">
        <v>6</v>
      </c>
      <c r="B4" t="s">
        <v>8</v>
      </c>
      <c r="C4" s="2">
        <v>0.1</v>
      </c>
      <c r="D4" s="2">
        <v>0.09</v>
      </c>
      <c r="E4" t="s">
        <v>99</v>
      </c>
      <c r="G4" s="2">
        <f>C4*10</f>
        <v>1</v>
      </c>
      <c r="H4" t="s">
        <v>104</v>
      </c>
      <c r="I4" s="1">
        <f>C57</f>
        <v>0.34</v>
      </c>
      <c r="J4" s="1">
        <f>J2</f>
        <v>0.35</v>
      </c>
      <c r="K4" s="1">
        <f>C59</f>
        <v>0.37</v>
      </c>
      <c r="L4" s="1">
        <f>L2</f>
        <v>1.64</v>
      </c>
      <c r="M4" s="1">
        <f>AVERAGE(I4:L4)</f>
        <v>0.67500000000000004</v>
      </c>
      <c r="N4" s="1">
        <f t="shared" ref="N4:N18" si="0">M4/1.15</f>
        <v>0.58695652173913049</v>
      </c>
      <c r="O4" s="1">
        <f>N4-G4</f>
        <v>-0.41304347826086951</v>
      </c>
      <c r="P4" s="3">
        <f>O4/G4</f>
        <v>-0.41304347826086951</v>
      </c>
      <c r="Q4" s="3">
        <f>COUNTIF(I4:L4,"&gt;"&amp;G4)/4</f>
        <v>0.25</v>
      </c>
    </row>
    <row r="5" spans="1:17" x14ac:dyDescent="0.3">
      <c r="A5" t="s">
        <v>4</v>
      </c>
      <c r="B5" t="s">
        <v>9</v>
      </c>
      <c r="C5" s="2">
        <v>0.11</v>
      </c>
      <c r="D5" s="2">
        <v>0.1</v>
      </c>
      <c r="E5" t="s">
        <v>99</v>
      </c>
      <c r="G5" s="2">
        <f>C5*10</f>
        <v>1.1000000000000001</v>
      </c>
      <c r="H5" t="s">
        <v>105</v>
      </c>
      <c r="I5" s="1">
        <f>I4</f>
        <v>0.34</v>
      </c>
      <c r="J5" s="1">
        <f>J4</f>
        <v>0.35</v>
      </c>
      <c r="K5" s="1">
        <f>K4</f>
        <v>0.37</v>
      </c>
      <c r="L5" s="1">
        <f>L4</f>
        <v>1.64</v>
      </c>
      <c r="M5" s="1">
        <f>AVERAGE(I5:L5)</f>
        <v>0.67500000000000004</v>
      </c>
      <c r="N5" s="1">
        <f t="shared" si="0"/>
        <v>0.58695652173913049</v>
      </c>
      <c r="O5" s="1">
        <f>N5-G5</f>
        <v>-0.5130434782608696</v>
      </c>
      <c r="P5" s="3">
        <f>O5/G5</f>
        <v>-0.46640316205533594</v>
      </c>
      <c r="Q5" s="3">
        <f>COUNTIF(I5:L5,"&gt;"&amp;G5)/4</f>
        <v>0.25</v>
      </c>
    </row>
    <row r="6" spans="1:17" x14ac:dyDescent="0.3">
      <c r="A6" t="s">
        <v>10</v>
      </c>
      <c r="B6" t="s">
        <v>11</v>
      </c>
      <c r="C6" s="2">
        <v>0.13</v>
      </c>
      <c r="D6" s="2">
        <v>0.12</v>
      </c>
      <c r="E6" t="s">
        <v>99</v>
      </c>
    </row>
    <row r="7" spans="1:17" x14ac:dyDescent="0.3">
      <c r="A7" t="s">
        <v>4</v>
      </c>
      <c r="B7" t="s">
        <v>13</v>
      </c>
      <c r="C7" s="2">
        <v>0.14000000000000001</v>
      </c>
      <c r="D7" s="2">
        <v>0.13</v>
      </c>
      <c r="E7" t="s">
        <v>99</v>
      </c>
      <c r="G7" s="2">
        <f>C7*10</f>
        <v>1.4000000000000001</v>
      </c>
      <c r="H7" t="s">
        <v>106</v>
      </c>
      <c r="I7" s="1">
        <f>C68</f>
        <v>1.0900000000000001</v>
      </c>
      <c r="J7" s="1">
        <f>J2</f>
        <v>0.35</v>
      </c>
      <c r="K7" s="1">
        <f>C67</f>
        <v>1</v>
      </c>
      <c r="L7" s="1">
        <f>C78</f>
        <v>2.7</v>
      </c>
      <c r="M7" s="1">
        <f>AVERAGE(I7:L7)</f>
        <v>1.2850000000000001</v>
      </c>
      <c r="N7" s="1">
        <f t="shared" si="0"/>
        <v>1.1173913043478263</v>
      </c>
      <c r="O7" s="1">
        <f>N7-G7</f>
        <v>-0.28260869565217384</v>
      </c>
      <c r="P7" s="3">
        <f>O7/G7</f>
        <v>-0.20186335403726702</v>
      </c>
      <c r="Q7" s="3">
        <f>COUNTIF(I7:L7,"&gt;"&amp;G7)/4</f>
        <v>0.25</v>
      </c>
    </row>
    <row r="8" spans="1:17" x14ac:dyDescent="0.3">
      <c r="A8" t="s">
        <v>10</v>
      </c>
      <c r="B8" t="s">
        <v>12</v>
      </c>
      <c r="C8" s="2">
        <v>0.14000000000000001</v>
      </c>
      <c r="D8" s="2">
        <v>0.13</v>
      </c>
      <c r="E8" t="s">
        <v>99</v>
      </c>
    </row>
    <row r="9" spans="1:17" x14ac:dyDescent="0.3">
      <c r="A9" t="s">
        <v>14</v>
      </c>
      <c r="B9" t="s">
        <v>15</v>
      </c>
      <c r="C9" s="2">
        <v>0.14000000000000001</v>
      </c>
      <c r="D9" s="2">
        <v>0.13</v>
      </c>
      <c r="E9" t="s">
        <v>99</v>
      </c>
    </row>
    <row r="10" spans="1:17" x14ac:dyDescent="0.3">
      <c r="A10" t="s">
        <v>14</v>
      </c>
      <c r="B10" t="s">
        <v>16</v>
      </c>
      <c r="C10" s="2">
        <v>0.14000000000000001</v>
      </c>
      <c r="D10" s="2">
        <v>0.13</v>
      </c>
      <c r="E10" t="s">
        <v>99</v>
      </c>
    </row>
    <row r="11" spans="1:17" x14ac:dyDescent="0.3">
      <c r="A11" t="s">
        <v>4</v>
      </c>
      <c r="B11" t="s">
        <v>17</v>
      </c>
      <c r="C11" s="2">
        <v>0.15</v>
      </c>
      <c r="D11" s="2">
        <v>0.14000000000000001</v>
      </c>
      <c r="E11" t="s">
        <v>99</v>
      </c>
    </row>
    <row r="12" spans="1:17" x14ac:dyDescent="0.3">
      <c r="A12" t="s">
        <v>6</v>
      </c>
      <c r="B12" t="s">
        <v>18</v>
      </c>
      <c r="C12" s="2">
        <v>0.15</v>
      </c>
      <c r="D12" s="2">
        <v>0.14000000000000001</v>
      </c>
      <c r="E12" t="s">
        <v>99</v>
      </c>
    </row>
    <row r="13" spans="1:17" x14ac:dyDescent="0.3">
      <c r="A13" t="s">
        <v>6</v>
      </c>
      <c r="B13" t="s">
        <v>19</v>
      </c>
      <c r="C13" s="2">
        <v>0.15</v>
      </c>
      <c r="D13" s="2">
        <v>0.14000000000000001</v>
      </c>
      <c r="E13" t="s">
        <v>99</v>
      </c>
      <c r="I13" s="1" t="s">
        <v>115</v>
      </c>
      <c r="J13" s="1" t="s">
        <v>114</v>
      </c>
      <c r="K13" s="1" t="s">
        <v>116</v>
      </c>
      <c r="L13" s="1" t="s">
        <v>54</v>
      </c>
    </row>
    <row r="14" spans="1:17" x14ac:dyDescent="0.3">
      <c r="A14" t="s">
        <v>4</v>
      </c>
      <c r="B14" t="s">
        <v>21</v>
      </c>
      <c r="C14" s="2">
        <v>0.21</v>
      </c>
      <c r="D14" s="2">
        <v>0.2</v>
      </c>
      <c r="E14" t="s">
        <v>99</v>
      </c>
    </row>
    <row r="15" spans="1:17" x14ac:dyDescent="0.3">
      <c r="A15" t="s">
        <v>14</v>
      </c>
      <c r="B15" t="s">
        <v>20</v>
      </c>
      <c r="C15" s="2">
        <v>0.21</v>
      </c>
      <c r="D15" s="2">
        <v>0.2</v>
      </c>
      <c r="E15" t="s">
        <v>99</v>
      </c>
    </row>
    <row r="16" spans="1:17" x14ac:dyDescent="0.3">
      <c r="A16" t="s">
        <v>22</v>
      </c>
      <c r="B16" t="s">
        <v>5</v>
      </c>
      <c r="C16" s="2">
        <v>0.23</v>
      </c>
      <c r="D16" s="2">
        <v>0.22</v>
      </c>
      <c r="E16" t="s">
        <v>99</v>
      </c>
    </row>
    <row r="17" spans="1:17" x14ac:dyDescent="0.3">
      <c r="A17" t="s">
        <v>23</v>
      </c>
      <c r="B17" t="s">
        <v>8</v>
      </c>
      <c r="C17" s="2">
        <v>0.24</v>
      </c>
      <c r="D17" s="2">
        <v>0.23</v>
      </c>
      <c r="E17" t="s">
        <v>99</v>
      </c>
    </row>
    <row r="18" spans="1:17" x14ac:dyDescent="0.3">
      <c r="A18" t="s">
        <v>6</v>
      </c>
      <c r="B18" t="s">
        <v>24</v>
      </c>
      <c r="C18" s="2">
        <v>0.26</v>
      </c>
      <c r="D18" s="2">
        <v>0.25</v>
      </c>
      <c r="E18" t="s">
        <v>99</v>
      </c>
      <c r="G18" s="2">
        <f>C18*10</f>
        <v>2.6</v>
      </c>
      <c r="H18" t="s">
        <v>107</v>
      </c>
      <c r="I18" s="1">
        <f>C68</f>
        <v>1.0900000000000001</v>
      </c>
      <c r="J18" s="1">
        <f>J7</f>
        <v>0.35</v>
      </c>
      <c r="K18" s="1">
        <f>C79</f>
        <v>3.04</v>
      </c>
      <c r="L18" s="1">
        <f>C78</f>
        <v>2.7</v>
      </c>
      <c r="M18" s="1">
        <f>AVERAGE(I18:L18)</f>
        <v>1.7950000000000002</v>
      </c>
      <c r="N18" s="1">
        <f t="shared" si="0"/>
        <v>1.5608695652173916</v>
      </c>
      <c r="O18" s="1">
        <f>N18-G18</f>
        <v>-1.0391304347826085</v>
      </c>
      <c r="P18" s="3">
        <f>O18/G18</f>
        <v>-0.39966555183946478</v>
      </c>
      <c r="Q18" s="3">
        <f>COUNTIF(I18:L18,"&gt;"&amp;G18)/4</f>
        <v>0.5</v>
      </c>
    </row>
    <row r="19" spans="1:17" x14ac:dyDescent="0.3">
      <c r="A19" t="s">
        <v>23</v>
      </c>
      <c r="B19" t="s">
        <v>7</v>
      </c>
      <c r="C19" s="2">
        <v>0.26</v>
      </c>
      <c r="D19" s="2">
        <v>0.25</v>
      </c>
      <c r="E19" t="s">
        <v>99</v>
      </c>
    </row>
    <row r="20" spans="1:17" x14ac:dyDescent="0.3">
      <c r="A20" t="s">
        <v>26</v>
      </c>
      <c r="B20" t="s">
        <v>27</v>
      </c>
      <c r="C20" s="2">
        <v>0.28000000000000003</v>
      </c>
      <c r="D20" s="2">
        <v>0.27</v>
      </c>
      <c r="E20" t="s">
        <v>99</v>
      </c>
    </row>
    <row r="21" spans="1:17" x14ac:dyDescent="0.3">
      <c r="A21" t="s">
        <v>14</v>
      </c>
      <c r="B21" t="s">
        <v>25</v>
      </c>
      <c r="C21" s="2">
        <v>0.28000000000000003</v>
      </c>
      <c r="D21" s="2">
        <v>0.27</v>
      </c>
      <c r="E21" t="s">
        <v>99</v>
      </c>
    </row>
    <row r="22" spans="1:17" x14ac:dyDescent="0.3">
      <c r="A22" t="s">
        <v>22</v>
      </c>
      <c r="B22" t="s">
        <v>17</v>
      </c>
      <c r="C22" s="2">
        <v>0.34</v>
      </c>
      <c r="D22" s="2">
        <v>0.33</v>
      </c>
      <c r="E22" t="s">
        <v>99</v>
      </c>
    </row>
    <row r="23" spans="1:17" x14ac:dyDescent="0.3">
      <c r="A23" t="s">
        <v>22</v>
      </c>
      <c r="B23" t="s">
        <v>13</v>
      </c>
      <c r="C23" s="2">
        <v>0.36</v>
      </c>
      <c r="D23" s="2">
        <v>0.35</v>
      </c>
      <c r="E23" t="s">
        <v>99</v>
      </c>
    </row>
    <row r="24" spans="1:17" x14ac:dyDescent="0.3">
      <c r="A24" t="s">
        <v>23</v>
      </c>
      <c r="B24" t="s">
        <v>19</v>
      </c>
      <c r="C24" s="2">
        <v>0.39</v>
      </c>
      <c r="D24" s="2">
        <v>0.38</v>
      </c>
      <c r="E24" t="s">
        <v>99</v>
      </c>
    </row>
    <row r="25" spans="1:17" x14ac:dyDescent="0.3">
      <c r="A25" t="s">
        <v>22</v>
      </c>
      <c r="B25" t="s">
        <v>9</v>
      </c>
      <c r="C25" s="2">
        <v>0.4</v>
      </c>
      <c r="D25" s="2">
        <v>0.39</v>
      </c>
      <c r="E25" t="s">
        <v>99</v>
      </c>
    </row>
    <row r="26" spans="1:17" x14ac:dyDescent="0.3">
      <c r="A26" t="s">
        <v>26</v>
      </c>
      <c r="B26" t="s">
        <v>36</v>
      </c>
      <c r="C26" s="2">
        <v>0.43</v>
      </c>
      <c r="D26" s="2">
        <v>0.42</v>
      </c>
      <c r="E26" t="s">
        <v>99</v>
      </c>
    </row>
    <row r="27" spans="1:17" x14ac:dyDescent="0.3">
      <c r="A27" t="s">
        <v>23</v>
      </c>
      <c r="B27" t="s">
        <v>18</v>
      </c>
      <c r="C27" s="2">
        <v>0.5</v>
      </c>
      <c r="D27" s="2">
        <v>0.48</v>
      </c>
      <c r="E27" t="s">
        <v>99</v>
      </c>
    </row>
    <row r="28" spans="1:17" x14ac:dyDescent="0.3">
      <c r="A28" t="s">
        <v>37</v>
      </c>
      <c r="B28" t="s">
        <v>15</v>
      </c>
      <c r="C28" s="2">
        <v>0.52</v>
      </c>
      <c r="D28" s="2">
        <v>0.5</v>
      </c>
      <c r="E28" t="s">
        <v>99</v>
      </c>
    </row>
    <row r="29" spans="1:17" x14ac:dyDescent="0.3">
      <c r="A29" t="s">
        <v>26</v>
      </c>
      <c r="B29" t="s">
        <v>41</v>
      </c>
      <c r="C29" s="2">
        <v>0.56999999999999995</v>
      </c>
      <c r="D29" s="2">
        <v>0.55000000000000004</v>
      </c>
      <c r="E29" t="s">
        <v>99</v>
      </c>
    </row>
    <row r="30" spans="1:17" x14ac:dyDescent="0.3">
      <c r="A30" t="s">
        <v>37</v>
      </c>
      <c r="B30" t="s">
        <v>16</v>
      </c>
      <c r="C30" s="2">
        <v>0.56999999999999995</v>
      </c>
      <c r="D30" s="2">
        <v>0.55000000000000004</v>
      </c>
      <c r="E30" t="s">
        <v>99</v>
      </c>
    </row>
    <row r="31" spans="1:17" x14ac:dyDescent="0.3">
      <c r="A31" t="s">
        <v>42</v>
      </c>
      <c r="B31" t="s">
        <v>11</v>
      </c>
      <c r="C31" s="2">
        <v>0.61</v>
      </c>
      <c r="D31" s="2">
        <v>0.59</v>
      </c>
      <c r="E31" t="s">
        <v>99</v>
      </c>
    </row>
    <row r="32" spans="1:17" x14ac:dyDescent="0.3">
      <c r="A32" t="s">
        <v>22</v>
      </c>
      <c r="B32" t="s">
        <v>21</v>
      </c>
      <c r="C32" s="2">
        <v>0.75</v>
      </c>
      <c r="D32" s="2">
        <v>0.72</v>
      </c>
      <c r="E32" t="s">
        <v>99</v>
      </c>
    </row>
    <row r="33" spans="1:5" x14ac:dyDescent="0.3">
      <c r="A33" t="s">
        <v>14</v>
      </c>
      <c r="B33" t="s">
        <v>43</v>
      </c>
      <c r="C33" s="2">
        <v>0.76</v>
      </c>
      <c r="D33" s="2">
        <v>0.73</v>
      </c>
      <c r="E33" t="s">
        <v>99</v>
      </c>
    </row>
    <row r="34" spans="1:5" x14ac:dyDescent="0.3">
      <c r="A34" t="s">
        <v>42</v>
      </c>
      <c r="B34" t="s">
        <v>12</v>
      </c>
      <c r="C34" s="2">
        <v>0.77</v>
      </c>
      <c r="D34" s="2">
        <v>0.74</v>
      </c>
      <c r="E34" t="s">
        <v>99</v>
      </c>
    </row>
    <row r="35" spans="1:5" x14ac:dyDescent="0.3">
      <c r="A35" t="s">
        <v>26</v>
      </c>
      <c r="B35" t="s">
        <v>44</v>
      </c>
      <c r="C35" s="2">
        <v>0.8</v>
      </c>
      <c r="D35" s="2">
        <v>0.77</v>
      </c>
      <c r="E35" t="s">
        <v>99</v>
      </c>
    </row>
    <row r="36" spans="1:5" x14ac:dyDescent="0.3">
      <c r="A36" t="s">
        <v>26</v>
      </c>
      <c r="B36" t="s">
        <v>46</v>
      </c>
      <c r="C36" s="2">
        <v>0.84</v>
      </c>
      <c r="D36" s="2">
        <v>0.81</v>
      </c>
      <c r="E36" t="s">
        <v>99</v>
      </c>
    </row>
    <row r="37" spans="1:5" x14ac:dyDescent="0.3">
      <c r="A37" t="s">
        <v>23</v>
      </c>
      <c r="B37" t="s">
        <v>24</v>
      </c>
      <c r="C37" s="2">
        <v>0.89</v>
      </c>
      <c r="D37" s="2">
        <v>0.86</v>
      </c>
      <c r="E37" t="s">
        <v>99</v>
      </c>
    </row>
    <row r="38" spans="1:5" x14ac:dyDescent="0.3">
      <c r="A38" t="s">
        <v>37</v>
      </c>
      <c r="B38" t="s">
        <v>20</v>
      </c>
      <c r="C38" s="2">
        <v>1.0900000000000001</v>
      </c>
      <c r="D38" s="2">
        <v>1.05</v>
      </c>
      <c r="E38" t="s">
        <v>99</v>
      </c>
    </row>
    <row r="39" spans="1:5" x14ac:dyDescent="0.3">
      <c r="A39" t="s">
        <v>37</v>
      </c>
      <c r="B39" t="s">
        <v>25</v>
      </c>
      <c r="C39" s="2">
        <v>1.24</v>
      </c>
      <c r="D39" s="2">
        <v>1.19</v>
      </c>
      <c r="E39" t="s">
        <v>99</v>
      </c>
    </row>
    <row r="40" spans="1:5" x14ac:dyDescent="0.3">
      <c r="A40" t="s">
        <v>51</v>
      </c>
      <c r="B40" t="s">
        <v>52</v>
      </c>
      <c r="C40" s="2">
        <v>1.46</v>
      </c>
      <c r="D40" s="2">
        <v>1.4</v>
      </c>
      <c r="E40" t="s">
        <v>99</v>
      </c>
    </row>
    <row r="41" spans="1:5" x14ac:dyDescent="0.3">
      <c r="A41" t="s">
        <v>51</v>
      </c>
      <c r="B41" t="s">
        <v>53</v>
      </c>
      <c r="C41" s="2">
        <v>1.52</v>
      </c>
      <c r="D41" s="2">
        <v>1.46</v>
      </c>
      <c r="E41" t="s">
        <v>99</v>
      </c>
    </row>
    <row r="42" spans="1:5" x14ac:dyDescent="0.3">
      <c r="A42" t="s">
        <v>56</v>
      </c>
      <c r="B42" t="s">
        <v>27</v>
      </c>
      <c r="C42" s="2">
        <v>1.64</v>
      </c>
      <c r="D42" s="2">
        <v>1.57</v>
      </c>
      <c r="E42" t="s">
        <v>99</v>
      </c>
    </row>
    <row r="43" spans="1:5" x14ac:dyDescent="0.3">
      <c r="A43" t="s">
        <v>51</v>
      </c>
      <c r="B43" t="s">
        <v>58</v>
      </c>
      <c r="C43" s="2">
        <v>1.91</v>
      </c>
      <c r="D43" s="2">
        <v>1.83</v>
      </c>
      <c r="E43" t="s">
        <v>99</v>
      </c>
    </row>
    <row r="44" spans="1:5" x14ac:dyDescent="0.3">
      <c r="A44" t="s">
        <v>56</v>
      </c>
      <c r="B44" t="s">
        <v>36</v>
      </c>
      <c r="C44" s="2">
        <v>2.09</v>
      </c>
      <c r="D44" s="2">
        <v>2</v>
      </c>
      <c r="E44" t="s">
        <v>99</v>
      </c>
    </row>
    <row r="45" spans="1:5" x14ac:dyDescent="0.3">
      <c r="A45" t="s">
        <v>56</v>
      </c>
      <c r="B45" t="s">
        <v>44</v>
      </c>
      <c r="C45" s="2">
        <v>2.39</v>
      </c>
      <c r="D45" s="2">
        <v>2.29</v>
      </c>
      <c r="E45" t="s">
        <v>99</v>
      </c>
    </row>
    <row r="46" spans="1:5" x14ac:dyDescent="0.3">
      <c r="A46" t="s">
        <v>56</v>
      </c>
      <c r="B46" t="s">
        <v>41</v>
      </c>
      <c r="C46" s="2">
        <v>2.42</v>
      </c>
      <c r="D46" s="2">
        <v>2.3199999999999998</v>
      </c>
      <c r="E46" t="s">
        <v>99</v>
      </c>
    </row>
    <row r="47" spans="1:5" x14ac:dyDescent="0.3">
      <c r="A47" t="s">
        <v>79</v>
      </c>
      <c r="B47" t="s">
        <v>82</v>
      </c>
      <c r="C47" s="2">
        <v>24.96</v>
      </c>
      <c r="D47" s="2">
        <v>23.88</v>
      </c>
      <c r="E47" t="s">
        <v>99</v>
      </c>
    </row>
    <row r="48" spans="1:5" x14ac:dyDescent="0.3">
      <c r="A48" t="s">
        <v>51</v>
      </c>
      <c r="B48" t="s">
        <v>73</v>
      </c>
      <c r="C48" s="2">
        <v>3</v>
      </c>
      <c r="D48" s="2">
        <v>2.87</v>
      </c>
      <c r="E48" t="s">
        <v>99</v>
      </c>
    </row>
    <row r="49" spans="1:16" x14ac:dyDescent="0.3">
      <c r="A49" t="s">
        <v>37</v>
      </c>
      <c r="B49" t="s">
        <v>43</v>
      </c>
      <c r="C49" s="2">
        <v>3.05</v>
      </c>
      <c r="D49" s="2">
        <v>2.92</v>
      </c>
      <c r="E49" t="s">
        <v>99</v>
      </c>
    </row>
    <row r="50" spans="1:16" x14ac:dyDescent="0.3">
      <c r="A50" t="s">
        <v>56</v>
      </c>
      <c r="B50" t="s">
        <v>46</v>
      </c>
      <c r="C50" s="2">
        <v>3.71</v>
      </c>
      <c r="D50" s="2">
        <v>3.55</v>
      </c>
      <c r="E50" t="s">
        <v>99</v>
      </c>
    </row>
    <row r="51" spans="1:16" x14ac:dyDescent="0.3">
      <c r="A51" t="s">
        <v>79</v>
      </c>
      <c r="B51" t="s">
        <v>52</v>
      </c>
      <c r="C51" s="2">
        <v>5.34</v>
      </c>
      <c r="D51" s="2">
        <v>5.1100000000000003</v>
      </c>
      <c r="E51" t="s">
        <v>99</v>
      </c>
    </row>
    <row r="52" spans="1:16" x14ac:dyDescent="0.3">
      <c r="A52" t="s">
        <v>79</v>
      </c>
      <c r="B52" t="s">
        <v>53</v>
      </c>
      <c r="C52" s="2">
        <v>5.37</v>
      </c>
      <c r="D52" s="2">
        <v>5.14</v>
      </c>
      <c r="E52" t="s">
        <v>99</v>
      </c>
    </row>
    <row r="53" spans="1:16" x14ac:dyDescent="0.3">
      <c r="A53" t="s">
        <v>79</v>
      </c>
      <c r="B53" t="s">
        <v>58</v>
      </c>
      <c r="C53" s="2">
        <v>6.64</v>
      </c>
      <c r="D53" s="2">
        <v>6.36</v>
      </c>
      <c r="E53" t="s">
        <v>99</v>
      </c>
    </row>
    <row r="54" spans="1:16" x14ac:dyDescent="0.3">
      <c r="A54" t="s">
        <v>51</v>
      </c>
      <c r="B54" t="s">
        <v>82</v>
      </c>
      <c r="C54" s="2">
        <v>6.98</v>
      </c>
      <c r="D54" s="2">
        <v>6.68</v>
      </c>
      <c r="E54" t="s">
        <v>99</v>
      </c>
    </row>
    <row r="55" spans="1:16" x14ac:dyDescent="0.3">
      <c r="A55" t="s">
        <v>79</v>
      </c>
      <c r="B55" t="s">
        <v>73</v>
      </c>
      <c r="C55" s="2">
        <v>9.17</v>
      </c>
      <c r="D55" s="2">
        <v>8.7799999999999994</v>
      </c>
      <c r="E55" t="s">
        <v>99</v>
      </c>
      <c r="G55" s="1" t="s">
        <v>108</v>
      </c>
      <c r="H55" t="s">
        <v>98</v>
      </c>
      <c r="I55" s="4" t="s">
        <v>111</v>
      </c>
      <c r="J55" s="4"/>
      <c r="K55" s="4"/>
      <c r="L55" s="1" t="s">
        <v>112</v>
      </c>
      <c r="M55" s="1" t="s">
        <v>113</v>
      </c>
      <c r="N55" s="1" t="s">
        <v>109</v>
      </c>
      <c r="O55" s="3" t="s">
        <v>110</v>
      </c>
      <c r="P55" s="3" t="s">
        <v>117</v>
      </c>
    </row>
    <row r="56" spans="1:16" x14ac:dyDescent="0.3">
      <c r="A56" t="s">
        <v>28</v>
      </c>
      <c r="B56" t="s">
        <v>29</v>
      </c>
      <c r="C56" s="2">
        <v>0.34</v>
      </c>
      <c r="D56" s="2">
        <v>0.33</v>
      </c>
      <c r="E56" t="s">
        <v>100</v>
      </c>
      <c r="G56" s="2">
        <f>C56*10</f>
        <v>3.4000000000000004</v>
      </c>
      <c r="H56" t="s">
        <v>103</v>
      </c>
      <c r="I56" s="1">
        <f>C97</f>
        <v>3.29</v>
      </c>
      <c r="J56" s="1">
        <f>C92</f>
        <v>2.16</v>
      </c>
      <c r="K56" s="1">
        <f>C88</f>
        <v>2</v>
      </c>
      <c r="L56" s="1">
        <f>AVERAGE(I56:K56)</f>
        <v>2.4833333333333334</v>
      </c>
      <c r="M56" s="1">
        <f>L56*0.85</f>
        <v>2.1108333333333333</v>
      </c>
      <c r="N56" s="1">
        <f>M56-G56</f>
        <v>-1.289166666666667</v>
      </c>
      <c r="O56" s="3">
        <f>N56/G56</f>
        <v>-0.37916666666666671</v>
      </c>
      <c r="P56" s="3">
        <f>COUNTIF(H56:K56,"&gt;"&amp;F56)/4</f>
        <v>0</v>
      </c>
    </row>
    <row r="57" spans="1:16" x14ac:dyDescent="0.3">
      <c r="A57" t="s">
        <v>28</v>
      </c>
      <c r="B57" t="s">
        <v>30</v>
      </c>
      <c r="C57" s="2">
        <v>0.34</v>
      </c>
      <c r="D57" s="2">
        <v>0.33</v>
      </c>
      <c r="E57" t="s">
        <v>100</v>
      </c>
      <c r="G57" s="2">
        <f>C57*10</f>
        <v>3.4000000000000004</v>
      </c>
      <c r="H57" t="s">
        <v>118</v>
      </c>
      <c r="I57" s="1">
        <f>C93</f>
        <v>2.2400000000000002</v>
      </c>
      <c r="J57" s="1">
        <f>C90</f>
        <v>2.04</v>
      </c>
      <c r="K57" s="1">
        <f>C89</f>
        <v>2.04</v>
      </c>
      <c r="L57" s="1">
        <f>AVERAGE(I57:K57)</f>
        <v>2.1066666666666669</v>
      </c>
      <c r="M57" s="1">
        <f>L57*0.85</f>
        <v>1.7906666666666669</v>
      </c>
      <c r="N57" s="1">
        <f>M57-G57</f>
        <v>-1.6093333333333335</v>
      </c>
      <c r="O57" s="3">
        <f>N57/G57</f>
        <v>-0.47333333333333333</v>
      </c>
      <c r="P57" s="3">
        <f>COUNTIF(H57:K57,"&gt;"&amp;F57)/4</f>
        <v>0</v>
      </c>
    </row>
    <row r="58" spans="1:16" x14ac:dyDescent="0.3">
      <c r="A58" t="s">
        <v>31</v>
      </c>
      <c r="B58" t="s">
        <v>32</v>
      </c>
      <c r="C58" s="2">
        <v>0.35</v>
      </c>
      <c r="D58" s="2">
        <v>0.34</v>
      </c>
      <c r="E58" t="s">
        <v>100</v>
      </c>
      <c r="I58" s="1" t="s">
        <v>120</v>
      </c>
      <c r="J58" s="1" t="s">
        <v>121</v>
      </c>
      <c r="K58" s="1" t="s">
        <v>122</v>
      </c>
    </row>
    <row r="59" spans="1:16" x14ac:dyDescent="0.3">
      <c r="A59" t="s">
        <v>33</v>
      </c>
      <c r="B59" t="s">
        <v>34</v>
      </c>
      <c r="C59" s="2">
        <v>0.37</v>
      </c>
      <c r="D59" s="2">
        <v>0.36</v>
      </c>
      <c r="E59" t="s">
        <v>100</v>
      </c>
    </row>
    <row r="60" spans="1:16" x14ac:dyDescent="0.3">
      <c r="A60" t="s">
        <v>33</v>
      </c>
      <c r="B60" t="s">
        <v>35</v>
      </c>
      <c r="C60" s="2">
        <v>0.38</v>
      </c>
      <c r="D60" s="2">
        <v>0.37</v>
      </c>
      <c r="E60" t="s">
        <v>100</v>
      </c>
      <c r="G60" s="2">
        <f>C60*10</f>
        <v>3.8</v>
      </c>
      <c r="H60" t="s">
        <v>119</v>
      </c>
      <c r="I60" s="1">
        <f>C94</f>
        <v>2.2999999999999998</v>
      </c>
      <c r="J60" s="1">
        <f>C91</f>
        <v>2.09</v>
      </c>
      <c r="K60" s="1">
        <f>C86</f>
        <v>1.95</v>
      </c>
      <c r="L60" s="1">
        <f>AVERAGE(I60:K60)</f>
        <v>2.1133333333333333</v>
      </c>
      <c r="M60" s="1">
        <f>L60*0.85</f>
        <v>1.7963333333333333</v>
      </c>
      <c r="N60" s="1">
        <f>M60-G60</f>
        <v>-2.0036666666666667</v>
      </c>
      <c r="O60" s="3">
        <f>N60/G60</f>
        <v>-0.52728070175438602</v>
      </c>
      <c r="P60" s="3">
        <f>COUNTIF(H60:K60,"&gt;"&amp;F60)/4</f>
        <v>0</v>
      </c>
    </row>
    <row r="61" spans="1:16" x14ac:dyDescent="0.3">
      <c r="A61" t="s">
        <v>33</v>
      </c>
      <c r="B61" t="s">
        <v>38</v>
      </c>
      <c r="C61" s="2">
        <v>0.52</v>
      </c>
      <c r="D61" s="2">
        <v>0.5</v>
      </c>
      <c r="E61" t="s">
        <v>100</v>
      </c>
    </row>
    <row r="62" spans="1:16" x14ac:dyDescent="0.3">
      <c r="A62" t="s">
        <v>28</v>
      </c>
      <c r="B62" t="s">
        <v>39</v>
      </c>
      <c r="C62" s="2">
        <v>0.54</v>
      </c>
      <c r="D62" s="2">
        <v>0.52</v>
      </c>
      <c r="E62" t="s">
        <v>100</v>
      </c>
    </row>
    <row r="63" spans="1:16" x14ac:dyDescent="0.3">
      <c r="A63" t="s">
        <v>28</v>
      </c>
      <c r="B63" t="s">
        <v>40</v>
      </c>
      <c r="C63" s="2">
        <v>0.56999999999999995</v>
      </c>
      <c r="D63" s="2">
        <v>0.55000000000000004</v>
      </c>
      <c r="E63" t="s">
        <v>100</v>
      </c>
      <c r="G63" s="2">
        <f>C63*10</f>
        <v>5.6999999999999993</v>
      </c>
      <c r="H63" t="s">
        <v>106</v>
      </c>
      <c r="L63" s="1" t="e">
        <f>AVERAGE(I63:K63)</f>
        <v>#DIV/0!</v>
      </c>
      <c r="M63" s="1" t="e">
        <f>L63*0.85</f>
        <v>#DIV/0!</v>
      </c>
      <c r="N63" s="1" t="e">
        <f>M63-G63</f>
        <v>#DIV/0!</v>
      </c>
      <c r="O63" s="3" t="e">
        <f>N63/G63</f>
        <v>#DIV/0!</v>
      </c>
      <c r="P63" s="3">
        <f>COUNTIF(H63:K63,"&gt;"&amp;F63)/4</f>
        <v>0</v>
      </c>
    </row>
    <row r="64" spans="1:16" x14ac:dyDescent="0.3">
      <c r="A64" t="s">
        <v>45</v>
      </c>
      <c r="B64" t="s">
        <v>29</v>
      </c>
      <c r="C64" s="2">
        <v>0.82</v>
      </c>
      <c r="D64" s="2">
        <v>0.79</v>
      </c>
      <c r="E64" t="s">
        <v>100</v>
      </c>
    </row>
    <row r="65" spans="1:16" x14ac:dyDescent="0.3">
      <c r="A65" t="s">
        <v>45</v>
      </c>
      <c r="B65" t="s">
        <v>30</v>
      </c>
      <c r="C65" s="2">
        <v>0.87</v>
      </c>
      <c r="D65" s="2">
        <v>0.84</v>
      </c>
      <c r="E65" t="s">
        <v>100</v>
      </c>
    </row>
    <row r="66" spans="1:16" x14ac:dyDescent="0.3">
      <c r="A66" t="s">
        <v>47</v>
      </c>
      <c r="B66" t="s">
        <v>32</v>
      </c>
      <c r="C66" s="2">
        <v>0.88</v>
      </c>
      <c r="D66" s="2">
        <v>0.85</v>
      </c>
      <c r="E66" t="s">
        <v>100</v>
      </c>
    </row>
    <row r="67" spans="1:16" x14ac:dyDescent="0.3">
      <c r="A67" t="s">
        <v>33</v>
      </c>
      <c r="B67" t="s">
        <v>48</v>
      </c>
      <c r="C67" s="2">
        <v>1</v>
      </c>
      <c r="D67" s="2">
        <v>0.96</v>
      </c>
      <c r="E67" t="s">
        <v>100</v>
      </c>
    </row>
    <row r="68" spans="1:16" x14ac:dyDescent="0.3">
      <c r="A68" t="s">
        <v>28</v>
      </c>
      <c r="B68" t="s">
        <v>49</v>
      </c>
      <c r="C68" s="2">
        <v>1.0900000000000001</v>
      </c>
      <c r="D68" s="2">
        <v>1.05</v>
      </c>
      <c r="E68" t="s">
        <v>100</v>
      </c>
      <c r="G68" s="2">
        <f>C68*10</f>
        <v>10.9</v>
      </c>
      <c r="H68" t="s">
        <v>107</v>
      </c>
      <c r="L68" s="1" t="e">
        <f>AVERAGE(I68:K68)</f>
        <v>#DIV/0!</v>
      </c>
      <c r="M68" s="1" t="e">
        <f>L68*0.85</f>
        <v>#DIV/0!</v>
      </c>
      <c r="N68" s="1" t="e">
        <f>M68-G68</f>
        <v>#DIV/0!</v>
      </c>
      <c r="O68" s="3" t="e">
        <f>N68/G68</f>
        <v>#DIV/0!</v>
      </c>
      <c r="P68" s="3">
        <f>COUNTIF(H68:K68,"&gt;"&amp;F68)/4</f>
        <v>0</v>
      </c>
    </row>
    <row r="69" spans="1:16" x14ac:dyDescent="0.3">
      <c r="A69" t="s">
        <v>45</v>
      </c>
      <c r="B69" t="s">
        <v>39</v>
      </c>
      <c r="C69" s="2">
        <v>1.22</v>
      </c>
      <c r="D69" s="2">
        <v>1.17</v>
      </c>
      <c r="E69" t="s">
        <v>100</v>
      </c>
    </row>
    <row r="70" spans="1:16" x14ac:dyDescent="0.3">
      <c r="A70" t="s">
        <v>50</v>
      </c>
      <c r="B70" t="s">
        <v>35</v>
      </c>
      <c r="C70" s="2">
        <v>1.3</v>
      </c>
      <c r="D70" s="2">
        <v>1.25</v>
      </c>
      <c r="E70" t="s">
        <v>100</v>
      </c>
    </row>
    <row r="71" spans="1:16" x14ac:dyDescent="0.3">
      <c r="A71" t="s">
        <v>50</v>
      </c>
      <c r="B71" t="s">
        <v>34</v>
      </c>
      <c r="C71" s="2">
        <v>1.42</v>
      </c>
      <c r="D71" s="2">
        <v>1.36</v>
      </c>
      <c r="E71" t="s">
        <v>100</v>
      </c>
    </row>
    <row r="72" spans="1:16" x14ac:dyDescent="0.3">
      <c r="A72" t="s">
        <v>54</v>
      </c>
      <c r="B72" t="s">
        <v>55</v>
      </c>
      <c r="C72" s="2">
        <v>1.64</v>
      </c>
      <c r="D72" s="2">
        <v>1.57</v>
      </c>
      <c r="E72" t="s">
        <v>100</v>
      </c>
    </row>
    <row r="73" spans="1:16" x14ac:dyDescent="0.3">
      <c r="A73" t="s">
        <v>50</v>
      </c>
      <c r="B73" t="s">
        <v>38</v>
      </c>
      <c r="C73" s="2">
        <v>1.73</v>
      </c>
      <c r="D73" s="2">
        <v>1.66</v>
      </c>
      <c r="E73" t="s">
        <v>100</v>
      </c>
    </row>
    <row r="74" spans="1:16" x14ac:dyDescent="0.3">
      <c r="A74" t="s">
        <v>54</v>
      </c>
      <c r="B74" t="s">
        <v>57</v>
      </c>
      <c r="C74" s="2">
        <v>1.76</v>
      </c>
      <c r="D74" s="2">
        <v>1.69</v>
      </c>
      <c r="E74" t="s">
        <v>100</v>
      </c>
    </row>
    <row r="75" spans="1:16" x14ac:dyDescent="0.3">
      <c r="A75" t="s">
        <v>50</v>
      </c>
      <c r="B75" t="s">
        <v>74</v>
      </c>
      <c r="C75" s="2">
        <v>13.87</v>
      </c>
      <c r="D75" s="2">
        <v>13.27</v>
      </c>
      <c r="E75" t="s">
        <v>100</v>
      </c>
    </row>
    <row r="76" spans="1:16" x14ac:dyDescent="0.3">
      <c r="A76" t="s">
        <v>45</v>
      </c>
      <c r="B76" t="s">
        <v>40</v>
      </c>
      <c r="C76" s="2">
        <v>2.12</v>
      </c>
      <c r="D76" s="2">
        <v>2.0299999999999998</v>
      </c>
      <c r="E76" t="s">
        <v>100</v>
      </c>
    </row>
    <row r="77" spans="1:16" x14ac:dyDescent="0.3">
      <c r="A77" t="s">
        <v>54</v>
      </c>
      <c r="B77" t="s">
        <v>67</v>
      </c>
      <c r="C77" s="2">
        <v>2.2400000000000002</v>
      </c>
      <c r="D77" s="2">
        <v>2.15</v>
      </c>
      <c r="E77" t="s">
        <v>100</v>
      </c>
    </row>
    <row r="78" spans="1:16" x14ac:dyDescent="0.3">
      <c r="A78" t="s">
        <v>54</v>
      </c>
      <c r="B78" t="s">
        <v>71</v>
      </c>
      <c r="C78" s="2">
        <v>2.7</v>
      </c>
      <c r="D78" s="2">
        <v>2.59</v>
      </c>
      <c r="E78" t="s">
        <v>100</v>
      </c>
    </row>
    <row r="79" spans="1:16" x14ac:dyDescent="0.3">
      <c r="A79" t="s">
        <v>33</v>
      </c>
      <c r="B79" t="s">
        <v>74</v>
      </c>
      <c r="C79" s="2">
        <v>3.04</v>
      </c>
      <c r="D79" s="2">
        <v>2.91</v>
      </c>
      <c r="E79" t="s">
        <v>100</v>
      </c>
    </row>
    <row r="80" spans="1:16" x14ac:dyDescent="0.3">
      <c r="A80" t="s">
        <v>50</v>
      </c>
      <c r="B80" t="s">
        <v>48</v>
      </c>
      <c r="C80" s="2">
        <v>3.58</v>
      </c>
      <c r="D80" s="2">
        <v>3.43</v>
      </c>
      <c r="E80" t="s">
        <v>100</v>
      </c>
    </row>
    <row r="81" spans="1:5" x14ac:dyDescent="0.3">
      <c r="A81" t="s">
        <v>45</v>
      </c>
      <c r="B81" t="s">
        <v>49</v>
      </c>
      <c r="C81" s="2">
        <v>4.4000000000000004</v>
      </c>
      <c r="D81" s="2">
        <v>4.21</v>
      </c>
      <c r="E81" t="s">
        <v>100</v>
      </c>
    </row>
    <row r="82" spans="1:5" x14ac:dyDescent="0.3">
      <c r="A82" t="s">
        <v>80</v>
      </c>
      <c r="B82" t="s">
        <v>55</v>
      </c>
      <c r="C82" s="2">
        <v>6.04</v>
      </c>
      <c r="D82" s="2">
        <v>5.78</v>
      </c>
      <c r="E82" t="s">
        <v>100</v>
      </c>
    </row>
    <row r="83" spans="1:5" x14ac:dyDescent="0.3">
      <c r="A83" t="s">
        <v>80</v>
      </c>
      <c r="B83" t="s">
        <v>57</v>
      </c>
      <c r="C83" s="2">
        <v>6.27</v>
      </c>
      <c r="D83" s="2">
        <v>6</v>
      </c>
      <c r="E83" t="s">
        <v>100</v>
      </c>
    </row>
    <row r="84" spans="1:5" x14ac:dyDescent="0.3">
      <c r="A84" t="s">
        <v>80</v>
      </c>
      <c r="B84" t="s">
        <v>67</v>
      </c>
      <c r="C84" s="2">
        <v>6.94</v>
      </c>
      <c r="D84" s="2">
        <v>6.64</v>
      </c>
      <c r="E84" t="s">
        <v>100</v>
      </c>
    </row>
    <row r="85" spans="1:5" x14ac:dyDescent="0.3">
      <c r="A85" t="s">
        <v>80</v>
      </c>
      <c r="B85" t="s">
        <v>71</v>
      </c>
      <c r="C85" s="2">
        <v>8.23</v>
      </c>
      <c r="D85" s="2">
        <v>7.88</v>
      </c>
      <c r="E85" t="s">
        <v>100</v>
      </c>
    </row>
    <row r="86" spans="1:5" x14ac:dyDescent="0.3">
      <c r="A86" t="s">
        <v>59</v>
      </c>
      <c r="B86" t="s">
        <v>60</v>
      </c>
      <c r="C86" s="2">
        <v>1.95</v>
      </c>
      <c r="D86" s="2">
        <v>1.87</v>
      </c>
      <c r="E86" t="s">
        <v>101</v>
      </c>
    </row>
    <row r="87" spans="1:5" x14ac:dyDescent="0.3">
      <c r="A87" t="s">
        <v>68</v>
      </c>
      <c r="B87" t="s">
        <v>93</v>
      </c>
      <c r="C87" s="2">
        <v>16.399999999999999</v>
      </c>
      <c r="D87" s="2">
        <v>15.69</v>
      </c>
      <c r="E87" t="s">
        <v>101</v>
      </c>
    </row>
    <row r="88" spans="1:5" x14ac:dyDescent="0.3">
      <c r="A88" t="s">
        <v>59</v>
      </c>
      <c r="B88" t="s">
        <v>61</v>
      </c>
      <c r="C88" s="2">
        <v>2</v>
      </c>
      <c r="D88" s="2">
        <v>1.92</v>
      </c>
      <c r="E88" t="s">
        <v>101</v>
      </c>
    </row>
    <row r="89" spans="1:5" x14ac:dyDescent="0.3">
      <c r="A89" t="s">
        <v>59</v>
      </c>
      <c r="B89" t="s">
        <v>64</v>
      </c>
      <c r="C89" s="2">
        <v>2.04</v>
      </c>
      <c r="D89" s="2">
        <v>1.96</v>
      </c>
      <c r="E89" t="s">
        <v>101</v>
      </c>
    </row>
    <row r="90" spans="1:5" x14ac:dyDescent="0.3">
      <c r="A90" t="s">
        <v>62</v>
      </c>
      <c r="B90" t="s">
        <v>63</v>
      </c>
      <c r="C90" s="2">
        <v>2.04</v>
      </c>
      <c r="D90" s="2">
        <v>1.96</v>
      </c>
      <c r="E90" t="s">
        <v>101</v>
      </c>
    </row>
    <row r="91" spans="1:5" x14ac:dyDescent="0.3">
      <c r="A91" t="s">
        <v>62</v>
      </c>
      <c r="B91" t="s">
        <v>65</v>
      </c>
      <c r="C91" s="2">
        <v>2.09</v>
      </c>
      <c r="D91" s="2">
        <v>2</v>
      </c>
      <c r="E91" t="s">
        <v>101</v>
      </c>
    </row>
    <row r="92" spans="1:5" x14ac:dyDescent="0.3">
      <c r="A92" t="s">
        <v>62</v>
      </c>
      <c r="B92" t="s">
        <v>66</v>
      </c>
      <c r="C92" s="2">
        <v>2.16</v>
      </c>
      <c r="D92" s="2">
        <v>2.0699999999999998</v>
      </c>
      <c r="E92" t="s">
        <v>101</v>
      </c>
    </row>
    <row r="93" spans="1:5" x14ac:dyDescent="0.3">
      <c r="A93" t="s">
        <v>68</v>
      </c>
      <c r="B93" t="s">
        <v>69</v>
      </c>
      <c r="C93" s="2">
        <v>2.2400000000000002</v>
      </c>
      <c r="D93" s="2">
        <v>2.15</v>
      </c>
      <c r="E93" t="s">
        <v>101</v>
      </c>
    </row>
    <row r="94" spans="1:5" x14ac:dyDescent="0.3">
      <c r="A94" t="s">
        <v>68</v>
      </c>
      <c r="B94" t="s">
        <v>70</v>
      </c>
      <c r="C94" s="2">
        <v>2.2999999999999998</v>
      </c>
      <c r="D94" s="2">
        <v>2.2000000000000002</v>
      </c>
      <c r="E94" t="s">
        <v>101</v>
      </c>
    </row>
    <row r="95" spans="1:5" x14ac:dyDescent="0.3">
      <c r="A95" t="s">
        <v>59</v>
      </c>
      <c r="B95" t="s">
        <v>72</v>
      </c>
      <c r="C95" s="2">
        <v>2.83</v>
      </c>
      <c r="D95" s="2">
        <v>2.71</v>
      </c>
      <c r="E95" t="s">
        <v>101</v>
      </c>
    </row>
    <row r="96" spans="1:5" x14ac:dyDescent="0.3">
      <c r="A96" t="s">
        <v>76</v>
      </c>
      <c r="B96" t="s">
        <v>81</v>
      </c>
      <c r="C96" s="2">
        <v>26.56</v>
      </c>
      <c r="D96" s="2">
        <v>25.41</v>
      </c>
      <c r="E96" t="s">
        <v>101</v>
      </c>
    </row>
    <row r="97" spans="1:5" x14ac:dyDescent="0.3">
      <c r="A97" t="s">
        <v>68</v>
      </c>
      <c r="B97" t="s">
        <v>75</v>
      </c>
      <c r="C97" s="2">
        <v>3.29</v>
      </c>
      <c r="D97" s="2">
        <v>3.15</v>
      </c>
      <c r="E97" t="s">
        <v>101</v>
      </c>
    </row>
    <row r="98" spans="1:5" x14ac:dyDescent="0.3">
      <c r="A98" t="s">
        <v>78</v>
      </c>
      <c r="B98" t="s">
        <v>90</v>
      </c>
      <c r="C98" s="2">
        <v>33.42</v>
      </c>
      <c r="D98" s="2">
        <v>31.97</v>
      </c>
      <c r="E98" t="s">
        <v>101</v>
      </c>
    </row>
    <row r="99" spans="1:5" x14ac:dyDescent="0.3">
      <c r="A99" t="s">
        <v>76</v>
      </c>
      <c r="B99" t="s">
        <v>64</v>
      </c>
      <c r="C99" s="2">
        <v>4.07</v>
      </c>
      <c r="D99" s="2">
        <v>3.9</v>
      </c>
      <c r="E99" t="s">
        <v>101</v>
      </c>
    </row>
    <row r="100" spans="1:5" x14ac:dyDescent="0.3">
      <c r="A100" t="s">
        <v>77</v>
      </c>
      <c r="B100" t="s">
        <v>69</v>
      </c>
      <c r="C100" s="2">
        <v>4.28</v>
      </c>
      <c r="D100" s="2">
        <v>4.0999999999999996</v>
      </c>
      <c r="E100" t="s">
        <v>101</v>
      </c>
    </row>
    <row r="101" spans="1:5" x14ac:dyDescent="0.3">
      <c r="A101" t="s">
        <v>78</v>
      </c>
      <c r="B101" t="s">
        <v>63</v>
      </c>
      <c r="C101" s="2">
        <v>4.41</v>
      </c>
      <c r="D101" s="2">
        <v>4.22</v>
      </c>
      <c r="E101" t="s">
        <v>101</v>
      </c>
    </row>
    <row r="102" spans="1:5" x14ac:dyDescent="0.3">
      <c r="A102" t="s">
        <v>76</v>
      </c>
      <c r="B102" t="s">
        <v>60</v>
      </c>
      <c r="C102" s="2">
        <v>4.4800000000000004</v>
      </c>
      <c r="D102" s="2">
        <v>4.29</v>
      </c>
      <c r="E102" t="s">
        <v>101</v>
      </c>
    </row>
    <row r="103" spans="1:5" x14ac:dyDescent="0.3">
      <c r="A103" t="s">
        <v>76</v>
      </c>
      <c r="B103" t="s">
        <v>61</v>
      </c>
      <c r="C103" s="2">
        <v>4.6399999999999997</v>
      </c>
      <c r="D103" s="2">
        <v>4.4400000000000004</v>
      </c>
      <c r="E103" t="s">
        <v>101</v>
      </c>
    </row>
    <row r="104" spans="1:5" x14ac:dyDescent="0.3">
      <c r="A104" t="s">
        <v>78</v>
      </c>
      <c r="B104" t="s">
        <v>65</v>
      </c>
      <c r="C104" s="2">
        <v>4.88</v>
      </c>
      <c r="D104" s="2">
        <v>4.67</v>
      </c>
      <c r="E104" t="s">
        <v>101</v>
      </c>
    </row>
    <row r="105" spans="1:5" x14ac:dyDescent="0.3">
      <c r="A105" t="s">
        <v>78</v>
      </c>
      <c r="B105" t="s">
        <v>66</v>
      </c>
      <c r="C105" s="2">
        <v>5.43</v>
      </c>
      <c r="D105" s="2">
        <v>5.2</v>
      </c>
      <c r="E105" t="s">
        <v>101</v>
      </c>
    </row>
    <row r="106" spans="1:5" x14ac:dyDescent="0.3">
      <c r="A106" t="s">
        <v>77</v>
      </c>
      <c r="B106" t="s">
        <v>70</v>
      </c>
      <c r="C106" s="2">
        <v>5.78</v>
      </c>
      <c r="D106" s="2">
        <v>5.53</v>
      </c>
      <c r="E106" t="s">
        <v>101</v>
      </c>
    </row>
    <row r="107" spans="1:5" x14ac:dyDescent="0.3">
      <c r="A107" t="s">
        <v>59</v>
      </c>
      <c r="B107" t="s">
        <v>81</v>
      </c>
      <c r="C107" s="2">
        <v>6.94</v>
      </c>
      <c r="D107" s="2">
        <v>6.64</v>
      </c>
      <c r="E107" t="s">
        <v>101</v>
      </c>
    </row>
    <row r="108" spans="1:5" x14ac:dyDescent="0.3">
      <c r="A108" t="s">
        <v>77</v>
      </c>
      <c r="B108" t="s">
        <v>93</v>
      </c>
      <c r="C108" s="2">
        <v>63.4</v>
      </c>
      <c r="D108" s="2">
        <v>60.65</v>
      </c>
      <c r="E108" t="s">
        <v>101</v>
      </c>
    </row>
    <row r="109" spans="1:5" x14ac:dyDescent="0.3">
      <c r="A109" t="s">
        <v>77</v>
      </c>
      <c r="B109" t="s">
        <v>75</v>
      </c>
      <c r="C109" s="2">
        <v>7.79</v>
      </c>
      <c r="D109" s="2">
        <v>7.46</v>
      </c>
      <c r="E109" t="s">
        <v>101</v>
      </c>
    </row>
    <row r="110" spans="1:5" x14ac:dyDescent="0.3">
      <c r="A110" t="s">
        <v>76</v>
      </c>
      <c r="B110" t="s">
        <v>72</v>
      </c>
      <c r="C110" s="2">
        <v>8.81</v>
      </c>
      <c r="D110" s="2">
        <v>8.43</v>
      </c>
      <c r="E110" t="s">
        <v>101</v>
      </c>
    </row>
    <row r="111" spans="1:5" x14ac:dyDescent="0.3">
      <c r="A111" t="s">
        <v>62</v>
      </c>
      <c r="B111" t="s">
        <v>90</v>
      </c>
      <c r="C111" s="2">
        <v>9.02</v>
      </c>
      <c r="D111" s="2">
        <v>8.6300000000000008</v>
      </c>
      <c r="E111" t="s">
        <v>101</v>
      </c>
    </row>
    <row r="112" spans="1:5" x14ac:dyDescent="0.3">
      <c r="A112" t="s">
        <v>83</v>
      </c>
      <c r="B112" t="s">
        <v>92</v>
      </c>
      <c r="C112" s="2">
        <v>13.38</v>
      </c>
      <c r="D112" s="2">
        <v>12.8</v>
      </c>
      <c r="E112" t="s">
        <v>102</v>
      </c>
    </row>
    <row r="113" spans="1:5" x14ac:dyDescent="0.3">
      <c r="A113" t="s">
        <v>94</v>
      </c>
      <c r="B113" t="s">
        <v>84</v>
      </c>
      <c r="C113" s="2">
        <v>16.63</v>
      </c>
      <c r="D113" s="2">
        <v>15.91</v>
      </c>
      <c r="E113" t="s">
        <v>102</v>
      </c>
    </row>
    <row r="114" spans="1:5" x14ac:dyDescent="0.3">
      <c r="A114" t="s">
        <v>94</v>
      </c>
      <c r="B114" t="s">
        <v>85</v>
      </c>
      <c r="C114" s="2">
        <v>19.260000000000002</v>
      </c>
      <c r="D114" s="2">
        <v>18.43</v>
      </c>
      <c r="E114" t="s">
        <v>102</v>
      </c>
    </row>
    <row r="115" spans="1:5" x14ac:dyDescent="0.3">
      <c r="A115" t="s">
        <v>87</v>
      </c>
      <c r="B115" t="s">
        <v>95</v>
      </c>
      <c r="C115" s="2">
        <v>19.96</v>
      </c>
      <c r="D115" s="2">
        <v>19.100000000000001</v>
      </c>
      <c r="E115" t="s">
        <v>102</v>
      </c>
    </row>
    <row r="116" spans="1:5" x14ac:dyDescent="0.3">
      <c r="A116" t="s">
        <v>96</v>
      </c>
      <c r="B116" t="s">
        <v>88</v>
      </c>
      <c r="C116" s="2">
        <v>20.7</v>
      </c>
      <c r="D116" s="2">
        <v>19.8</v>
      </c>
      <c r="E116" t="s">
        <v>102</v>
      </c>
    </row>
    <row r="117" spans="1:5" x14ac:dyDescent="0.3">
      <c r="A117" t="s">
        <v>96</v>
      </c>
      <c r="B117" t="s">
        <v>89</v>
      </c>
      <c r="C117" s="2">
        <v>25.04</v>
      </c>
      <c r="D117" s="2">
        <v>23.96</v>
      </c>
      <c r="E117" t="s">
        <v>102</v>
      </c>
    </row>
    <row r="118" spans="1:5" x14ac:dyDescent="0.3">
      <c r="A118" t="s">
        <v>96</v>
      </c>
      <c r="B118" t="s">
        <v>97</v>
      </c>
      <c r="C118" s="2">
        <v>259.3</v>
      </c>
      <c r="D118" s="2">
        <v>248.03</v>
      </c>
      <c r="E118" t="s">
        <v>102</v>
      </c>
    </row>
    <row r="119" spans="1:5" x14ac:dyDescent="0.3">
      <c r="A119" t="s">
        <v>94</v>
      </c>
      <c r="B119" t="s">
        <v>86</v>
      </c>
      <c r="C119" s="2">
        <v>27.26</v>
      </c>
      <c r="D119" s="2">
        <v>26.08</v>
      </c>
      <c r="E119" t="s">
        <v>102</v>
      </c>
    </row>
    <row r="120" spans="1:5" x14ac:dyDescent="0.3">
      <c r="A120" t="s">
        <v>96</v>
      </c>
      <c r="B120" t="s">
        <v>91</v>
      </c>
      <c r="C120" s="2">
        <v>36.51</v>
      </c>
      <c r="D120" s="2">
        <v>34.93</v>
      </c>
      <c r="E120" t="s">
        <v>102</v>
      </c>
    </row>
    <row r="121" spans="1:5" x14ac:dyDescent="0.3">
      <c r="A121" t="s">
        <v>94</v>
      </c>
      <c r="B121" t="s">
        <v>92</v>
      </c>
      <c r="C121" s="2">
        <v>51.75</v>
      </c>
      <c r="D121" s="2">
        <v>49.5</v>
      </c>
      <c r="E121" t="s">
        <v>102</v>
      </c>
    </row>
    <row r="122" spans="1:5" x14ac:dyDescent="0.3">
      <c r="A122" t="s">
        <v>87</v>
      </c>
      <c r="B122" t="s">
        <v>97</v>
      </c>
      <c r="C122" s="2">
        <v>59.99</v>
      </c>
      <c r="D122" s="2">
        <v>57.39</v>
      </c>
      <c r="E122" t="s">
        <v>102</v>
      </c>
    </row>
    <row r="123" spans="1:5" x14ac:dyDescent="0.3">
      <c r="A123" t="s">
        <v>83</v>
      </c>
      <c r="B123" t="s">
        <v>84</v>
      </c>
      <c r="C123" s="2">
        <v>6.98</v>
      </c>
      <c r="D123" s="2">
        <v>6.68</v>
      </c>
      <c r="E123" t="s">
        <v>102</v>
      </c>
    </row>
    <row r="124" spans="1:5" x14ac:dyDescent="0.3">
      <c r="A124" t="s">
        <v>96</v>
      </c>
      <c r="B124" t="s">
        <v>95</v>
      </c>
      <c r="C124" s="2">
        <v>64.31</v>
      </c>
      <c r="D124" s="2">
        <v>61.52</v>
      </c>
      <c r="E124" t="s">
        <v>102</v>
      </c>
    </row>
    <row r="125" spans="1:5" x14ac:dyDescent="0.3">
      <c r="A125" t="s">
        <v>83</v>
      </c>
      <c r="B125" t="s">
        <v>85</v>
      </c>
      <c r="C125" s="2">
        <v>7.05</v>
      </c>
      <c r="D125" s="2">
        <v>6.75</v>
      </c>
      <c r="E125" t="s">
        <v>102</v>
      </c>
    </row>
    <row r="126" spans="1:5" x14ac:dyDescent="0.3">
      <c r="A126" t="s">
        <v>83</v>
      </c>
      <c r="B126" t="s">
        <v>86</v>
      </c>
      <c r="C126" s="2">
        <v>8.32</v>
      </c>
      <c r="D126" s="2">
        <v>7.96</v>
      </c>
      <c r="E126" t="s">
        <v>102</v>
      </c>
    </row>
    <row r="127" spans="1:5" x14ac:dyDescent="0.3">
      <c r="A127" t="s">
        <v>87</v>
      </c>
      <c r="B127" t="s">
        <v>88</v>
      </c>
      <c r="C127" s="2">
        <v>8.42</v>
      </c>
      <c r="D127" s="2">
        <v>8.06</v>
      </c>
      <c r="E127" t="s">
        <v>102</v>
      </c>
    </row>
    <row r="128" spans="1:5" x14ac:dyDescent="0.3">
      <c r="A128" t="s">
        <v>87</v>
      </c>
      <c r="B128" t="s">
        <v>89</v>
      </c>
      <c r="C128" s="2">
        <v>8.98</v>
      </c>
      <c r="D128" s="2">
        <v>8.59</v>
      </c>
      <c r="E128" t="s">
        <v>102</v>
      </c>
    </row>
    <row r="129" spans="1:5" x14ac:dyDescent="0.3">
      <c r="A129" t="s">
        <v>87</v>
      </c>
      <c r="B129" t="s">
        <v>91</v>
      </c>
      <c r="C129" s="2">
        <v>9.68</v>
      </c>
      <c r="D129" s="2">
        <v>9.26</v>
      </c>
      <c r="E129" t="s">
        <v>102</v>
      </c>
    </row>
  </sheetData>
  <sortState xmlns:xlrd2="http://schemas.microsoft.com/office/spreadsheetml/2017/richdata2" ref="A2:D129">
    <sortCondition ref="C2:C129"/>
  </sortState>
  <mergeCells count="2">
    <mergeCell ref="I1:L1"/>
    <mergeCell ref="I55:K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community_7 -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2019-12-27T01:53:49Z</dcterms:created>
  <dcterms:modified xsi:type="dcterms:W3CDTF">2019-12-28T17:08:50Z</dcterms:modified>
</cp:coreProperties>
</file>