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defaultThemeVersion="166925"/>
  <xr:revisionPtr revIDLastSave="0" documentId="13_ncr:1_{A5354C0B-E266-4901-8ED8-ACB5BF1EE2A7}" xr6:coauthVersionLast="47" xr6:coauthVersionMax="47" xr10:uidLastSave="{00000000-0000-0000-0000-000000000000}"/>
  <bookViews>
    <workbookView xWindow="-110" yWindow="-110" windowWidth="38620" windowHeight="21220" activeTab="1" xr2:uid="{18851E6B-BBFA-46C9-A033-674B0CECB0B2}"/>
  </bookViews>
  <sheets>
    <sheet name="ArtificialTreatments" sheetId="7" r:id="rId1"/>
    <sheet name="Sheet2" sheetId="6" r:id="rId2"/>
    <sheet name="Sheet1" sheetId="5" r:id="rId3"/>
    <sheet name="General-Simple-Tests" sheetId="1" r:id="rId4"/>
    <sheet name="XLM-Wraps" sheetId="4" r:id="rId5"/>
    <sheet name="dMatrix-Inv-test" sheetId="2" r:id="rId6"/>
  </sheets>
  <definedNames>
    <definedName name="BaseOdds">Sheet1!$T$23:$CA$178</definedName>
    <definedName name="DelqDelta">Sheet1!$B$19:$M$30</definedName>
    <definedName name="Topology">Sheet1!$B$3:$M$14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5" i="7" l="1"/>
  <c r="C1" i="7" a="1"/>
  <c r="C1" i="7" s="1"/>
  <c r="S1" i="7" s="1"/>
  <c r="B21" i="7" a="1"/>
  <c r="B21" i="7" s="1"/>
  <c r="D19" i="7"/>
  <c r="Y7" i="7"/>
  <c r="X7" i="7"/>
  <c r="W7" i="7"/>
  <c r="V7" i="7"/>
  <c r="U7" i="7"/>
  <c r="T7" i="7"/>
  <c r="S7" i="7"/>
  <c r="R7" i="7"/>
  <c r="Y6" i="7"/>
  <c r="X6" i="7"/>
  <c r="W6" i="7"/>
  <c r="V6" i="7"/>
  <c r="U6" i="7"/>
  <c r="T6" i="7"/>
  <c r="S6" i="7"/>
  <c r="R6" i="7"/>
  <c r="Y5" i="7"/>
  <c r="X5" i="7"/>
  <c r="W5" i="7"/>
  <c r="V5" i="7"/>
  <c r="U5" i="7"/>
  <c r="T5" i="7"/>
  <c r="S5" i="7"/>
  <c r="R5" i="7"/>
  <c r="Y4" i="7"/>
  <c r="X4" i="7"/>
  <c r="W4" i="7"/>
  <c r="V4" i="7"/>
  <c r="U4" i="7"/>
  <c r="T4" i="7"/>
  <c r="S4" i="7"/>
  <c r="R4" i="7"/>
  <c r="R2" i="7" a="1"/>
  <c r="R20" i="7" a="1"/>
  <c r="F20" i="7" a="1"/>
  <c r="G16" i="7" a="1"/>
  <c r="R2" i="7" l="1"/>
  <c r="F20" i="7"/>
  <c r="G16" i="7"/>
  <c r="R20" i="7"/>
  <c r="D241" i="7"/>
  <c r="E241" i="7" s="1"/>
  <c r="D231" i="7"/>
  <c r="E231" i="7" s="1"/>
  <c r="D223" i="7"/>
  <c r="E223" i="7" s="1"/>
  <c r="D215" i="7"/>
  <c r="E215" i="7" s="1"/>
  <c r="D207" i="7"/>
  <c r="E207" i="7" s="1"/>
  <c r="D199" i="7"/>
  <c r="E199" i="7" s="1"/>
  <c r="D191" i="7"/>
  <c r="E191" i="7" s="1"/>
  <c r="D183" i="7"/>
  <c r="E183" i="7" s="1"/>
  <c r="D175" i="7"/>
  <c r="E175" i="7" s="1"/>
  <c r="D167" i="7"/>
  <c r="E167" i="7" s="1"/>
  <c r="D159" i="7"/>
  <c r="E159" i="7" s="1"/>
  <c r="D240" i="7"/>
  <c r="E240" i="7" s="1"/>
  <c r="D236" i="7"/>
  <c r="E236" i="7" s="1"/>
  <c r="D228" i="7"/>
  <c r="E228" i="7" s="1"/>
  <c r="D220" i="7"/>
  <c r="E220" i="7" s="1"/>
  <c r="D212" i="7"/>
  <c r="E212" i="7" s="1"/>
  <c r="D204" i="7"/>
  <c r="E204" i="7" s="1"/>
  <c r="D196" i="7"/>
  <c r="E196" i="7" s="1"/>
  <c r="D188" i="7"/>
  <c r="E188" i="7" s="1"/>
  <c r="D180" i="7"/>
  <c r="E180" i="7" s="1"/>
  <c r="D172" i="7"/>
  <c r="E172" i="7" s="1"/>
  <c r="D164" i="7"/>
  <c r="E164" i="7" s="1"/>
  <c r="D233" i="7"/>
  <c r="E233" i="7" s="1"/>
  <c r="D225" i="7"/>
  <c r="E225" i="7" s="1"/>
  <c r="D217" i="7"/>
  <c r="E217" i="7" s="1"/>
  <c r="D209" i="7"/>
  <c r="E209" i="7" s="1"/>
  <c r="D201" i="7"/>
  <c r="E201" i="7" s="1"/>
  <c r="D193" i="7"/>
  <c r="E193" i="7" s="1"/>
  <c r="D185" i="7"/>
  <c r="E185" i="7" s="1"/>
  <c r="D177" i="7"/>
  <c r="E177" i="7" s="1"/>
  <c r="D169" i="7"/>
  <c r="E169" i="7" s="1"/>
  <c r="D161" i="7"/>
  <c r="E161" i="7" s="1"/>
  <c r="D239" i="7"/>
  <c r="E239" i="7" s="1"/>
  <c r="D230" i="7"/>
  <c r="E230" i="7" s="1"/>
  <c r="D222" i="7"/>
  <c r="E222" i="7" s="1"/>
  <c r="D214" i="7"/>
  <c r="E214" i="7" s="1"/>
  <c r="D206" i="7"/>
  <c r="E206" i="7" s="1"/>
  <c r="D198" i="7"/>
  <c r="E198" i="7" s="1"/>
  <c r="D190" i="7"/>
  <c r="E190" i="7" s="1"/>
  <c r="D182" i="7"/>
  <c r="E182" i="7" s="1"/>
  <c r="D174" i="7"/>
  <c r="E174" i="7" s="1"/>
  <c r="D166" i="7"/>
  <c r="E166" i="7" s="1"/>
  <c r="D158" i="7"/>
  <c r="E158" i="7" s="1"/>
  <c r="D235" i="7"/>
  <c r="E235" i="7" s="1"/>
  <c r="D227" i="7"/>
  <c r="E227" i="7" s="1"/>
  <c r="D219" i="7"/>
  <c r="E219" i="7" s="1"/>
  <c r="D211" i="7"/>
  <c r="E211" i="7" s="1"/>
  <c r="D203" i="7"/>
  <c r="E203" i="7" s="1"/>
  <c r="D195" i="7"/>
  <c r="E195" i="7" s="1"/>
  <c r="D187" i="7"/>
  <c r="E187" i="7" s="1"/>
  <c r="D179" i="7"/>
  <c r="E179" i="7" s="1"/>
  <c r="D171" i="7"/>
  <c r="E171" i="7" s="1"/>
  <c r="D163" i="7"/>
  <c r="E163" i="7" s="1"/>
  <c r="D238" i="7"/>
  <c r="E238" i="7" s="1"/>
  <c r="D232" i="7"/>
  <c r="E232" i="7" s="1"/>
  <c r="D224" i="7"/>
  <c r="E224" i="7" s="1"/>
  <c r="D216" i="7"/>
  <c r="E216" i="7" s="1"/>
  <c r="D208" i="7"/>
  <c r="E208" i="7" s="1"/>
  <c r="D200" i="7"/>
  <c r="E200" i="7" s="1"/>
  <c r="D192" i="7"/>
  <c r="E192" i="7" s="1"/>
  <c r="D184" i="7"/>
  <c r="E184" i="7" s="1"/>
  <c r="D176" i="7"/>
  <c r="E176" i="7" s="1"/>
  <c r="D168" i="7"/>
  <c r="E168" i="7" s="1"/>
  <c r="D160" i="7"/>
  <c r="E160" i="7" s="1"/>
  <c r="D229" i="7"/>
  <c r="E229" i="7" s="1"/>
  <c r="D221" i="7"/>
  <c r="E221" i="7" s="1"/>
  <c r="D213" i="7"/>
  <c r="E213" i="7" s="1"/>
  <c r="D205" i="7"/>
  <c r="E205" i="7" s="1"/>
  <c r="D197" i="7"/>
  <c r="E197" i="7" s="1"/>
  <c r="D189" i="7"/>
  <c r="E189" i="7" s="1"/>
  <c r="D181" i="7"/>
  <c r="E181" i="7" s="1"/>
  <c r="D173" i="7"/>
  <c r="E173" i="7" s="1"/>
  <c r="D165" i="7"/>
  <c r="E165" i="7" s="1"/>
  <c r="D157" i="7"/>
  <c r="E157" i="7" s="1"/>
  <c r="D156" i="7"/>
  <c r="E156" i="7" s="1"/>
  <c r="D155" i="7"/>
  <c r="E155" i="7" s="1"/>
  <c r="D154" i="7"/>
  <c r="E154" i="7" s="1"/>
  <c r="D153" i="7"/>
  <c r="E153" i="7" s="1"/>
  <c r="D152" i="7"/>
  <c r="E152" i="7" s="1"/>
  <c r="D151" i="7"/>
  <c r="E151" i="7" s="1"/>
  <c r="D150" i="7"/>
  <c r="E150" i="7" s="1"/>
  <c r="D149" i="7"/>
  <c r="E149" i="7" s="1"/>
  <c r="D148" i="7"/>
  <c r="E148" i="7" s="1"/>
  <c r="D147" i="7"/>
  <c r="E147" i="7" s="1"/>
  <c r="D146" i="7"/>
  <c r="E146" i="7" s="1"/>
  <c r="D145" i="7"/>
  <c r="E145" i="7" s="1"/>
  <c r="D144" i="7"/>
  <c r="E144" i="7" s="1"/>
  <c r="D143" i="7"/>
  <c r="E143" i="7" s="1"/>
  <c r="D142" i="7"/>
  <c r="E142" i="7" s="1"/>
  <c r="D141" i="7"/>
  <c r="E141" i="7" s="1"/>
  <c r="D140" i="7"/>
  <c r="E140" i="7" s="1"/>
  <c r="D139" i="7"/>
  <c r="E139" i="7" s="1"/>
  <c r="D237" i="7"/>
  <c r="E237" i="7" s="1"/>
  <c r="D194" i="7"/>
  <c r="E194" i="7" s="1"/>
  <c r="D137" i="7"/>
  <c r="E137" i="7" s="1"/>
  <c r="D102" i="7"/>
  <c r="E102" i="7" s="1"/>
  <c r="D101" i="7"/>
  <c r="E101" i="7" s="1"/>
  <c r="D100" i="7"/>
  <c r="E100" i="7" s="1"/>
  <c r="D99" i="7"/>
  <c r="E99" i="7" s="1"/>
  <c r="D98" i="7"/>
  <c r="E98" i="7" s="1"/>
  <c r="D97" i="7"/>
  <c r="E97" i="7" s="1"/>
  <c r="D96" i="7"/>
  <c r="E96" i="7" s="1"/>
  <c r="D95" i="7"/>
  <c r="E95" i="7" s="1"/>
  <c r="D94" i="7"/>
  <c r="E94" i="7" s="1"/>
  <c r="D93" i="7"/>
  <c r="E93" i="7" s="1"/>
  <c r="D92" i="7"/>
  <c r="E92" i="7" s="1"/>
  <c r="D91" i="7"/>
  <c r="E91" i="7" s="1"/>
  <c r="D90" i="7"/>
  <c r="E90" i="7" s="1"/>
  <c r="D89" i="7"/>
  <c r="E89" i="7" s="1"/>
  <c r="D88" i="7"/>
  <c r="E88" i="7" s="1"/>
  <c r="D87" i="7"/>
  <c r="E87" i="7" s="1"/>
  <c r="D86" i="7"/>
  <c r="E86" i="7" s="1"/>
  <c r="D85" i="7"/>
  <c r="E85" i="7" s="1"/>
  <c r="D84" i="7"/>
  <c r="E84" i="7" s="1"/>
  <c r="D83" i="7"/>
  <c r="E83" i="7" s="1"/>
  <c r="D82" i="7"/>
  <c r="E82" i="7" s="1"/>
  <c r="D81" i="7"/>
  <c r="E81" i="7" s="1"/>
  <c r="D80" i="7"/>
  <c r="E80" i="7" s="1"/>
  <c r="D79" i="7"/>
  <c r="E79" i="7" s="1"/>
  <c r="D78" i="7"/>
  <c r="E78" i="7" s="1"/>
  <c r="D77" i="7"/>
  <c r="D76" i="7"/>
  <c r="E76" i="7" s="1"/>
  <c r="D75" i="7"/>
  <c r="E75" i="7" s="1"/>
  <c r="D74" i="7"/>
  <c r="E74" i="7" s="1"/>
  <c r="D73" i="7"/>
  <c r="E73" i="7" s="1"/>
  <c r="D72" i="7"/>
  <c r="E72" i="7" s="1"/>
  <c r="D234" i="7"/>
  <c r="E234" i="7" s="1"/>
  <c r="D170" i="7"/>
  <c r="E170" i="7" s="1"/>
  <c r="D134" i="7"/>
  <c r="E134" i="7" s="1"/>
  <c r="D129" i="7"/>
  <c r="E129" i="7" s="1"/>
  <c r="D127" i="7"/>
  <c r="E127" i="7" s="1"/>
  <c r="D125" i="7"/>
  <c r="E125" i="7" s="1"/>
  <c r="D123" i="7"/>
  <c r="E123" i="7" s="1"/>
  <c r="D121" i="7"/>
  <c r="E121" i="7" s="1"/>
  <c r="D119" i="7"/>
  <c r="E119" i="7" s="1"/>
  <c r="D117" i="7"/>
  <c r="E117" i="7" s="1"/>
  <c r="D115" i="7"/>
  <c r="E115" i="7" s="1"/>
  <c r="D113" i="7"/>
  <c r="E113" i="7" s="1"/>
  <c r="D111" i="7"/>
  <c r="E111" i="7" s="1"/>
  <c r="D107" i="7"/>
  <c r="E107" i="7" s="1"/>
  <c r="D103" i="7"/>
  <c r="E103" i="7" s="1"/>
  <c r="D210" i="7"/>
  <c r="E210" i="7" s="1"/>
  <c r="D131" i="7"/>
  <c r="E131" i="7" s="1"/>
  <c r="D186" i="7"/>
  <c r="E186" i="7" s="1"/>
  <c r="D136" i="7"/>
  <c r="E136" i="7" s="1"/>
  <c r="D108" i="7"/>
  <c r="E108" i="7" s="1"/>
  <c r="D104" i="7"/>
  <c r="E104" i="7" s="1"/>
  <c r="D226" i="7"/>
  <c r="E226" i="7" s="1"/>
  <c r="D162" i="7"/>
  <c r="E162" i="7" s="1"/>
  <c r="D133" i="7"/>
  <c r="E133" i="7" s="1"/>
  <c r="D202" i="7"/>
  <c r="E202" i="7" s="1"/>
  <c r="D138" i="7"/>
  <c r="E138" i="7" s="1"/>
  <c r="D130" i="7"/>
  <c r="E130" i="7" s="1"/>
  <c r="D128" i="7"/>
  <c r="E128" i="7" s="1"/>
  <c r="D126" i="7"/>
  <c r="E126" i="7" s="1"/>
  <c r="D124" i="7"/>
  <c r="E124" i="7" s="1"/>
  <c r="D122" i="7"/>
  <c r="E122" i="7" s="1"/>
  <c r="D120" i="7"/>
  <c r="E120" i="7" s="1"/>
  <c r="D118" i="7"/>
  <c r="E118" i="7" s="1"/>
  <c r="D116" i="7"/>
  <c r="E116" i="7" s="1"/>
  <c r="D114" i="7"/>
  <c r="E114" i="7" s="1"/>
  <c r="D112" i="7"/>
  <c r="E112" i="7" s="1"/>
  <c r="D109" i="7"/>
  <c r="E109" i="7" s="1"/>
  <c r="D105" i="7"/>
  <c r="E105" i="7" s="1"/>
  <c r="D178" i="7"/>
  <c r="E178" i="7" s="1"/>
  <c r="D135" i="7"/>
  <c r="E135" i="7" s="1"/>
  <c r="D218" i="7"/>
  <c r="E218" i="7" s="1"/>
  <c r="D132" i="7"/>
  <c r="E132" i="7" s="1"/>
  <c r="E77" i="7"/>
  <c r="D70" i="7"/>
  <c r="E70" i="7" s="1"/>
  <c r="D62" i="7"/>
  <c r="E62" i="7" s="1"/>
  <c r="D54" i="7"/>
  <c r="E54" i="7" s="1"/>
  <c r="D46" i="7"/>
  <c r="E46" i="7" s="1"/>
  <c r="D65" i="7"/>
  <c r="E65" i="7" s="1"/>
  <c r="D57" i="7"/>
  <c r="E57" i="7" s="1"/>
  <c r="D49" i="7"/>
  <c r="E49" i="7" s="1"/>
  <c r="D68" i="7"/>
  <c r="E68" i="7" s="1"/>
  <c r="D60" i="7"/>
  <c r="E60" i="7" s="1"/>
  <c r="D52" i="7"/>
  <c r="E52" i="7" s="1"/>
  <c r="D44" i="7"/>
  <c r="E44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8" i="7"/>
  <c r="E48" i="7" s="1"/>
  <c r="D56" i="7"/>
  <c r="E56" i="7" s="1"/>
  <c r="D64" i="7"/>
  <c r="E64" i="7" s="1"/>
  <c r="D106" i="7"/>
  <c r="E106" i="7" s="1"/>
  <c r="D43" i="7"/>
  <c r="E43" i="7" s="1"/>
  <c r="D51" i="7"/>
  <c r="E51" i="7" s="1"/>
  <c r="D59" i="7"/>
  <c r="E59" i="7" s="1"/>
  <c r="D67" i="7"/>
  <c r="E67" i="7" s="1"/>
  <c r="D45" i="7"/>
  <c r="E45" i="7" s="1"/>
  <c r="D53" i="7"/>
  <c r="E53" i="7" s="1"/>
  <c r="D61" i="7"/>
  <c r="E61" i="7" s="1"/>
  <c r="D69" i="7"/>
  <c r="E69" i="7" s="1"/>
  <c r="D50" i="7"/>
  <c r="E50" i="7" s="1"/>
  <c r="D58" i="7"/>
  <c r="E58" i="7" s="1"/>
  <c r="D66" i="7"/>
  <c r="E66" i="7" s="1"/>
  <c r="D47" i="7"/>
  <c r="E47" i="7" s="1"/>
  <c r="D55" i="7"/>
  <c r="E55" i="7" s="1"/>
  <c r="D63" i="7"/>
  <c r="E63" i="7" s="1"/>
  <c r="D71" i="7"/>
  <c r="E71" i="7" s="1"/>
  <c r="D110" i="7"/>
  <c r="E110" i="7" s="1"/>
  <c r="AA20" i="7" l="1"/>
  <c r="Z20" i="7"/>
  <c r="Y20" i="7"/>
  <c r="X20" i="7"/>
  <c r="AB20" i="7"/>
  <c r="D21" i="7"/>
  <c r="E21" i="7" s="1"/>
  <c r="R21" i="7" a="1"/>
  <c r="F21" i="7" a="1"/>
  <c r="R21" i="7" l="1"/>
  <c r="F21" i="7"/>
  <c r="X201" i="7" a="1"/>
  <c r="X206" i="7" a="1"/>
  <c r="X227" i="7" a="1"/>
  <c r="X232" i="7" a="1"/>
  <c r="X168" i="7" a="1"/>
  <c r="X189" i="7" a="1"/>
  <c r="X153" i="7" a="1"/>
  <c r="X145" i="7" a="1"/>
  <c r="X202" i="7" a="1"/>
  <c r="X223" i="7" a="1"/>
  <c r="X159" i="7" a="1"/>
  <c r="X188" i="7" a="1"/>
  <c r="X124" i="7" a="1"/>
  <c r="X105" i="7" a="1"/>
  <c r="X220" i="7" a="1"/>
  <c r="X97" i="7" a="1"/>
  <c r="X89" i="7" a="1"/>
  <c r="X81" i="7" a="1"/>
  <c r="X60" i="7" a="1"/>
  <c r="X55" i="7" a="1"/>
  <c r="X117" i="7" a="1"/>
  <c r="X64" i="7" a="1"/>
  <c r="X37" i="7" a="1"/>
  <c r="X29" i="7" a="1"/>
  <c r="X121" i="7" a="1"/>
  <c r="X65" i="7" a="1"/>
  <c r="X54" i="7" a="1"/>
  <c r="X193" i="7" a="1"/>
  <c r="X198" i="7" a="1"/>
  <c r="X219" i="7" a="1"/>
  <c r="X224" i="7" a="1"/>
  <c r="X160" i="7" a="1"/>
  <c r="X181" i="7" a="1"/>
  <c r="X152" i="7" a="1"/>
  <c r="X144" i="7" a="1"/>
  <c r="X194" i="7" a="1"/>
  <c r="X215" i="7" a="1"/>
  <c r="X172" i="7" a="1"/>
  <c r="X139" i="7" a="1"/>
  <c r="X122" i="7" a="1"/>
  <c r="X204" i="7" a="1"/>
  <c r="X141" i="7" a="1"/>
  <c r="X96" i="7" a="1"/>
  <c r="X88" i="7" a="1"/>
  <c r="X80" i="7" a="1"/>
  <c r="X52" i="7" a="1"/>
  <c r="X47" i="7" a="1"/>
  <c r="X125" i="7" a="1"/>
  <c r="X56" i="7" a="1"/>
  <c r="X36" i="7" a="1"/>
  <c r="X28" i="7" a="1"/>
  <c r="X107" i="7" a="1"/>
  <c r="X57" i="7" a="1"/>
  <c r="X46" i="7" a="1"/>
  <c r="X185" i="7" a="1"/>
  <c r="X190" i="7" a="1"/>
  <c r="X211" i="7" a="1"/>
  <c r="X216" i="7" a="1"/>
  <c r="X238" i="7" a="1"/>
  <c r="X173" i="7" a="1"/>
  <c r="X151" i="7" a="1"/>
  <c r="X143" i="7" a="1"/>
  <c r="X186" i="7" a="1"/>
  <c r="X207" i="7" a="1"/>
  <c r="X140" i="7" a="1"/>
  <c r="X136" i="7" a="1"/>
  <c r="X120" i="7" a="1"/>
  <c r="X138" i="7" a="1"/>
  <c r="X132" i="7" a="1"/>
  <c r="X95" i="7" a="1"/>
  <c r="X87" i="7" a="1"/>
  <c r="X79" i="7" a="1"/>
  <c r="X44" i="7" a="1"/>
  <c r="X127" i="7" a="1"/>
  <c r="X73" i="7" a="1"/>
  <c r="X48" i="7" a="1"/>
  <c r="X35" i="7" a="1"/>
  <c r="X27" i="7" a="1"/>
  <c r="X75" i="7" a="1"/>
  <c r="X49" i="7" a="1"/>
  <c r="X241" i="7" a="1"/>
  <c r="X177" i="7" a="1"/>
  <c r="X182" i="7" a="1"/>
  <c r="X195" i="7" a="1"/>
  <c r="X208" i="7" a="1"/>
  <c r="X229" i="7" a="1"/>
  <c r="X165" i="7" a="1"/>
  <c r="X150" i="7" a="1"/>
  <c r="X142" i="7" a="1"/>
  <c r="X178" i="7" a="1"/>
  <c r="X199" i="7" a="1"/>
  <c r="X134" i="7" a="1"/>
  <c r="X228" i="7" a="1"/>
  <c r="X118" i="7" a="1"/>
  <c r="X130" i="7" a="1"/>
  <c r="X102" i="7" a="1"/>
  <c r="X94" i="7" a="1"/>
  <c r="X86" i="7" a="1"/>
  <c r="X78" i="7" a="1"/>
  <c r="X196" i="7" a="1"/>
  <c r="X111" i="7" a="1"/>
  <c r="X69" i="7" a="1"/>
  <c r="X42" i="7" a="1"/>
  <c r="X34" i="7" a="1"/>
  <c r="X26" i="7" a="1"/>
  <c r="X67" i="7" a="1"/>
  <c r="X137" i="7" a="1"/>
  <c r="X240" i="7" a="1"/>
  <c r="X169" i="7" a="1"/>
  <c r="X166" i="7" a="1"/>
  <c r="X187" i="7" a="1"/>
  <c r="X200" i="7" a="1"/>
  <c r="X221" i="7" a="1"/>
  <c r="X157" i="7" a="1"/>
  <c r="X149" i="7" a="1"/>
  <c r="X234" i="7" a="1"/>
  <c r="X170" i="7" a="1"/>
  <c r="X191" i="7" a="1"/>
  <c r="X212" i="7" a="1"/>
  <c r="X164" i="7" a="1"/>
  <c r="X116" i="7" a="1"/>
  <c r="X180" i="7" a="1"/>
  <c r="X101" i="7" a="1"/>
  <c r="X93" i="7" a="1"/>
  <c r="X85" i="7" a="1"/>
  <c r="X115" i="7" a="1"/>
  <c r="X129" i="7" a="1"/>
  <c r="X76" i="7" a="1"/>
  <c r="X61" i="7" a="1"/>
  <c r="X41" i="7" a="1"/>
  <c r="X33" i="7" a="1"/>
  <c r="X25" i="7" a="1"/>
  <c r="X59" i="7" a="1"/>
  <c r="X119" i="7" a="1"/>
  <c r="X236" i="7" a="1"/>
  <c r="X230" i="7" a="1"/>
  <c r="X158" i="7" a="1"/>
  <c r="X179" i="7" a="1"/>
  <c r="X192" i="7" a="1"/>
  <c r="X213" i="7" a="1"/>
  <c r="X156" i="7" a="1"/>
  <c r="X148" i="7" a="1"/>
  <c r="X226" i="7" a="1"/>
  <c r="X162" i="7" a="1"/>
  <c r="X183" i="7" a="1"/>
  <c r="X131" i="7" a="1"/>
  <c r="X133" i="7" a="1"/>
  <c r="X114" i="7" a="1"/>
  <c r="X135" i="7" a="1"/>
  <c r="X100" i="7" a="1"/>
  <c r="X92" i="7" a="1"/>
  <c r="X84" i="7" a="1"/>
  <c r="X103" i="7" a="1"/>
  <c r="X113" i="7" a="1"/>
  <c r="X66" i="7" a="1"/>
  <c r="X53" i="7" a="1"/>
  <c r="X40" i="7" a="1"/>
  <c r="X32" i="7" a="1"/>
  <c r="X24" i="7" a="1"/>
  <c r="X51" i="7" a="1"/>
  <c r="X72" i="7" a="1"/>
  <c r="X217" i="7" a="1"/>
  <c r="X222" i="7" a="1"/>
  <c r="X239" i="7" a="1"/>
  <c r="X171" i="7" a="1"/>
  <c r="X184" i="7" a="1"/>
  <c r="X205" i="7" a="1"/>
  <c r="X155" i="7" a="1"/>
  <c r="X147" i="7" a="1"/>
  <c r="X218" i="7" a="1"/>
  <c r="X237" i="7" a="1"/>
  <c r="X175" i="7" a="1"/>
  <c r="X108" i="7" a="1"/>
  <c r="X128" i="7" a="1"/>
  <c r="X112" i="7" a="1"/>
  <c r="X110" i="7" a="1"/>
  <c r="X99" i="7" a="1"/>
  <c r="X91" i="7" a="1"/>
  <c r="X83" i="7" a="1"/>
  <c r="X74" i="7" a="1"/>
  <c r="X71" i="7" a="1"/>
  <c r="X58" i="7" a="1"/>
  <c r="X45" i="7" a="1"/>
  <c r="X39" i="7" a="1"/>
  <c r="X31" i="7" a="1"/>
  <c r="X23" i="7" a="1"/>
  <c r="X43" i="7" a="1"/>
  <c r="X70" i="7" a="1"/>
  <c r="X209" i="7" a="1"/>
  <c r="X214" i="7" a="1"/>
  <c r="X235" i="7" a="1"/>
  <c r="X163" i="7" a="1"/>
  <c r="X176" i="7" a="1"/>
  <c r="X197" i="7" a="1"/>
  <c r="X154" i="7" a="1"/>
  <c r="X146" i="7" a="1"/>
  <c r="X210" i="7" a="1"/>
  <c r="X231" i="7" a="1"/>
  <c r="X167" i="7" a="1"/>
  <c r="X104" i="7" a="1"/>
  <c r="X126" i="7" a="1"/>
  <c r="X109" i="7" a="1"/>
  <c r="X106" i="7" a="1"/>
  <c r="X98" i="7" a="1"/>
  <c r="X90" i="7" a="1"/>
  <c r="X82" i="7" a="1"/>
  <c r="X68" i="7" a="1"/>
  <c r="X63" i="7" a="1"/>
  <c r="X50" i="7" a="1"/>
  <c r="X123" i="7" a="1"/>
  <c r="X38" i="7" a="1"/>
  <c r="X30" i="7" a="1"/>
  <c r="X22" i="7" a="1"/>
  <c r="X77" i="7" a="1"/>
  <c r="X62" i="7" a="1"/>
  <c r="X225" i="7" a="1"/>
  <c r="X203" i="7" a="1"/>
  <c r="X174" i="7" a="1"/>
  <c r="X161" i="7" a="1"/>
  <c r="X233" i="7" a="1"/>
  <c r="X21" i="7" a="1"/>
  <c r="AA174" i="7" l="1"/>
  <c r="AB174" i="7"/>
  <c r="X174" i="7"/>
  <c r="Z174" i="7"/>
  <c r="AB225" i="7"/>
  <c r="AA225" i="7"/>
  <c r="Z225" i="7"/>
  <c r="Y225" i="7"/>
  <c r="X225" i="7"/>
  <c r="Z63" i="7"/>
  <c r="X63" i="7"/>
  <c r="Y63" i="7"/>
  <c r="AB63" i="7"/>
  <c r="AA63" i="7"/>
  <c r="Y104" i="7"/>
  <c r="X104" i="7"/>
  <c r="Z104" i="7"/>
  <c r="AB104" i="7"/>
  <c r="AA104" i="7"/>
  <c r="X163" i="7"/>
  <c r="AB163" i="7"/>
  <c r="AA163" i="7"/>
  <c r="Z163" i="7"/>
  <c r="Y163" i="7"/>
  <c r="Z39" i="7"/>
  <c r="Y39" i="7"/>
  <c r="X39" i="7"/>
  <c r="AB39" i="7"/>
  <c r="AA39" i="7"/>
  <c r="Y110" i="7"/>
  <c r="X110" i="7"/>
  <c r="AB110" i="7"/>
  <c r="AA110" i="7"/>
  <c r="Z110" i="7"/>
  <c r="AA155" i="7"/>
  <c r="Z155" i="7"/>
  <c r="X155" i="7"/>
  <c r="Y155" i="7"/>
  <c r="AB155" i="7"/>
  <c r="X51" i="7"/>
  <c r="AB51" i="7"/>
  <c r="AA51" i="7"/>
  <c r="Z51" i="7"/>
  <c r="Y51" i="7"/>
  <c r="Y84" i="7"/>
  <c r="X84" i="7"/>
  <c r="AB84" i="7"/>
  <c r="AA84" i="7"/>
  <c r="Z84" i="7"/>
  <c r="Y162" i="7"/>
  <c r="X162" i="7"/>
  <c r="AB162" i="7"/>
  <c r="AA162" i="7"/>
  <c r="Z162" i="7"/>
  <c r="AB230" i="7"/>
  <c r="AA230" i="7"/>
  <c r="Z230" i="7"/>
  <c r="Y230" i="7"/>
  <c r="X230" i="7"/>
  <c r="Z76" i="7"/>
  <c r="Y76" i="7"/>
  <c r="X76" i="7"/>
  <c r="AB76" i="7"/>
  <c r="AA76" i="7"/>
  <c r="AB164" i="7"/>
  <c r="AA164" i="7"/>
  <c r="Z164" i="7"/>
  <c r="Y164" i="7"/>
  <c r="X164" i="7"/>
  <c r="AB200" i="7"/>
  <c r="AA200" i="7"/>
  <c r="Z200" i="7"/>
  <c r="Y200" i="7"/>
  <c r="X200" i="7"/>
  <c r="Z34" i="7"/>
  <c r="Y34" i="7"/>
  <c r="X34" i="7"/>
  <c r="AB34" i="7"/>
  <c r="AA34" i="7"/>
  <c r="X102" i="7"/>
  <c r="AB102" i="7"/>
  <c r="AA102" i="7"/>
  <c r="Z102" i="7"/>
  <c r="Y102" i="7"/>
  <c r="AA150" i="7"/>
  <c r="Z150" i="7"/>
  <c r="Y150" i="7"/>
  <c r="X150" i="7"/>
  <c r="AB150" i="7"/>
  <c r="X49" i="7"/>
  <c r="AA49" i="7"/>
  <c r="Z49" i="7"/>
  <c r="AB49" i="7"/>
  <c r="Y49" i="7"/>
  <c r="AB79" i="7"/>
  <c r="AA79" i="7"/>
  <c r="Z79" i="7"/>
  <c r="Y79" i="7"/>
  <c r="X79" i="7"/>
  <c r="AB207" i="7"/>
  <c r="AA207" i="7"/>
  <c r="Z207" i="7"/>
  <c r="X207" i="7"/>
  <c r="Y207" i="7"/>
  <c r="AB190" i="7"/>
  <c r="AA190" i="7"/>
  <c r="Z190" i="7"/>
  <c r="Y190" i="7"/>
  <c r="X190" i="7"/>
  <c r="AA125" i="7"/>
  <c r="Z125" i="7"/>
  <c r="Y125" i="7"/>
  <c r="X125" i="7"/>
  <c r="AB125" i="7"/>
  <c r="AA122" i="7"/>
  <c r="X122" i="7"/>
  <c r="AB122" i="7"/>
  <c r="Z122" i="7"/>
  <c r="Y122" i="7"/>
  <c r="AB160" i="7"/>
  <c r="AA160" i="7"/>
  <c r="Z160" i="7"/>
  <c r="Y160" i="7"/>
  <c r="X160" i="7"/>
  <c r="AB29" i="7"/>
  <c r="AA29" i="7"/>
  <c r="Z29" i="7"/>
  <c r="Y29" i="7"/>
  <c r="X29" i="7"/>
  <c r="AB97" i="7"/>
  <c r="AA97" i="7"/>
  <c r="Z97" i="7"/>
  <c r="Y97" i="7"/>
  <c r="X97" i="7"/>
  <c r="AA145" i="7"/>
  <c r="Z145" i="7"/>
  <c r="Y145" i="7"/>
  <c r="X145" i="7"/>
  <c r="AB145" i="7"/>
  <c r="X235" i="7"/>
  <c r="Z235" i="7"/>
  <c r="AB235" i="7"/>
  <c r="Y235" i="7"/>
  <c r="AA235" i="7"/>
  <c r="X45" i="7"/>
  <c r="AB45" i="7"/>
  <c r="AA45" i="7"/>
  <c r="Z45" i="7"/>
  <c r="Y45" i="7"/>
  <c r="X112" i="7"/>
  <c r="AB112" i="7"/>
  <c r="Z112" i="7"/>
  <c r="AA112" i="7"/>
  <c r="Y112" i="7"/>
  <c r="Y205" i="7"/>
  <c r="X205" i="7"/>
  <c r="AB205" i="7"/>
  <c r="AA205" i="7"/>
  <c r="Z205" i="7"/>
  <c r="AA24" i="7"/>
  <c r="Z24" i="7"/>
  <c r="Y24" i="7"/>
  <c r="X24" i="7"/>
  <c r="AB24" i="7"/>
  <c r="AB92" i="7"/>
  <c r="AA92" i="7"/>
  <c r="Z92" i="7"/>
  <c r="Y92" i="7"/>
  <c r="X92" i="7"/>
  <c r="AB226" i="7"/>
  <c r="AA226" i="7"/>
  <c r="Z226" i="7"/>
  <c r="Y226" i="7"/>
  <c r="X226" i="7"/>
  <c r="AB236" i="7"/>
  <c r="AA236" i="7"/>
  <c r="Z236" i="7"/>
  <c r="Y236" i="7"/>
  <c r="X236" i="7"/>
  <c r="AA129" i="7"/>
  <c r="Z129" i="7"/>
  <c r="Y129" i="7"/>
  <c r="X129" i="7"/>
  <c r="AB129" i="7"/>
  <c r="AA212" i="7"/>
  <c r="Z212" i="7"/>
  <c r="Y212" i="7"/>
  <c r="X212" i="7"/>
  <c r="AB212" i="7"/>
  <c r="AA187" i="7"/>
  <c r="Z187" i="7"/>
  <c r="Y187" i="7"/>
  <c r="X187" i="7"/>
  <c r="AB187" i="7"/>
  <c r="X42" i="7"/>
  <c r="AA42" i="7"/>
  <c r="AB42" i="7"/>
  <c r="Z42" i="7"/>
  <c r="Y42" i="7"/>
  <c r="Z130" i="7"/>
  <c r="Y130" i="7"/>
  <c r="X130" i="7"/>
  <c r="AB130" i="7"/>
  <c r="AA130" i="7"/>
  <c r="AA165" i="7"/>
  <c r="Z165" i="7"/>
  <c r="Y165" i="7"/>
  <c r="X165" i="7"/>
  <c r="AB165" i="7"/>
  <c r="AB75" i="7"/>
  <c r="AA75" i="7"/>
  <c r="Z75" i="7"/>
  <c r="Y75" i="7"/>
  <c r="X75" i="7"/>
  <c r="AA87" i="7"/>
  <c r="Z87" i="7"/>
  <c r="Y87" i="7"/>
  <c r="X87" i="7"/>
  <c r="AB87" i="7"/>
  <c r="AA186" i="7"/>
  <c r="Z186" i="7"/>
  <c r="Y186" i="7"/>
  <c r="X186" i="7"/>
  <c r="AB186" i="7"/>
  <c r="AB185" i="7"/>
  <c r="AA185" i="7"/>
  <c r="X185" i="7"/>
  <c r="Z185" i="7"/>
  <c r="Y185" i="7"/>
  <c r="AB47" i="7"/>
  <c r="AA47" i="7"/>
  <c r="Z47" i="7"/>
  <c r="X47" i="7"/>
  <c r="Y47" i="7"/>
  <c r="Y139" i="7"/>
  <c r="X139" i="7"/>
  <c r="AA139" i="7"/>
  <c r="Z139" i="7"/>
  <c r="AB139" i="7"/>
  <c r="Z224" i="7"/>
  <c r="AB224" i="7"/>
  <c r="AA224" i="7"/>
  <c r="Y224" i="7"/>
  <c r="X224" i="7"/>
  <c r="AA37" i="7"/>
  <c r="Z37" i="7"/>
  <c r="Y37" i="7"/>
  <c r="X37" i="7"/>
  <c r="AB37" i="7"/>
  <c r="AA220" i="7"/>
  <c r="Z220" i="7"/>
  <c r="Y220" i="7"/>
  <c r="X220" i="7"/>
  <c r="AB220" i="7"/>
  <c r="Z153" i="7"/>
  <c r="Y153" i="7"/>
  <c r="X153" i="7"/>
  <c r="AB153" i="7"/>
  <c r="AA153" i="7"/>
  <c r="AB77" i="7"/>
  <c r="AA77" i="7"/>
  <c r="Z77" i="7"/>
  <c r="Y77" i="7"/>
  <c r="X77" i="7"/>
  <c r="X82" i="7"/>
  <c r="Z82" i="7"/>
  <c r="AB82" i="7"/>
  <c r="AA82" i="7"/>
  <c r="Y82" i="7"/>
  <c r="X231" i="7"/>
  <c r="AA231" i="7"/>
  <c r="Z231" i="7"/>
  <c r="AB231" i="7"/>
  <c r="Y231" i="7"/>
  <c r="Y214" i="7"/>
  <c r="X214" i="7"/>
  <c r="AB214" i="7"/>
  <c r="AA214" i="7"/>
  <c r="Z214" i="7"/>
  <c r="Y58" i="7"/>
  <c r="X58" i="7"/>
  <c r="AB58" i="7"/>
  <c r="AA58" i="7"/>
  <c r="Z58" i="7"/>
  <c r="Z128" i="7"/>
  <c r="X128" i="7"/>
  <c r="AA128" i="7"/>
  <c r="Y128" i="7"/>
  <c r="AB128" i="7"/>
  <c r="Z184" i="7"/>
  <c r="Y184" i="7"/>
  <c r="AB184" i="7"/>
  <c r="AA184" i="7"/>
  <c r="X184" i="7"/>
  <c r="Y32" i="7"/>
  <c r="X32" i="7"/>
  <c r="AB32" i="7"/>
  <c r="AA32" i="7"/>
  <c r="Z32" i="7"/>
  <c r="AA100" i="7"/>
  <c r="Z100" i="7"/>
  <c r="Y100" i="7"/>
  <c r="X100" i="7"/>
  <c r="AB100" i="7"/>
  <c r="Z148" i="7"/>
  <c r="Y148" i="7"/>
  <c r="X148" i="7"/>
  <c r="AB148" i="7"/>
  <c r="AA148" i="7"/>
  <c r="X119" i="7"/>
  <c r="AA119" i="7"/>
  <c r="Z119" i="7"/>
  <c r="Y119" i="7"/>
  <c r="AB119" i="7"/>
  <c r="AB115" i="7"/>
  <c r="AA115" i="7"/>
  <c r="Z115" i="7"/>
  <c r="Y115" i="7"/>
  <c r="X115" i="7"/>
  <c r="X191" i="7"/>
  <c r="AB191" i="7"/>
  <c r="AA191" i="7"/>
  <c r="Z191" i="7"/>
  <c r="Y191" i="7"/>
  <c r="AB166" i="7"/>
  <c r="AA166" i="7"/>
  <c r="Z166" i="7"/>
  <c r="Y166" i="7"/>
  <c r="X166" i="7"/>
  <c r="AB69" i="7"/>
  <c r="AA69" i="7"/>
  <c r="Z69" i="7"/>
  <c r="Y69" i="7"/>
  <c r="X69" i="7"/>
  <c r="AB118" i="7"/>
  <c r="AA118" i="7"/>
  <c r="Z118" i="7"/>
  <c r="Y118" i="7"/>
  <c r="X118" i="7"/>
  <c r="X229" i="7"/>
  <c r="AB229" i="7"/>
  <c r="AA229" i="7"/>
  <c r="Z229" i="7"/>
  <c r="Y229" i="7"/>
  <c r="Y27" i="7"/>
  <c r="X27" i="7"/>
  <c r="AB27" i="7"/>
  <c r="AA27" i="7"/>
  <c r="Z27" i="7"/>
  <c r="X95" i="7"/>
  <c r="AB95" i="7"/>
  <c r="AA95" i="7"/>
  <c r="Z95" i="7"/>
  <c r="Y95" i="7"/>
  <c r="AB143" i="7"/>
  <c r="AA143" i="7"/>
  <c r="Y143" i="7"/>
  <c r="X143" i="7"/>
  <c r="Z143" i="7"/>
  <c r="AB46" i="7"/>
  <c r="AA46" i="7"/>
  <c r="Z46" i="7"/>
  <c r="Y46" i="7"/>
  <c r="X46" i="7"/>
  <c r="AB52" i="7"/>
  <c r="AA52" i="7"/>
  <c r="Z52" i="7"/>
  <c r="X52" i="7"/>
  <c r="Y52" i="7"/>
  <c r="AA172" i="7"/>
  <c r="AB172" i="7"/>
  <c r="Z172" i="7"/>
  <c r="Y172" i="7"/>
  <c r="X172" i="7"/>
  <c r="AB219" i="7"/>
  <c r="AA219" i="7"/>
  <c r="Z219" i="7"/>
  <c r="Y219" i="7"/>
  <c r="X219" i="7"/>
  <c r="Z64" i="7"/>
  <c r="Y64" i="7"/>
  <c r="X64" i="7"/>
  <c r="AB64" i="7"/>
  <c r="AA64" i="7"/>
  <c r="Z105" i="7"/>
  <c r="Y105" i="7"/>
  <c r="X105" i="7"/>
  <c r="AB105" i="7"/>
  <c r="AA105" i="7"/>
  <c r="X189" i="7"/>
  <c r="AB189" i="7"/>
  <c r="AA189" i="7"/>
  <c r="Z189" i="7"/>
  <c r="Y189" i="7"/>
  <c r="AA22" i="7"/>
  <c r="Z22" i="7"/>
  <c r="Y22" i="7"/>
  <c r="X22" i="7"/>
  <c r="AB22" i="7"/>
  <c r="X90" i="7"/>
  <c r="AB90" i="7"/>
  <c r="AA90" i="7"/>
  <c r="Z90" i="7"/>
  <c r="Y90" i="7"/>
  <c r="AB210" i="7"/>
  <c r="AA210" i="7"/>
  <c r="Z210" i="7"/>
  <c r="X210" i="7"/>
  <c r="Y210" i="7"/>
  <c r="Z209" i="7"/>
  <c r="Y209" i="7"/>
  <c r="X209" i="7"/>
  <c r="AB209" i="7"/>
  <c r="AA209" i="7"/>
  <c r="AB71" i="7"/>
  <c r="Y71" i="7"/>
  <c r="AA71" i="7"/>
  <c r="Z71" i="7"/>
  <c r="X71" i="7"/>
  <c r="X108" i="7"/>
  <c r="Z108" i="7"/>
  <c r="AA108" i="7"/>
  <c r="AB108" i="7"/>
  <c r="Y108" i="7"/>
  <c r="AA171" i="7"/>
  <c r="Z171" i="7"/>
  <c r="X171" i="7"/>
  <c r="Y171" i="7"/>
  <c r="AB171" i="7"/>
  <c r="AA40" i="7"/>
  <c r="Z40" i="7"/>
  <c r="Y40" i="7"/>
  <c r="X40" i="7"/>
  <c r="AB40" i="7"/>
  <c r="AB135" i="7"/>
  <c r="AA135" i="7"/>
  <c r="Z135" i="7"/>
  <c r="Y135" i="7"/>
  <c r="X135" i="7"/>
  <c r="AB156" i="7"/>
  <c r="AA156" i="7"/>
  <c r="Z156" i="7"/>
  <c r="Y156" i="7"/>
  <c r="X156" i="7"/>
  <c r="Z59" i="7"/>
  <c r="AB59" i="7"/>
  <c r="X59" i="7"/>
  <c r="AA59" i="7"/>
  <c r="Y59" i="7"/>
  <c r="AB85" i="7"/>
  <c r="AA85" i="7"/>
  <c r="Z85" i="7"/>
  <c r="Y85" i="7"/>
  <c r="X85" i="7"/>
  <c r="AB170" i="7"/>
  <c r="AA170" i="7"/>
  <c r="Z170" i="7"/>
  <c r="Y170" i="7"/>
  <c r="X170" i="7"/>
  <c r="Y169" i="7"/>
  <c r="X169" i="7"/>
  <c r="AB169" i="7"/>
  <c r="AA169" i="7"/>
  <c r="Z169" i="7"/>
  <c r="AA111" i="7"/>
  <c r="Z111" i="7"/>
  <c r="Y111" i="7"/>
  <c r="X111" i="7"/>
  <c r="AB111" i="7"/>
  <c r="AB228" i="7"/>
  <c r="AA228" i="7"/>
  <c r="Z228" i="7"/>
  <c r="Y228" i="7"/>
  <c r="X228" i="7"/>
  <c r="AB208" i="7"/>
  <c r="AA208" i="7"/>
  <c r="Z208" i="7"/>
  <c r="Y208" i="7"/>
  <c r="X208" i="7"/>
  <c r="AA35" i="7"/>
  <c r="Z35" i="7"/>
  <c r="Y35" i="7"/>
  <c r="X35" i="7"/>
  <c r="AB35" i="7"/>
  <c r="AA132" i="7"/>
  <c r="Z132" i="7"/>
  <c r="Y132" i="7"/>
  <c r="X132" i="7"/>
  <c r="AB132" i="7"/>
  <c r="AA151" i="7"/>
  <c r="Z151" i="7"/>
  <c r="Y151" i="7"/>
  <c r="X151" i="7"/>
  <c r="AB151" i="7"/>
  <c r="AB57" i="7"/>
  <c r="AA57" i="7"/>
  <c r="Z57" i="7"/>
  <c r="Y57" i="7"/>
  <c r="X57" i="7"/>
  <c r="AB80" i="7"/>
  <c r="AA80" i="7"/>
  <c r="Z80" i="7"/>
  <c r="Y80" i="7"/>
  <c r="X80" i="7"/>
  <c r="AB215" i="7"/>
  <c r="X215" i="7"/>
  <c r="AA215" i="7"/>
  <c r="Z215" i="7"/>
  <c r="Y215" i="7"/>
  <c r="X198" i="7"/>
  <c r="AA198" i="7"/>
  <c r="AB198" i="7"/>
  <c r="Z198" i="7"/>
  <c r="Y198" i="7"/>
  <c r="AA117" i="7"/>
  <c r="Z117" i="7"/>
  <c r="Y117" i="7"/>
  <c r="X117" i="7"/>
  <c r="AB117" i="7"/>
  <c r="AA124" i="7"/>
  <c r="Z124" i="7"/>
  <c r="Y124" i="7"/>
  <c r="X124" i="7"/>
  <c r="AB124" i="7"/>
  <c r="AB168" i="7"/>
  <c r="AA168" i="7"/>
  <c r="Z168" i="7"/>
  <c r="Y168" i="7"/>
  <c r="X168" i="7"/>
  <c r="Y174" i="7"/>
  <c r="AB233" i="7"/>
  <c r="AA233" i="7"/>
  <c r="Y233" i="7"/>
  <c r="X233" i="7"/>
  <c r="Z30" i="7"/>
  <c r="Y30" i="7"/>
  <c r="X30" i="7"/>
  <c r="AB30" i="7"/>
  <c r="AA30" i="7"/>
  <c r="Z98" i="7"/>
  <c r="AB98" i="7"/>
  <c r="Y98" i="7"/>
  <c r="X98" i="7"/>
  <c r="AA98" i="7"/>
  <c r="Y146" i="7"/>
  <c r="X146" i="7"/>
  <c r="AB146" i="7"/>
  <c r="AA146" i="7"/>
  <c r="Z146" i="7"/>
  <c r="AB70" i="7"/>
  <c r="AA70" i="7"/>
  <c r="Z70" i="7"/>
  <c r="Y70" i="7"/>
  <c r="X70" i="7"/>
  <c r="X74" i="7"/>
  <c r="AA74" i="7"/>
  <c r="Z74" i="7"/>
  <c r="AB74" i="7"/>
  <c r="Y74" i="7"/>
  <c r="X175" i="7"/>
  <c r="AA175" i="7"/>
  <c r="Z175" i="7"/>
  <c r="AB175" i="7"/>
  <c r="Y175" i="7"/>
  <c r="AB239" i="7"/>
  <c r="AA239" i="7"/>
  <c r="Z239" i="7"/>
  <c r="Y239" i="7"/>
  <c r="X239" i="7"/>
  <c r="AB53" i="7"/>
  <c r="AA53" i="7"/>
  <c r="Z53" i="7"/>
  <c r="Y53" i="7"/>
  <c r="X53" i="7"/>
  <c r="AA114" i="7"/>
  <c r="Z114" i="7"/>
  <c r="Y114" i="7"/>
  <c r="X114" i="7"/>
  <c r="AB114" i="7"/>
  <c r="AB213" i="7"/>
  <c r="AA213" i="7"/>
  <c r="Z213" i="7"/>
  <c r="Y213" i="7"/>
  <c r="X213" i="7"/>
  <c r="Y25" i="7"/>
  <c r="X25" i="7"/>
  <c r="AB25" i="7"/>
  <c r="AA25" i="7"/>
  <c r="Z25" i="7"/>
  <c r="Z93" i="7"/>
  <c r="Y93" i="7"/>
  <c r="X93" i="7"/>
  <c r="AB93" i="7"/>
  <c r="AA93" i="7"/>
  <c r="Z234" i="7"/>
  <c r="Y234" i="7"/>
  <c r="X234" i="7"/>
  <c r="AB234" i="7"/>
  <c r="AA234" i="7"/>
  <c r="Z240" i="7"/>
  <c r="Y240" i="7"/>
  <c r="X240" i="7"/>
  <c r="AB240" i="7"/>
  <c r="AA240" i="7"/>
  <c r="AA196" i="7"/>
  <c r="Z196" i="7"/>
  <c r="Y196" i="7"/>
  <c r="X196" i="7"/>
  <c r="AB196" i="7"/>
  <c r="Y134" i="7"/>
  <c r="X134" i="7"/>
  <c r="AB134" i="7"/>
  <c r="AA134" i="7"/>
  <c r="Z134" i="7"/>
  <c r="Z195" i="7"/>
  <c r="Y195" i="7"/>
  <c r="X195" i="7"/>
  <c r="AB195" i="7"/>
  <c r="AA195" i="7"/>
  <c r="AB48" i="7"/>
  <c r="AA48" i="7"/>
  <c r="Z48" i="7"/>
  <c r="Y48" i="7"/>
  <c r="X48" i="7"/>
  <c r="Y138" i="7"/>
  <c r="X138" i="7"/>
  <c r="AB138" i="7"/>
  <c r="AA138" i="7"/>
  <c r="Z138" i="7"/>
  <c r="Z173" i="7"/>
  <c r="Y173" i="7"/>
  <c r="X173" i="7"/>
  <c r="AB173" i="7"/>
  <c r="AA173" i="7"/>
  <c r="AA107" i="7"/>
  <c r="Z107" i="7"/>
  <c r="Y107" i="7"/>
  <c r="X107" i="7"/>
  <c r="AB107" i="7"/>
  <c r="Y88" i="7"/>
  <c r="X88" i="7"/>
  <c r="AB88" i="7"/>
  <c r="AA88" i="7"/>
  <c r="Z88" i="7"/>
  <c r="Y194" i="7"/>
  <c r="AB194" i="7"/>
  <c r="AA194" i="7"/>
  <c r="Z194" i="7"/>
  <c r="X194" i="7"/>
  <c r="Z193" i="7"/>
  <c r="Y193" i="7"/>
  <c r="X193" i="7"/>
  <c r="AB193" i="7"/>
  <c r="AA193" i="7"/>
  <c r="Z55" i="7"/>
  <c r="X55" i="7"/>
  <c r="Y55" i="7"/>
  <c r="AB55" i="7"/>
  <c r="AA55" i="7"/>
  <c r="Z188" i="7"/>
  <c r="Y188" i="7"/>
  <c r="X188" i="7"/>
  <c r="AB188" i="7"/>
  <c r="AA188" i="7"/>
  <c r="Z232" i="7"/>
  <c r="Y232" i="7"/>
  <c r="X232" i="7"/>
  <c r="AB232" i="7"/>
  <c r="AA232" i="7"/>
  <c r="AB62" i="7"/>
  <c r="AA62" i="7"/>
  <c r="Z62" i="7"/>
  <c r="Y62" i="7"/>
  <c r="X62" i="7"/>
  <c r="Z233" i="7"/>
  <c r="X161" i="7"/>
  <c r="AB161" i="7"/>
  <c r="AA161" i="7"/>
  <c r="Z161" i="7"/>
  <c r="Y161" i="7"/>
  <c r="AB38" i="7"/>
  <c r="AA38" i="7"/>
  <c r="Z38" i="7"/>
  <c r="Y38" i="7"/>
  <c r="X38" i="7"/>
  <c r="AB106" i="7"/>
  <c r="Y106" i="7"/>
  <c r="X106" i="7"/>
  <c r="AA106" i="7"/>
  <c r="Z106" i="7"/>
  <c r="Y154" i="7"/>
  <c r="AA154" i="7"/>
  <c r="Z154" i="7"/>
  <c r="X154" i="7"/>
  <c r="AB154" i="7"/>
  <c r="AB43" i="7"/>
  <c r="AA43" i="7"/>
  <c r="Z43" i="7"/>
  <c r="Y43" i="7"/>
  <c r="X43" i="7"/>
  <c r="AB83" i="7"/>
  <c r="Z83" i="7"/>
  <c r="AA83" i="7"/>
  <c r="Y83" i="7"/>
  <c r="X83" i="7"/>
  <c r="Z237" i="7"/>
  <c r="AB237" i="7"/>
  <c r="AA237" i="7"/>
  <c r="Y237" i="7"/>
  <c r="X237" i="7"/>
  <c r="AB222" i="7"/>
  <c r="AA222" i="7"/>
  <c r="Z222" i="7"/>
  <c r="Y222" i="7"/>
  <c r="X222" i="7"/>
  <c r="AA66" i="7"/>
  <c r="AB66" i="7"/>
  <c r="Z66" i="7"/>
  <c r="Y66" i="7"/>
  <c r="X66" i="7"/>
  <c r="Y133" i="7"/>
  <c r="X133" i="7"/>
  <c r="AB133" i="7"/>
  <c r="AA133" i="7"/>
  <c r="Z133" i="7"/>
  <c r="Z192" i="7"/>
  <c r="Y192" i="7"/>
  <c r="X192" i="7"/>
  <c r="AB192" i="7"/>
  <c r="AA192" i="7"/>
  <c r="X33" i="7"/>
  <c r="AA33" i="7"/>
  <c r="Y33" i="7"/>
  <c r="Z33" i="7"/>
  <c r="AB33" i="7"/>
  <c r="AB101" i="7"/>
  <c r="AA101" i="7"/>
  <c r="Z101" i="7"/>
  <c r="Y101" i="7"/>
  <c r="X101" i="7"/>
  <c r="AA149" i="7"/>
  <c r="Z149" i="7"/>
  <c r="Y149" i="7"/>
  <c r="X149" i="7"/>
  <c r="AB149" i="7"/>
  <c r="Z137" i="7"/>
  <c r="Y137" i="7"/>
  <c r="X137" i="7"/>
  <c r="AB137" i="7"/>
  <c r="AA137" i="7"/>
  <c r="AB78" i="7"/>
  <c r="AA78" i="7"/>
  <c r="Z78" i="7"/>
  <c r="Y78" i="7"/>
  <c r="X78" i="7"/>
  <c r="AB199" i="7"/>
  <c r="AA199" i="7"/>
  <c r="Z199" i="7"/>
  <c r="Y199" i="7"/>
  <c r="X199" i="7"/>
  <c r="AB182" i="7"/>
  <c r="AA182" i="7"/>
  <c r="Z182" i="7"/>
  <c r="Y182" i="7"/>
  <c r="X182" i="7"/>
  <c r="Y73" i="7"/>
  <c r="X73" i="7"/>
  <c r="AB73" i="7"/>
  <c r="AA73" i="7"/>
  <c r="Z73" i="7"/>
  <c r="AA120" i="7"/>
  <c r="Z120" i="7"/>
  <c r="Y120" i="7"/>
  <c r="X120" i="7"/>
  <c r="AB120" i="7"/>
  <c r="AB238" i="7"/>
  <c r="AA238" i="7"/>
  <c r="Z238" i="7"/>
  <c r="Y238" i="7"/>
  <c r="X238" i="7"/>
  <c r="AA28" i="7"/>
  <c r="Z28" i="7"/>
  <c r="Y28" i="7"/>
  <c r="X28" i="7"/>
  <c r="AB28" i="7"/>
  <c r="AB96" i="7"/>
  <c r="AA96" i="7"/>
  <c r="Z96" i="7"/>
  <c r="Y96" i="7"/>
  <c r="X96" i="7"/>
  <c r="Y144" i="7"/>
  <c r="Z144" i="7"/>
  <c r="X144" i="7"/>
  <c r="AB144" i="7"/>
  <c r="AA144" i="7"/>
  <c r="AA54" i="7"/>
  <c r="Z54" i="7"/>
  <c r="Y54" i="7"/>
  <c r="X54" i="7"/>
  <c r="AB54" i="7"/>
  <c r="AB60" i="7"/>
  <c r="AA60" i="7"/>
  <c r="Z60" i="7"/>
  <c r="X60" i="7"/>
  <c r="Y60" i="7"/>
  <c r="AB159" i="7"/>
  <c r="AA159" i="7"/>
  <c r="Z159" i="7"/>
  <c r="Y159" i="7"/>
  <c r="X159" i="7"/>
  <c r="AA227" i="7"/>
  <c r="Z227" i="7"/>
  <c r="Y227" i="7"/>
  <c r="X227" i="7"/>
  <c r="AB227" i="7"/>
  <c r="AA68" i="7"/>
  <c r="Z68" i="7"/>
  <c r="X68" i="7"/>
  <c r="Y68" i="7"/>
  <c r="AB68" i="7"/>
  <c r="AA123" i="7"/>
  <c r="Z123" i="7"/>
  <c r="Y123" i="7"/>
  <c r="X123" i="7"/>
  <c r="AB123" i="7"/>
  <c r="Y109" i="7"/>
  <c r="X109" i="7"/>
  <c r="AB109" i="7"/>
  <c r="AA109" i="7"/>
  <c r="Z109" i="7"/>
  <c r="AB197" i="7"/>
  <c r="AA197" i="7"/>
  <c r="Z197" i="7"/>
  <c r="Y197" i="7"/>
  <c r="X197" i="7"/>
  <c r="X23" i="7"/>
  <c r="AB23" i="7"/>
  <c r="AA23" i="7"/>
  <c r="Z23" i="7"/>
  <c r="Y23" i="7"/>
  <c r="Z91" i="7"/>
  <c r="Y91" i="7"/>
  <c r="X91" i="7"/>
  <c r="AB91" i="7"/>
  <c r="AA91" i="7"/>
  <c r="Z218" i="7"/>
  <c r="Y218" i="7"/>
  <c r="X218" i="7"/>
  <c r="AB218" i="7"/>
  <c r="AA218" i="7"/>
  <c r="Y217" i="7"/>
  <c r="X217" i="7"/>
  <c r="AB217" i="7"/>
  <c r="AA217" i="7"/>
  <c r="Z217" i="7"/>
  <c r="Z113" i="7"/>
  <c r="AB113" i="7"/>
  <c r="Y113" i="7"/>
  <c r="X113" i="7"/>
  <c r="AA113" i="7"/>
  <c r="AA131" i="7"/>
  <c r="Z131" i="7"/>
  <c r="Y131" i="7"/>
  <c r="X131" i="7"/>
  <c r="AB131" i="7"/>
  <c r="AB179" i="7"/>
  <c r="AA179" i="7"/>
  <c r="Z179" i="7"/>
  <c r="Y179" i="7"/>
  <c r="X179" i="7"/>
  <c r="AA41" i="7"/>
  <c r="Z41" i="7"/>
  <c r="X41" i="7"/>
  <c r="Y41" i="7"/>
  <c r="AB41" i="7"/>
  <c r="AB180" i="7"/>
  <c r="AA180" i="7"/>
  <c r="Z180" i="7"/>
  <c r="Y180" i="7"/>
  <c r="X180" i="7"/>
  <c r="AB157" i="7"/>
  <c r="AA157" i="7"/>
  <c r="Z157" i="7"/>
  <c r="Y157" i="7"/>
  <c r="X157" i="7"/>
  <c r="Y67" i="7"/>
  <c r="X67" i="7"/>
  <c r="AB67" i="7"/>
  <c r="AA67" i="7"/>
  <c r="Z67" i="7"/>
  <c r="AB86" i="7"/>
  <c r="AA86" i="7"/>
  <c r="Z86" i="7"/>
  <c r="Y86" i="7"/>
  <c r="X86" i="7"/>
  <c r="AB178" i="7"/>
  <c r="AA178" i="7"/>
  <c r="Z178" i="7"/>
  <c r="Y178" i="7"/>
  <c r="X178" i="7"/>
  <c r="Y177" i="7"/>
  <c r="X177" i="7"/>
  <c r="AB177" i="7"/>
  <c r="AA177" i="7"/>
  <c r="Z177" i="7"/>
  <c r="Y127" i="7"/>
  <c r="X127" i="7"/>
  <c r="AB127" i="7"/>
  <c r="AA127" i="7"/>
  <c r="Z127" i="7"/>
  <c r="AA136" i="7"/>
  <c r="Z136" i="7"/>
  <c r="Y136" i="7"/>
  <c r="X136" i="7"/>
  <c r="AB136" i="7"/>
  <c r="AB216" i="7"/>
  <c r="AA216" i="7"/>
  <c r="Z216" i="7"/>
  <c r="Y216" i="7"/>
  <c r="X216" i="7"/>
  <c r="Z36" i="7"/>
  <c r="Y36" i="7"/>
  <c r="X36" i="7"/>
  <c r="AB36" i="7"/>
  <c r="AA36" i="7"/>
  <c r="Z141" i="7"/>
  <c r="Y141" i="7"/>
  <c r="X141" i="7"/>
  <c r="AB141" i="7"/>
  <c r="AA141" i="7"/>
  <c r="Z152" i="7"/>
  <c r="AA152" i="7"/>
  <c r="Y152" i="7"/>
  <c r="X152" i="7"/>
  <c r="AB152" i="7"/>
  <c r="X65" i="7"/>
  <c r="AB65" i="7"/>
  <c r="AA65" i="7"/>
  <c r="Z65" i="7"/>
  <c r="Y65" i="7"/>
  <c r="AB81" i="7"/>
  <c r="AA81" i="7"/>
  <c r="Z81" i="7"/>
  <c r="Y81" i="7"/>
  <c r="X81" i="7"/>
  <c r="AB223" i="7"/>
  <c r="AA223" i="7"/>
  <c r="Z223" i="7"/>
  <c r="Y223" i="7"/>
  <c r="X223" i="7"/>
  <c r="AB206" i="7"/>
  <c r="Z206" i="7"/>
  <c r="X206" i="7"/>
  <c r="AA206" i="7"/>
  <c r="Y206" i="7"/>
  <c r="AA167" i="7"/>
  <c r="Z167" i="7"/>
  <c r="Y167" i="7"/>
  <c r="X167" i="7"/>
  <c r="AB167" i="7"/>
  <c r="Y203" i="7"/>
  <c r="X203" i="7"/>
  <c r="AB203" i="7"/>
  <c r="AA203" i="7"/>
  <c r="Z203" i="7"/>
  <c r="AB50" i="7"/>
  <c r="AA50" i="7"/>
  <c r="Z50" i="7"/>
  <c r="Y50" i="7"/>
  <c r="X50" i="7"/>
  <c r="X126" i="7"/>
  <c r="AB126" i="7"/>
  <c r="Z126" i="7"/>
  <c r="AA126" i="7"/>
  <c r="Y126" i="7"/>
  <c r="Y176" i="7"/>
  <c r="X176" i="7"/>
  <c r="AA176" i="7"/>
  <c r="AB176" i="7"/>
  <c r="Z176" i="7"/>
  <c r="AA31" i="7"/>
  <c r="Z31" i="7"/>
  <c r="Y31" i="7"/>
  <c r="X31" i="7"/>
  <c r="AB31" i="7"/>
  <c r="AB99" i="7"/>
  <c r="Z99" i="7"/>
  <c r="AA99" i="7"/>
  <c r="Y99" i="7"/>
  <c r="X99" i="7"/>
  <c r="AA147" i="7"/>
  <c r="X147" i="7"/>
  <c r="Y147" i="7"/>
  <c r="AB147" i="7"/>
  <c r="Z147" i="7"/>
  <c r="Y72" i="7"/>
  <c r="X72" i="7"/>
  <c r="Z72" i="7"/>
  <c r="AB72" i="7"/>
  <c r="AA72" i="7"/>
  <c r="Y103" i="7"/>
  <c r="X103" i="7"/>
  <c r="AB103" i="7"/>
  <c r="AA103" i="7"/>
  <c r="Z103" i="7"/>
  <c r="AB183" i="7"/>
  <c r="AA183" i="7"/>
  <c r="Z183" i="7"/>
  <c r="Y183" i="7"/>
  <c r="X183" i="7"/>
  <c r="X158" i="7"/>
  <c r="AB158" i="7"/>
  <c r="AA158" i="7"/>
  <c r="Z158" i="7"/>
  <c r="Y158" i="7"/>
  <c r="Y61" i="7"/>
  <c r="AA61" i="7"/>
  <c r="X61" i="7"/>
  <c r="AB61" i="7"/>
  <c r="Z61" i="7"/>
  <c r="X116" i="7"/>
  <c r="AB116" i="7"/>
  <c r="AA116" i="7"/>
  <c r="Z116" i="7"/>
  <c r="Y116" i="7"/>
  <c r="Y221" i="7"/>
  <c r="X221" i="7"/>
  <c r="AB221" i="7"/>
  <c r="AA221" i="7"/>
  <c r="Z221" i="7"/>
  <c r="AA26" i="7"/>
  <c r="Z26" i="7"/>
  <c r="Y26" i="7"/>
  <c r="X26" i="7"/>
  <c r="AB26" i="7"/>
  <c r="Y94" i="7"/>
  <c r="X94" i="7"/>
  <c r="AB94" i="7"/>
  <c r="AA94" i="7"/>
  <c r="Z94" i="7"/>
  <c r="X142" i="7"/>
  <c r="AB142" i="7"/>
  <c r="AA142" i="7"/>
  <c r="Z142" i="7"/>
  <c r="Y142" i="7"/>
  <c r="AA241" i="7"/>
  <c r="Y241" i="7"/>
  <c r="Z241" i="7"/>
  <c r="AB241" i="7"/>
  <c r="X241" i="7"/>
  <c r="X44" i="7"/>
  <c r="Y44" i="7"/>
  <c r="AB44" i="7"/>
  <c r="AA44" i="7"/>
  <c r="Z44" i="7"/>
  <c r="X140" i="7"/>
  <c r="AB140" i="7"/>
  <c r="AA140" i="7"/>
  <c r="Z140" i="7"/>
  <c r="Y140" i="7"/>
  <c r="X211" i="7"/>
  <c r="AB211" i="7"/>
  <c r="AA211" i="7"/>
  <c r="Z211" i="7"/>
  <c r="Y211" i="7"/>
  <c r="X56" i="7"/>
  <c r="AB56" i="7"/>
  <c r="AA56" i="7"/>
  <c r="Z56" i="7"/>
  <c r="Y56" i="7"/>
  <c r="X204" i="7"/>
  <c r="AB204" i="7"/>
  <c r="AA204" i="7"/>
  <c r="Z204" i="7"/>
  <c r="Y204" i="7"/>
  <c r="X181" i="7"/>
  <c r="AA181" i="7"/>
  <c r="Z181" i="7"/>
  <c r="Y181" i="7"/>
  <c r="AB181" i="7"/>
  <c r="Z121" i="7"/>
  <c r="Y121" i="7"/>
  <c r="X121" i="7"/>
  <c r="AB121" i="7"/>
  <c r="AA121" i="7"/>
  <c r="Y89" i="7"/>
  <c r="X89" i="7"/>
  <c r="AB89" i="7"/>
  <c r="AA89" i="7"/>
  <c r="Z89" i="7"/>
  <c r="Y202" i="7"/>
  <c r="X202" i="7"/>
  <c r="AB202" i="7"/>
  <c r="AA202" i="7"/>
  <c r="Z202" i="7"/>
  <c r="AB201" i="7"/>
  <c r="AA201" i="7"/>
  <c r="Z201" i="7"/>
  <c r="Y201" i="7"/>
  <c r="X201" i="7"/>
  <c r="AA21" i="7"/>
  <c r="Z21" i="7"/>
  <c r="Y21" i="7"/>
  <c r="X21" i="7"/>
  <c r="AB21" i="7"/>
  <c r="X18" i="7" l="1" a="1"/>
  <c r="X18" i="7" s="1"/>
  <c r="AD21" i="7" a="1"/>
  <c r="AD21" i="7" s="1"/>
  <c r="AB18" i="7" a="1"/>
  <c r="AB18" i="7" s="1"/>
  <c r="Y18" i="7" a="1"/>
  <c r="Y18" i="7" s="1"/>
  <c r="Z18" i="7" a="1"/>
  <c r="Z18" i="7" s="1"/>
  <c r="AA18" i="7" a="1"/>
  <c r="AA18" i="7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6" i="4" a="1"/>
  <c r="R26" i="4" s="1"/>
  <c r="R27" i="4" a="1"/>
  <c r="R27" i="4" s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/>
  <c r="R50" i="4" a="1"/>
  <c r="R50" i="4" s="1"/>
  <c r="R51" i="4" a="1"/>
  <c r="R51" i="4" s="1"/>
  <c r="R52" i="4" a="1"/>
  <c r="R52" i="4" s="1"/>
  <c r="R53" i="4" a="1"/>
  <c r="R53" i="4"/>
  <c r="R54" i="4" a="1"/>
  <c r="R54" i="4" s="1"/>
  <c r="R55" i="4" a="1"/>
  <c r="R55" i="4" s="1"/>
  <c r="R56" i="4" a="1"/>
  <c r="R56" i="4" s="1"/>
  <c r="R57" i="4" a="1"/>
  <c r="R57" i="4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/>
  <c r="R82" i="4" a="1"/>
  <c r="R82" i="4" s="1"/>
  <c r="R83" i="4" a="1"/>
  <c r="R83" i="4" s="1"/>
  <c r="R84" i="4" a="1"/>
  <c r="R84" i="4" s="1"/>
  <c r="R85" i="4" a="1"/>
  <c r="R85" i="4"/>
  <c r="R25" i="4" a="1"/>
  <c r="R25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D18" i="6"/>
  <c r="AP18" i="6" s="1"/>
  <c r="AP22" i="6" s="1"/>
  <c r="D14" i="4" a="1"/>
  <c r="D16" i="4" a="1"/>
  <c r="D15" i="4" a="1"/>
  <c r="K25" i="4" a="1"/>
  <c r="L25" i="4" a="1"/>
  <c r="Q3" i="1" a="1"/>
  <c r="C25" i="4" a="1"/>
  <c r="I25" i="4" a="1"/>
  <c r="J25" i="4" a="1"/>
  <c r="C24" i="4" a="1"/>
  <c r="C19" i="4" a="1"/>
  <c r="C9" i="4" a="1"/>
  <c r="C8" i="4" a="1"/>
  <c r="C7" i="4" a="1"/>
  <c r="Q4" i="1" a="1"/>
  <c r="AK34" i="1" a="1"/>
  <c r="CE22" i="6" a="1"/>
  <c r="M9" i="1" a="1"/>
  <c r="Y3" i="1" a="1"/>
  <c r="U3" i="1" a="1"/>
  <c r="C16" i="4" a="1"/>
  <c r="C14" i="4" a="1"/>
  <c r="U34" i="1" a="1"/>
  <c r="C15" i="4" a="1"/>
  <c r="B32" i="1" a="1"/>
  <c r="CE22" i="6" l="1"/>
  <c r="C25" i="4"/>
  <c r="C24" i="4"/>
  <c r="C19" i="4"/>
  <c r="C16" i="4"/>
  <c r="C15" i="4"/>
  <c r="C14" i="4"/>
  <c r="C9" i="4"/>
  <c r="C8" i="4"/>
  <c r="C7" i="4"/>
  <c r="Q4" i="1"/>
  <c r="AK34" i="1"/>
  <c r="U3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5" i="4"/>
  <c r="J25" i="4"/>
  <c r="I25" i="4"/>
  <c r="L25" i="4"/>
  <c r="D14" i="4"/>
  <c r="D16" i="4"/>
  <c r="D15" i="4"/>
  <c r="AD22" i="6"/>
  <c r="H25" i="4" a="1"/>
  <c r="B15" i="1" a="1"/>
  <c r="B41" i="1" a="1"/>
  <c r="DL22" i="6" a="1"/>
  <c r="CM22" i="6" a="1"/>
  <c r="H25" i="4" l="1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DL22" i="6"/>
  <c r="CM22" i="6"/>
  <c r="DY59" i="6"/>
  <c r="EB44" i="6"/>
  <c r="DM68" i="6"/>
  <c r="DM67" i="6"/>
  <c r="DM66" i="6"/>
  <c r="DM65" i="6"/>
  <c r="DM64" i="6"/>
  <c r="DM63" i="6"/>
  <c r="DM62" i="6"/>
  <c r="DM61" i="6"/>
  <c r="DM60" i="6"/>
  <c r="DM59" i="6"/>
  <c r="DY60" i="6"/>
  <c r="DY61" i="6"/>
  <c r="DY62" i="6"/>
  <c r="DY63" i="6"/>
  <c r="DY64" i="6"/>
  <c r="DY65" i="6"/>
  <c r="DY66" i="6"/>
  <c r="DY67" i="6"/>
  <c r="DY68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N25" i="4" a="1"/>
  <c r="B28" i="1" a="1"/>
  <c r="B26" i="1" a="1"/>
  <c r="B24" i="1" a="1"/>
  <c r="V15" i="1" a="1"/>
  <c r="Q15" i="1" a="1"/>
  <c r="N25" i="4" l="1"/>
  <c r="V15" i="1"/>
  <c r="Q15" i="1"/>
  <c r="B28" i="1"/>
  <c r="B26" i="1"/>
  <c r="B24" i="1"/>
  <c r="O15" i="1"/>
  <c r="B27" i="1"/>
  <c r="B23" i="1"/>
  <c r="DY34" i="6"/>
  <c r="EB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Q71" i="4" a="1"/>
  <c r="Q71" i="4" s="1"/>
  <c r="Q40" i="4" a="1"/>
  <c r="Q40" i="4" s="1"/>
  <c r="Q35" i="4" a="1"/>
  <c r="Q35" i="4" s="1"/>
  <c r="Q69" i="4" a="1"/>
  <c r="Q69" i="4" s="1"/>
  <c r="Q68" i="4" a="1"/>
  <c r="Q68" i="4" s="1"/>
  <c r="Q56" i="4" a="1"/>
  <c r="Q56" i="4" s="1"/>
  <c r="Q45" i="4" a="1"/>
  <c r="Q45" i="4" s="1"/>
  <c r="Q38" i="4" a="1"/>
  <c r="Q38" i="4" s="1"/>
  <c r="Q84" i="4" a="1"/>
  <c r="Q84" i="4" s="1"/>
  <c r="Q46" i="4" a="1"/>
  <c r="Q46" i="4" s="1"/>
  <c r="Q48" i="4" a="1"/>
  <c r="Q48" i="4" s="1"/>
  <c r="Q44" i="4" a="1"/>
  <c r="Q44" i="4" s="1"/>
  <c r="Q81" i="4" a="1"/>
  <c r="Q81" i="4" s="1"/>
  <c r="Q62" i="4" a="1"/>
  <c r="Q62" i="4" s="1"/>
  <c r="Q51" i="4" a="1"/>
  <c r="Q51" i="4" s="1"/>
  <c r="Q27" i="4" a="1"/>
  <c r="Q27" i="4" s="1"/>
  <c r="Q26" i="4" a="1"/>
  <c r="Q26" i="4" s="1"/>
  <c r="Q72" i="4" a="1"/>
  <c r="Q72" i="4" s="1"/>
  <c r="Q53" i="4" a="1"/>
  <c r="Q53" i="4" s="1"/>
  <c r="Q54" i="4" a="1"/>
  <c r="Q54" i="4" s="1"/>
  <c r="Q63" i="4" a="1"/>
  <c r="Q63" i="4" s="1"/>
  <c r="Q57" i="4" a="1"/>
  <c r="Q57" i="4" s="1"/>
  <c r="Q75" i="4" a="1"/>
  <c r="Q75" i="4" s="1"/>
  <c r="Q64" i="4" a="1"/>
  <c r="Q64" i="4" s="1"/>
  <c r="Q29" i="4" a="1"/>
  <c r="Q29" i="4" s="1"/>
  <c r="Q43" i="4" a="1"/>
  <c r="Q43" i="4" s="1"/>
  <c r="Q33" i="4" a="1"/>
  <c r="Q33" i="4" s="1"/>
  <c r="Q85" i="4" a="1"/>
  <c r="Q85" i="4" s="1"/>
  <c r="Q59" i="4" a="1"/>
  <c r="Q59" i="4" s="1"/>
  <c r="Q61" i="4" a="1"/>
  <c r="Q61" i="4" s="1"/>
  <c r="Q73" i="4" a="1"/>
  <c r="Q73" i="4" s="1"/>
  <c r="Q76" i="4" a="1"/>
  <c r="Q76" i="4" s="1"/>
  <c r="Q50" i="4" a="1"/>
  <c r="Q50" i="4" s="1"/>
  <c r="Q70" i="4" a="1"/>
  <c r="Q70" i="4" s="1"/>
  <c r="Q39" i="4" a="1"/>
  <c r="Q39" i="4" s="1"/>
  <c r="Q34" i="4" a="1"/>
  <c r="Q34" i="4" s="1"/>
  <c r="Q78" i="4" a="1"/>
  <c r="Q78" i="4" s="1"/>
  <c r="Q67" i="4" a="1"/>
  <c r="Q67" i="4" s="1"/>
  <c r="Q36" i="4" a="1"/>
  <c r="Q36" i="4" s="1"/>
  <c r="Q79" i="4" a="1"/>
  <c r="Q79" i="4" s="1"/>
  <c r="Q31" i="4" a="1"/>
  <c r="Q31" i="4" s="1"/>
  <c r="Q77" i="4" a="1"/>
  <c r="Q77" i="4" s="1"/>
  <c r="Q52" i="4" a="1"/>
  <c r="Q52" i="4" s="1"/>
  <c r="Q41" i="4" a="1"/>
  <c r="Q41" i="4" s="1"/>
  <c r="Q28" i="4" a="1"/>
  <c r="Q28" i="4" s="1"/>
  <c r="Q80" i="4" a="1"/>
  <c r="Q80" i="4" s="1"/>
  <c r="Q42" i="4" a="1"/>
  <c r="Q42" i="4" s="1"/>
  <c r="Q30" i="4" a="1"/>
  <c r="Q30" i="4" s="1"/>
  <c r="Q82" i="4" a="1"/>
  <c r="Q82" i="4" s="1"/>
  <c r="Q83" i="4" a="1"/>
  <c r="Q83" i="4" s="1"/>
  <c r="Q65" i="4" a="1"/>
  <c r="Q65" i="4" s="1"/>
  <c r="Q58" i="4" a="1"/>
  <c r="Q58" i="4" s="1"/>
  <c r="Q60" i="4" a="1"/>
  <c r="Q60" i="4" s="1"/>
  <c r="Q47" i="4" a="1"/>
  <c r="Q47" i="4" s="1"/>
  <c r="Q25" i="4" a="1"/>
  <c r="Q25" i="4" s="1"/>
  <c r="Q49" i="4" a="1"/>
  <c r="Q49" i="4" s="1"/>
  <c r="Q37" i="4" a="1"/>
  <c r="Q37" i="4" s="1"/>
  <c r="Q32" i="4" a="1"/>
  <c r="Q32" i="4" s="1"/>
  <c r="Q66" i="4" a="1"/>
  <c r="Q66" i="4" s="1"/>
  <c r="Q74" i="4" a="1"/>
  <c r="Q74" i="4" s="1"/>
  <c r="Q55" i="4" a="1"/>
  <c r="Q55" i="4" s="1"/>
  <c r="A9" i="4"/>
  <c r="A16" i="4"/>
  <c r="DX61" i="6"/>
  <c r="DX59" i="6"/>
  <c r="DL65" i="6"/>
  <c r="DL61" i="6"/>
  <c r="DX62" i="6"/>
  <c r="DX63" i="6"/>
  <c r="DL68" i="6"/>
  <c r="DL64" i="6"/>
  <c r="DL60" i="6"/>
  <c r="DX64" i="6"/>
  <c r="DX65" i="6"/>
  <c r="DL67" i="6"/>
  <c r="DL63" i="6"/>
  <c r="DX66" i="6"/>
  <c r="DX67" i="6"/>
  <c r="DL66" i="6"/>
  <c r="DL62" i="6"/>
  <c r="DX60" i="6"/>
  <c r="DX68" i="6"/>
  <c r="DL59" i="6"/>
  <c r="B15" i="4" l="1"/>
  <c r="B8" i="4"/>
  <c r="E74" i="2" l="1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<sst xmlns="http://schemas.openxmlformats.org/spreadsheetml/2006/main" count="5387" uniqueCount="355">
  <si>
    <t>ExcelWrite_Out.xlsm</t>
  </si>
  <si>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</si>
  <si>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</si>
  <si>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</si>
  <si>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</si>
  <si>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</si>
  <si>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</si>
  <si>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</si>
  <si>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</si>
  <si>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</si>
  <si>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</si>
  <si>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</si>
  <si>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</si>
  <si>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</si>
  <si>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</si>
  <si>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</si>
  <si>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</si>
  <si>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</si>
  <si>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</si>
  <si>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</si>
  <si>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</si>
  <si>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</si>
  <si>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</si>
  <si>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</si>
  <si>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See https://www.myonlinetraininghub.com/excel-4-macro-functions for type_num/data-code examples.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</si>
  <si>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</si>
  <si>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</si>
  <si>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</si>
  <si>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</si>
  <si>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</si>
  <si>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</si>
  <si>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</si>
  <si>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</si>
  <si>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</si>
  <si>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</si>
  <si>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</si>
  <si>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</si>
  <si>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</si>
  <si>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</si>
  <si>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</si>
  <si>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</si>
  <si>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</si>
  <si>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</si>
  <si>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</si>
  <si>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</si>
  <si>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</si>
  <si>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</si>
  <si>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</si>
  <si>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</si>
  <si>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</si>
  <si>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</si>
  <si>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</si>
  <si>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</si>
  <si>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</si>
  <si>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</si>
  <si>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</si>
  <si>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</si>
  <si>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</si>
  <si>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</si>
  <si>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</si>
  <si>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</si>
  <si>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</si>
  <si>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</si>
  <si>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</si>
  <si>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</si>
  <si>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</si>
  <si>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</si>
  <si>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</si>
  <si>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</si>
  <si>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</si>
  <si>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</si>
  <si>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</si>
  <si>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</si>
  <si>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</si>
  <si>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</si>
  <si>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</si>
  <si>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</si>
  <si>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</si>
  <si>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</si>
  <si>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</si>
  <si>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</si>
  <si>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</si>
  <si>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</si>
  <si>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</si>
  <si>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</si>
  <si>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</si>
  <si>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</si>
  <si>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</si>
  <si>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</si>
  <si>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</si>
  <si>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</si>
  <si>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</si>
  <si>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</si>
  <si>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</si>
  <si>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</si>
  <si>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</si>
  <si>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</si>
  <si>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</si>
  <si>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</si>
  <si>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</si>
  <si>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</si>
  <si>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</si>
  <si>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</si>
  <si>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</si>
  <si>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</si>
  <si>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</si>
  <si>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</si>
  <si>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</si>
  <si>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</si>
  <si>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</si>
  <si>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</si>
  <si>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</si>
  <si>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</si>
  <si>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</si>
  <si>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</si>
  <si>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</si>
  <si>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</si>
  <si>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</si>
  <si>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</si>
  <si>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</si>
  <si>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</si>
  <si>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</si>
  <si>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</si>
  <si>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</si>
  <si>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</si>
  <si>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</si>
  <si>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</si>
  <si>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</si>
  <si>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</si>
  <si>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</si>
  <si>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</si>
  <si>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</si>
  <si>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</si>
  <si>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</si>
  <si>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</si>
  <si>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</si>
  <si>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</si>
  <si>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</si>
  <si>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</si>
  <si>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</si>
  <si>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</si>
  <si>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</si>
  <si>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</si>
  <si>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</si>
  <si>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</si>
  <si>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</si>
  <si>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</si>
  <si>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</si>
  <si>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</si>
  <si>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</si>
  <si>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</si>
  <si>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</si>
  <si>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</si>
  <si>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</si>
  <si>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</si>
  <si>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</si>
  <si>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</si>
  <si>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</si>
  <si>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</si>
  <si>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</si>
  <si>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</si>
  <si>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</si>
  <si>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</si>
  <si>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</si>
  <si>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</si>
  <si>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</si>
  <si>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</si>
  <si>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</si>
  <si>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</si>
  <si>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</si>
  <si>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</si>
  <si>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</si>
  <si>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</si>
  <si>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</si>
  <si>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</si>
  <si>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</si>
  <si>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</si>
  <si>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</si>
  <si>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</si>
  <si>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</si>
  <si>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</si>
  <si>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</si>
  <si>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</si>
  <si>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</si>
  <si>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</si>
  <si>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</si>
  <si>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</si>
  <si>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</si>
  <si>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</si>
  <si>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</si>
  <si>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</si>
  <si>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</si>
  <si>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</si>
  <si>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</si>
  <si>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</si>
  <si>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</si>
  <si>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</si>
  <si>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</si>
  <si>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</si>
  <si>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</si>
  <si>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</si>
  <si>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</si>
  <si>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</si>
  <si>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</si>
  <si>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</si>
  <si>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</si>
  <si>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</si>
  <si>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</si>
  <si>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</si>
  <si>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</si>
  <si>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</si>
  <si>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</si>
  <si>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</si>
  <si>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</si>
  <si>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</si>
  <si>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</si>
  <si>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</si>
  <si>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</si>
  <si>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</si>
  <si>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</si>
  <si>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</si>
  <si>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</si>
  <si>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</si>
  <si>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</si>
  <si>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</si>
  <si>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</si>
  <si>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</si>
  <si>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</si>
  <si>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</si>
  <si>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</si>
  <si>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</si>
  <si>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</si>
  <si>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</si>
  <si>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</si>
  <si>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</si>
  <si>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</si>
  <si>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</si>
  <si>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</si>
  <si>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</si>
  <si>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</si>
  <si>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</si>
  <si>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</si>
  <si>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</si>
  <si>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</si>
  <si>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</si>
  <si>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</si>
  <si>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</si>
  <si>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</si>
  <si>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</si>
  <si>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</si>
  <si>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</si>
  <si>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</si>
  <si>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</si>
  <si>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</si>
  <si>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</si>
  <si>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</si>
  <si>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</si>
  <si>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</si>
  <si>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</si>
  <si>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</si>
  <si>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</si>
  <si>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</si>
  <si>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</si>
  <si>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</si>
  <si>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</si>
  <si>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</si>
  <si>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V202103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</si>
  <si>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</si>
  <si>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</si>
  <si>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</si>
  <si>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</si>
  <si>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</si>
  <si>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</si>
  <si>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</si>
  <si>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</si>
  <si>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</si>
  <si>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</si>
  <si>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</si>
  <si>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</si>
  <si>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</si>
  <si>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</si>
  <si>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</si>
  <si>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</si>
  <si>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</si>
  <si>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</si>
  <si>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</si>
  <si>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</si>
  <si>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</si>
  <si>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</si>
  <si>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</si>
  <si>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</si>
  <si>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</si>
  <si>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</si>
  <si>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</si>
  <si>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</si>
  <si>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</si>
  <si>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</si>
  <si>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</si>
  <si>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</si>
  <si>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</si>
  <si>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</si>
  <si>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</si>
  <si>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</si>
  <si>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</si>
  <si>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</si>
  <si>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</si>
  <si>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</si>
  <si>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</si>
  <si>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</si>
  <si>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</si>
  <si>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</si>
  <si>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</si>
  <si>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</si>
  <si>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</si>
  <si>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</si>
  <si>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</si>
  <si>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</si>
  <si>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</si>
  <si>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</si>
  <si>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</si>
  <si>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</si>
  <si>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</si>
  <si>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</si>
  <si>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</si>
  <si>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</si>
  <si>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</si>
  <si>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</si>
  <si>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</si>
  <si>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</si>
  <si>
    <t>Title</t>
  </si>
  <si>
    <t># of Scores To Use</t>
  </si>
  <si>
    <t>Treatment</t>
  </si>
  <si>
    <t>CoefficientValues</t>
  </si>
  <si>
    <t>CriticalValues</t>
  </si>
  <si>
    <t>CleanLimits</t>
  </si>
  <si>
    <t>For Categorical Example</t>
  </si>
  <si>
    <t>Critical Values</t>
  </si>
  <si>
    <t>X</t>
  </si>
  <si>
    <t>Y</t>
  </si>
  <si>
    <t>Z</t>
  </si>
  <si>
    <t>Input</t>
  </si>
  <si>
    <t>Start</t>
  </si>
  <si>
    <t># Critical Values</t>
  </si>
  <si>
    <t>Stop</t>
  </si>
  <si>
    <t># Artificials</t>
  </si>
  <si>
    <t>Step</t>
  </si>
  <si>
    <t>Variable Base Name</t>
  </si>
  <si>
    <t>Check if not 0</t>
  </si>
  <si>
    <t>Override Formula</t>
  </si>
  <si>
    <t>Functional Output</t>
  </si>
  <si>
    <t>Matrix Multiplication Output</t>
  </si>
  <si>
    <t>Row</t>
  </si>
  <si>
    <t>Raw Input</t>
  </si>
  <si>
    <t>Tag As Missing</t>
  </si>
  <si>
    <t>Override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</si>
</sst>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4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</cellStyleXfs>
  <cellXfs count="3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0" fillId="0" borderId="0" xfId="0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0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0" fontId="0" fillId="0" borderId="0" xfId="0" applyNumberFormat="1" applyFont="1" applyFill="1" applyBorder="1" applyAlignment="1" applyProtection="1"/>
    <xf numFmtId="0" fontId="20" fillId="38" borderId="10" xfId="0" applyNumberFormat="1" applyFont="1" applyFill="1" applyBorder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 applyFont="1" applyFill="1" applyBorder="1" applyAlignment="1" applyProtection="1"/>
    <xf numFmtId="170" fontId="0" fillId="0" borderId="0" xfId="1" applyNumberFormat="1" applyFont="1"/>
    <xf numFmtId="43" fontId="0" fillId="0" borderId="0" xfId="0" applyNumberFormat="1"/>
    <xf numFmtId="171" fontId="0" fillId="0" borderId="0" xfId="1" applyNumberFormat="1" applyFon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/>
    <xf numFmtId="0" fontId="0" fillId="0" borderId="0" xfId="0" applyFont="1"/>
  </cellXfs>
  <cellStyles count="274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CVs={-6,-1,3,6,8,9,},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X0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D9E-95A7-EB26A14AE9AD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0.97999999999999987</c:v>
                </c:pt>
                <c:pt idx="42">
                  <c:v>0.96</c:v>
                </c:pt>
                <c:pt idx="43">
                  <c:v>0.94000000000000006</c:v>
                </c:pt>
                <c:pt idx="44">
                  <c:v>0.91999999999999993</c:v>
                </c:pt>
                <c:pt idx="45">
                  <c:v>0.9</c:v>
                </c:pt>
                <c:pt idx="46">
                  <c:v>0.87999999999999989</c:v>
                </c:pt>
                <c:pt idx="47">
                  <c:v>0.86</c:v>
                </c:pt>
                <c:pt idx="48">
                  <c:v>0.83999999999999986</c:v>
                </c:pt>
                <c:pt idx="49">
                  <c:v>0.82</c:v>
                </c:pt>
                <c:pt idx="50">
                  <c:v>0.8</c:v>
                </c:pt>
                <c:pt idx="51">
                  <c:v>0.77999999999999992</c:v>
                </c:pt>
                <c:pt idx="52">
                  <c:v>0.76</c:v>
                </c:pt>
                <c:pt idx="53">
                  <c:v>0.73999999999999988</c:v>
                </c:pt>
                <c:pt idx="54">
                  <c:v>0.72</c:v>
                </c:pt>
                <c:pt idx="55">
                  <c:v>0.7</c:v>
                </c:pt>
                <c:pt idx="56">
                  <c:v>0.67999999999999994</c:v>
                </c:pt>
                <c:pt idx="57">
                  <c:v>0.65999999999999992</c:v>
                </c:pt>
                <c:pt idx="58">
                  <c:v>0.6399999999999999</c:v>
                </c:pt>
                <c:pt idx="59">
                  <c:v>0.61999999999999988</c:v>
                </c:pt>
                <c:pt idx="60">
                  <c:v>0.6</c:v>
                </c:pt>
                <c:pt idx="61">
                  <c:v>0.57999999999999985</c:v>
                </c:pt>
                <c:pt idx="62">
                  <c:v>0.55999999999999994</c:v>
                </c:pt>
                <c:pt idx="63">
                  <c:v>0.53999999999999981</c:v>
                </c:pt>
                <c:pt idx="64">
                  <c:v>0.51999999999999991</c:v>
                </c:pt>
                <c:pt idx="65">
                  <c:v>0.5</c:v>
                </c:pt>
                <c:pt idx="66">
                  <c:v>0.47999999999999987</c:v>
                </c:pt>
                <c:pt idx="67">
                  <c:v>0.45999999999999996</c:v>
                </c:pt>
                <c:pt idx="68">
                  <c:v>0.43999999999999984</c:v>
                </c:pt>
                <c:pt idx="69">
                  <c:v>0.41999999999999993</c:v>
                </c:pt>
                <c:pt idx="70">
                  <c:v>0.4</c:v>
                </c:pt>
                <c:pt idx="71">
                  <c:v>0.37999999999999989</c:v>
                </c:pt>
                <c:pt idx="72">
                  <c:v>0.36</c:v>
                </c:pt>
                <c:pt idx="73">
                  <c:v>0.33999999999999986</c:v>
                </c:pt>
                <c:pt idx="74">
                  <c:v>0.31999999999999995</c:v>
                </c:pt>
                <c:pt idx="75">
                  <c:v>0.30000000000000004</c:v>
                </c:pt>
                <c:pt idx="76">
                  <c:v>0.27999999999999992</c:v>
                </c:pt>
                <c:pt idx="77">
                  <c:v>0.26</c:v>
                </c:pt>
                <c:pt idx="78">
                  <c:v>0.23999999999999988</c:v>
                </c:pt>
                <c:pt idx="79">
                  <c:v>0.21999999999999997</c:v>
                </c:pt>
                <c:pt idx="80">
                  <c:v>0.19999999999999996</c:v>
                </c:pt>
                <c:pt idx="81">
                  <c:v>0.18000000000000005</c:v>
                </c:pt>
                <c:pt idx="82">
                  <c:v>0.15999999999999981</c:v>
                </c:pt>
                <c:pt idx="83">
                  <c:v>0.1399999999999999</c:v>
                </c:pt>
                <c:pt idx="84">
                  <c:v>0.11999999999999988</c:v>
                </c:pt>
                <c:pt idx="85">
                  <c:v>9.9999999999999978E-2</c:v>
                </c:pt>
                <c:pt idx="86">
                  <c:v>8.0000000000000071E-2</c:v>
                </c:pt>
                <c:pt idx="87">
                  <c:v>5.9999999999999831E-2</c:v>
                </c:pt>
                <c:pt idx="88">
                  <c:v>3.9999999999999813E-2</c:v>
                </c:pt>
                <c:pt idx="89">
                  <c:v>1.9999999999999907E-2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6-4D9E-95A7-EB26A14AE9AD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2.0000000000000108E-2</c:v>
                </c:pt>
                <c:pt idx="42">
                  <c:v>4.0000000000000036E-2</c:v>
                </c:pt>
                <c:pt idx="43">
                  <c:v>5.9999999999999963E-2</c:v>
                </c:pt>
                <c:pt idx="44">
                  <c:v>8.0000000000000071E-2</c:v>
                </c:pt>
                <c:pt idx="45">
                  <c:v>0.1</c:v>
                </c:pt>
                <c:pt idx="46">
                  <c:v>0.12000000000000011</c:v>
                </c:pt>
                <c:pt idx="47">
                  <c:v>0.14000000000000004</c:v>
                </c:pt>
                <c:pt idx="48">
                  <c:v>0.16000000000000014</c:v>
                </c:pt>
                <c:pt idx="49">
                  <c:v>0.18000000000000008</c:v>
                </c:pt>
                <c:pt idx="50">
                  <c:v>0.2</c:v>
                </c:pt>
                <c:pt idx="51">
                  <c:v>0.22000000000000011</c:v>
                </c:pt>
                <c:pt idx="52">
                  <c:v>0.24000000000000005</c:v>
                </c:pt>
                <c:pt idx="53">
                  <c:v>0.26000000000000012</c:v>
                </c:pt>
                <c:pt idx="54">
                  <c:v>0.28000000000000008</c:v>
                </c:pt>
                <c:pt idx="55">
                  <c:v>0.3</c:v>
                </c:pt>
                <c:pt idx="56">
                  <c:v>0.32000000000000012</c:v>
                </c:pt>
                <c:pt idx="57">
                  <c:v>0.34</c:v>
                </c:pt>
                <c:pt idx="58">
                  <c:v>0.36000000000000015</c:v>
                </c:pt>
                <c:pt idx="59">
                  <c:v>0.38000000000000006</c:v>
                </c:pt>
                <c:pt idx="60">
                  <c:v>0.4</c:v>
                </c:pt>
                <c:pt idx="61">
                  <c:v>0.4200000000000001</c:v>
                </c:pt>
                <c:pt idx="62">
                  <c:v>0.44000000000000006</c:v>
                </c:pt>
                <c:pt idx="63">
                  <c:v>0.46000000000000013</c:v>
                </c:pt>
                <c:pt idx="64">
                  <c:v>0.48000000000000009</c:v>
                </c:pt>
                <c:pt idx="65">
                  <c:v>0.5</c:v>
                </c:pt>
                <c:pt idx="66">
                  <c:v>0.52000000000000013</c:v>
                </c:pt>
                <c:pt idx="67">
                  <c:v>0.54</c:v>
                </c:pt>
                <c:pt idx="68">
                  <c:v>0.56000000000000016</c:v>
                </c:pt>
                <c:pt idx="69">
                  <c:v>0.58000000000000007</c:v>
                </c:pt>
                <c:pt idx="70">
                  <c:v>0.6</c:v>
                </c:pt>
                <c:pt idx="71">
                  <c:v>0.62000000000000011</c:v>
                </c:pt>
                <c:pt idx="72">
                  <c:v>0.64</c:v>
                </c:pt>
                <c:pt idx="73">
                  <c:v>0.66000000000000014</c:v>
                </c:pt>
                <c:pt idx="74">
                  <c:v>0.68</c:v>
                </c:pt>
                <c:pt idx="75">
                  <c:v>0.7</c:v>
                </c:pt>
                <c:pt idx="76">
                  <c:v>0.72000000000000008</c:v>
                </c:pt>
                <c:pt idx="77">
                  <c:v>0.74</c:v>
                </c:pt>
                <c:pt idx="78">
                  <c:v>0.76000000000000012</c:v>
                </c:pt>
                <c:pt idx="79">
                  <c:v>0.78</c:v>
                </c:pt>
                <c:pt idx="80">
                  <c:v>0.8</c:v>
                </c:pt>
                <c:pt idx="81">
                  <c:v>0.82</c:v>
                </c:pt>
                <c:pt idx="82">
                  <c:v>0.84000000000000019</c:v>
                </c:pt>
                <c:pt idx="83">
                  <c:v>0.8600000000000001</c:v>
                </c:pt>
                <c:pt idx="84">
                  <c:v>0.88000000000000012</c:v>
                </c:pt>
                <c:pt idx="85">
                  <c:v>0.9</c:v>
                </c:pt>
                <c:pt idx="86">
                  <c:v>0.91999999999999993</c:v>
                </c:pt>
                <c:pt idx="87">
                  <c:v>0.94000000000000017</c:v>
                </c:pt>
                <c:pt idx="88">
                  <c:v>0.96000000000000019</c:v>
                </c:pt>
                <c:pt idx="89">
                  <c:v>0.98000000000000009</c:v>
                </c:pt>
                <c:pt idx="90">
                  <c:v>1</c:v>
                </c:pt>
                <c:pt idx="91">
                  <c:v>0.97500000000000009</c:v>
                </c:pt>
                <c:pt idx="92">
                  <c:v>0.94999999999999973</c:v>
                </c:pt>
                <c:pt idx="93">
                  <c:v>0.92499999999999982</c:v>
                </c:pt>
                <c:pt idx="94">
                  <c:v>0.89999999999999991</c:v>
                </c:pt>
                <c:pt idx="95">
                  <c:v>0.875</c:v>
                </c:pt>
                <c:pt idx="96">
                  <c:v>0.84999999999999964</c:v>
                </c:pt>
                <c:pt idx="97">
                  <c:v>0.82499999999999973</c:v>
                </c:pt>
                <c:pt idx="98">
                  <c:v>0.79999999999999982</c:v>
                </c:pt>
                <c:pt idx="99">
                  <c:v>0.77499999999999991</c:v>
                </c:pt>
                <c:pt idx="100">
                  <c:v>0.75</c:v>
                </c:pt>
                <c:pt idx="101">
                  <c:v>0.72499999999999964</c:v>
                </c:pt>
                <c:pt idx="102">
                  <c:v>0.69999999999999973</c:v>
                </c:pt>
                <c:pt idx="103">
                  <c:v>0.67499999999999982</c:v>
                </c:pt>
                <c:pt idx="104">
                  <c:v>0.64999999999999991</c:v>
                </c:pt>
                <c:pt idx="105">
                  <c:v>0.625</c:v>
                </c:pt>
                <c:pt idx="106">
                  <c:v>0.59999999999999964</c:v>
                </c:pt>
                <c:pt idx="107">
                  <c:v>0.57499999999999973</c:v>
                </c:pt>
                <c:pt idx="108">
                  <c:v>0.54999999999999982</c:v>
                </c:pt>
                <c:pt idx="109">
                  <c:v>0.52499999999999991</c:v>
                </c:pt>
                <c:pt idx="110">
                  <c:v>0.5</c:v>
                </c:pt>
                <c:pt idx="111">
                  <c:v>0.47499999999999964</c:v>
                </c:pt>
                <c:pt idx="112">
                  <c:v>0.44999999999999973</c:v>
                </c:pt>
                <c:pt idx="113">
                  <c:v>0.42499999999999982</c:v>
                </c:pt>
                <c:pt idx="114">
                  <c:v>0.39999999999999991</c:v>
                </c:pt>
                <c:pt idx="115">
                  <c:v>0.375</c:v>
                </c:pt>
                <c:pt idx="116">
                  <c:v>0.34999999999999964</c:v>
                </c:pt>
                <c:pt idx="117">
                  <c:v>0.32499999999999973</c:v>
                </c:pt>
                <c:pt idx="118">
                  <c:v>0.29999999999999982</c:v>
                </c:pt>
                <c:pt idx="119">
                  <c:v>0.27499999999999991</c:v>
                </c:pt>
                <c:pt idx="120">
                  <c:v>0.25</c:v>
                </c:pt>
                <c:pt idx="121">
                  <c:v>0.22499999999999964</c:v>
                </c:pt>
                <c:pt idx="122">
                  <c:v>0.19999999999999973</c:v>
                </c:pt>
                <c:pt idx="123">
                  <c:v>0.17499999999999982</c:v>
                </c:pt>
                <c:pt idx="124">
                  <c:v>0.14999999999999991</c:v>
                </c:pt>
                <c:pt idx="125">
                  <c:v>0.125</c:v>
                </c:pt>
                <c:pt idx="126">
                  <c:v>9.9999999999999645E-2</c:v>
                </c:pt>
                <c:pt idx="127">
                  <c:v>7.4999999999999734E-2</c:v>
                </c:pt>
                <c:pt idx="128">
                  <c:v>4.9999999999999822E-2</c:v>
                </c:pt>
                <c:pt idx="129">
                  <c:v>2.4999999999999911E-2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6-4D9E-95A7-EB26A14AE9AD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2.4999999999999911E-2</c:v>
                </c:pt>
                <c:pt idx="92">
                  <c:v>5.0000000000000266E-2</c:v>
                </c:pt>
                <c:pt idx="93">
                  <c:v>7.5000000000000178E-2</c:v>
                </c:pt>
                <c:pt idx="94">
                  <c:v>0.10000000000000009</c:v>
                </c:pt>
                <c:pt idx="95">
                  <c:v>0.125</c:v>
                </c:pt>
                <c:pt idx="96">
                  <c:v>0.15000000000000036</c:v>
                </c:pt>
                <c:pt idx="97">
                  <c:v>0.17500000000000027</c:v>
                </c:pt>
                <c:pt idx="98">
                  <c:v>0.20000000000000018</c:v>
                </c:pt>
                <c:pt idx="99">
                  <c:v>0.22500000000000009</c:v>
                </c:pt>
                <c:pt idx="100">
                  <c:v>0.25</c:v>
                </c:pt>
                <c:pt idx="101">
                  <c:v>0.27500000000000036</c:v>
                </c:pt>
                <c:pt idx="102">
                  <c:v>0.30000000000000027</c:v>
                </c:pt>
                <c:pt idx="103">
                  <c:v>0.32500000000000018</c:v>
                </c:pt>
                <c:pt idx="104">
                  <c:v>0.35000000000000009</c:v>
                </c:pt>
                <c:pt idx="105">
                  <c:v>0.375</c:v>
                </c:pt>
                <c:pt idx="106">
                  <c:v>0.40000000000000036</c:v>
                </c:pt>
                <c:pt idx="107">
                  <c:v>0.42500000000000027</c:v>
                </c:pt>
                <c:pt idx="108">
                  <c:v>0.45000000000000018</c:v>
                </c:pt>
                <c:pt idx="109">
                  <c:v>0.47500000000000009</c:v>
                </c:pt>
                <c:pt idx="110">
                  <c:v>0.5</c:v>
                </c:pt>
                <c:pt idx="111">
                  <c:v>0.52500000000000036</c:v>
                </c:pt>
                <c:pt idx="112">
                  <c:v>0.55000000000000027</c:v>
                </c:pt>
                <c:pt idx="113">
                  <c:v>0.57500000000000018</c:v>
                </c:pt>
                <c:pt idx="114">
                  <c:v>0.60000000000000009</c:v>
                </c:pt>
                <c:pt idx="115">
                  <c:v>0.625</c:v>
                </c:pt>
                <c:pt idx="116">
                  <c:v>0.65000000000000036</c:v>
                </c:pt>
                <c:pt idx="117">
                  <c:v>0.67500000000000027</c:v>
                </c:pt>
                <c:pt idx="118">
                  <c:v>0.70000000000000018</c:v>
                </c:pt>
                <c:pt idx="119">
                  <c:v>0.72500000000000009</c:v>
                </c:pt>
                <c:pt idx="120">
                  <c:v>0.75</c:v>
                </c:pt>
                <c:pt idx="121">
                  <c:v>0.77500000000000036</c:v>
                </c:pt>
                <c:pt idx="122">
                  <c:v>0.80000000000000027</c:v>
                </c:pt>
                <c:pt idx="123">
                  <c:v>0.82500000000000018</c:v>
                </c:pt>
                <c:pt idx="124">
                  <c:v>0.85000000000000009</c:v>
                </c:pt>
                <c:pt idx="125">
                  <c:v>0.875</c:v>
                </c:pt>
                <c:pt idx="126">
                  <c:v>0.90000000000000036</c:v>
                </c:pt>
                <c:pt idx="127">
                  <c:v>0.92500000000000027</c:v>
                </c:pt>
                <c:pt idx="128">
                  <c:v>0.95000000000000018</c:v>
                </c:pt>
                <c:pt idx="129">
                  <c:v>0.97500000000000009</c:v>
                </c:pt>
                <c:pt idx="130">
                  <c:v>1</c:v>
                </c:pt>
                <c:pt idx="131">
                  <c:v>0.96666666666666623</c:v>
                </c:pt>
                <c:pt idx="132">
                  <c:v>0.93333333333333302</c:v>
                </c:pt>
                <c:pt idx="133">
                  <c:v>0.8999999999999998</c:v>
                </c:pt>
                <c:pt idx="134">
                  <c:v>0.86666666666666659</c:v>
                </c:pt>
                <c:pt idx="135">
                  <c:v>0.83333333333333337</c:v>
                </c:pt>
                <c:pt idx="136">
                  <c:v>0.79999999999999949</c:v>
                </c:pt>
                <c:pt idx="137">
                  <c:v>0.76666666666666627</c:v>
                </c:pt>
                <c:pt idx="138">
                  <c:v>0.73333333333333317</c:v>
                </c:pt>
                <c:pt idx="139">
                  <c:v>0.7</c:v>
                </c:pt>
                <c:pt idx="140">
                  <c:v>0.66666666666666674</c:v>
                </c:pt>
                <c:pt idx="141">
                  <c:v>0.63333333333333286</c:v>
                </c:pt>
                <c:pt idx="142">
                  <c:v>0.59999999999999964</c:v>
                </c:pt>
                <c:pt idx="143">
                  <c:v>0.56666666666666643</c:v>
                </c:pt>
                <c:pt idx="144">
                  <c:v>0.53333333333333321</c:v>
                </c:pt>
                <c:pt idx="145">
                  <c:v>0.5</c:v>
                </c:pt>
                <c:pt idx="146">
                  <c:v>0.46666666666666623</c:v>
                </c:pt>
                <c:pt idx="147">
                  <c:v>0.43333333333333302</c:v>
                </c:pt>
                <c:pt idx="148">
                  <c:v>0.3999999999999998</c:v>
                </c:pt>
                <c:pt idx="149">
                  <c:v>0.36666666666666659</c:v>
                </c:pt>
                <c:pt idx="150">
                  <c:v>0.33333333333333337</c:v>
                </c:pt>
                <c:pt idx="151">
                  <c:v>0.29999999999999949</c:v>
                </c:pt>
                <c:pt idx="152">
                  <c:v>0.26666666666666627</c:v>
                </c:pt>
                <c:pt idx="153">
                  <c:v>0.23333333333333306</c:v>
                </c:pt>
                <c:pt idx="154">
                  <c:v>0.19999999999999984</c:v>
                </c:pt>
                <c:pt idx="155">
                  <c:v>0.16666666666666663</c:v>
                </c:pt>
                <c:pt idx="156">
                  <c:v>0.13333333333333286</c:v>
                </c:pt>
                <c:pt idx="157">
                  <c:v>9.9999999999999645E-2</c:v>
                </c:pt>
                <c:pt idx="158">
                  <c:v>6.666666666666643E-2</c:v>
                </c:pt>
                <c:pt idx="159">
                  <c:v>3.3333333333333215E-2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6-4D9E-95A7-EB26A14AE9AD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3.3333333333333805E-2</c:v>
                </c:pt>
                <c:pt idx="132">
                  <c:v>6.6666666666667027E-2</c:v>
                </c:pt>
                <c:pt idx="133">
                  <c:v>0.10000000000000024</c:v>
                </c:pt>
                <c:pt idx="134">
                  <c:v>0.13333333333333344</c:v>
                </c:pt>
                <c:pt idx="135">
                  <c:v>0.16666666666666666</c:v>
                </c:pt>
                <c:pt idx="136">
                  <c:v>0.20000000000000048</c:v>
                </c:pt>
                <c:pt idx="137">
                  <c:v>0.2333333333333337</c:v>
                </c:pt>
                <c:pt idx="138">
                  <c:v>0.26666666666666689</c:v>
                </c:pt>
                <c:pt idx="139">
                  <c:v>0.3000000000000001</c:v>
                </c:pt>
                <c:pt idx="140">
                  <c:v>0.33333333333333331</c:v>
                </c:pt>
                <c:pt idx="141">
                  <c:v>0.36666666666666714</c:v>
                </c:pt>
                <c:pt idx="142">
                  <c:v>0.40000000000000036</c:v>
                </c:pt>
                <c:pt idx="143">
                  <c:v>0.43333333333333357</c:v>
                </c:pt>
                <c:pt idx="144">
                  <c:v>0.46666666666666679</c:v>
                </c:pt>
                <c:pt idx="145">
                  <c:v>0.5</c:v>
                </c:pt>
                <c:pt idx="146">
                  <c:v>0.53333333333333377</c:v>
                </c:pt>
                <c:pt idx="147">
                  <c:v>0.56666666666666698</c:v>
                </c:pt>
                <c:pt idx="148">
                  <c:v>0.6000000000000002</c:v>
                </c:pt>
                <c:pt idx="149">
                  <c:v>0.63333333333333341</c:v>
                </c:pt>
                <c:pt idx="150">
                  <c:v>0.66666666666666663</c:v>
                </c:pt>
                <c:pt idx="151">
                  <c:v>0.70000000000000051</c:v>
                </c:pt>
                <c:pt idx="152">
                  <c:v>0.73333333333333373</c:v>
                </c:pt>
                <c:pt idx="153">
                  <c:v>0.76666666666666694</c:v>
                </c:pt>
                <c:pt idx="154">
                  <c:v>0.80000000000000016</c:v>
                </c:pt>
                <c:pt idx="155">
                  <c:v>0.83333333333333337</c:v>
                </c:pt>
                <c:pt idx="156">
                  <c:v>0.86666666666666714</c:v>
                </c:pt>
                <c:pt idx="157">
                  <c:v>0.90000000000000036</c:v>
                </c:pt>
                <c:pt idx="158">
                  <c:v>0.93333333333333357</c:v>
                </c:pt>
                <c:pt idx="159">
                  <c:v>0.96666666666666679</c:v>
                </c:pt>
                <c:pt idx="160">
                  <c:v>1</c:v>
                </c:pt>
                <c:pt idx="161">
                  <c:v>0.94999999999999929</c:v>
                </c:pt>
                <c:pt idx="162">
                  <c:v>0.90000000000000036</c:v>
                </c:pt>
                <c:pt idx="163">
                  <c:v>0.84999999999999964</c:v>
                </c:pt>
                <c:pt idx="164">
                  <c:v>0.79999999999999893</c:v>
                </c:pt>
                <c:pt idx="165">
                  <c:v>0.75</c:v>
                </c:pt>
                <c:pt idx="166">
                  <c:v>0.69999999999999929</c:v>
                </c:pt>
                <c:pt idx="167">
                  <c:v>0.65000000000000036</c:v>
                </c:pt>
                <c:pt idx="168">
                  <c:v>0.59999999999999964</c:v>
                </c:pt>
                <c:pt idx="169">
                  <c:v>0.54999999999999893</c:v>
                </c:pt>
                <c:pt idx="170">
                  <c:v>0.5</c:v>
                </c:pt>
                <c:pt idx="171">
                  <c:v>0.44999999999999929</c:v>
                </c:pt>
                <c:pt idx="172">
                  <c:v>0.40000000000000036</c:v>
                </c:pt>
                <c:pt idx="173">
                  <c:v>0.34999999999999964</c:v>
                </c:pt>
                <c:pt idx="174">
                  <c:v>0.29999999999999893</c:v>
                </c:pt>
                <c:pt idx="175">
                  <c:v>0.25</c:v>
                </c:pt>
                <c:pt idx="176">
                  <c:v>0.19999999999999929</c:v>
                </c:pt>
                <c:pt idx="177">
                  <c:v>0.15000000000000036</c:v>
                </c:pt>
                <c:pt idx="178">
                  <c:v>9.9999999999999645E-2</c:v>
                </c:pt>
                <c:pt idx="179">
                  <c:v>4.9999999999998934E-2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6-4D9E-95A7-EB26A14AE9AD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  <c:pt idx="0">
                  <c:v>X5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5.0000000000000711E-2</c:v>
                </c:pt>
                <c:pt idx="162">
                  <c:v>9.9999999999999645E-2</c:v>
                </c:pt>
                <c:pt idx="163">
                  <c:v>0.15000000000000036</c:v>
                </c:pt>
                <c:pt idx="164">
                  <c:v>0.20000000000000107</c:v>
                </c:pt>
                <c:pt idx="165">
                  <c:v>0.25</c:v>
                </c:pt>
                <c:pt idx="166">
                  <c:v>0.30000000000000071</c:v>
                </c:pt>
                <c:pt idx="167">
                  <c:v>0.34999999999999964</c:v>
                </c:pt>
                <c:pt idx="168">
                  <c:v>0.40000000000000036</c:v>
                </c:pt>
                <c:pt idx="169">
                  <c:v>0.45000000000000107</c:v>
                </c:pt>
                <c:pt idx="170">
                  <c:v>0.5</c:v>
                </c:pt>
                <c:pt idx="171">
                  <c:v>0.55000000000000071</c:v>
                </c:pt>
                <c:pt idx="172">
                  <c:v>0.59999999999999964</c:v>
                </c:pt>
                <c:pt idx="173">
                  <c:v>0.65000000000000036</c:v>
                </c:pt>
                <c:pt idx="174">
                  <c:v>0.70000000000000107</c:v>
                </c:pt>
                <c:pt idx="175">
                  <c:v>0.75</c:v>
                </c:pt>
                <c:pt idx="176">
                  <c:v>0.80000000000000071</c:v>
                </c:pt>
                <c:pt idx="177">
                  <c:v>0.84999999999999964</c:v>
                </c:pt>
                <c:pt idx="178">
                  <c:v>0.90000000000000036</c:v>
                </c:pt>
                <c:pt idx="179">
                  <c:v>0.95000000000000107</c:v>
                </c:pt>
                <c:pt idx="180">
                  <c:v>1</c:v>
                </c:pt>
                <c:pt idx="181">
                  <c:v>0.89999999999999858</c:v>
                </c:pt>
                <c:pt idx="182">
                  <c:v>0.80000000000000071</c:v>
                </c:pt>
                <c:pt idx="183">
                  <c:v>0.69999999999999929</c:v>
                </c:pt>
                <c:pt idx="184">
                  <c:v>0.59999999999999787</c:v>
                </c:pt>
                <c:pt idx="185">
                  <c:v>0.5</c:v>
                </c:pt>
                <c:pt idx="186">
                  <c:v>0.39999999999999858</c:v>
                </c:pt>
                <c:pt idx="187">
                  <c:v>0.30000000000000071</c:v>
                </c:pt>
                <c:pt idx="188">
                  <c:v>0.19999999999999929</c:v>
                </c:pt>
                <c:pt idx="189">
                  <c:v>9.9999999999997868E-2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6-4D9E-95A7-EB26A14AE9AD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  <c:pt idx="0">
                  <c:v>X6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#N/A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0.10000000000000142</c:v>
                </c:pt>
                <c:pt idx="182">
                  <c:v>0.19999999999999929</c:v>
                </c:pt>
                <c:pt idx="183">
                  <c:v>0.30000000000000071</c:v>
                </c:pt>
                <c:pt idx="184">
                  <c:v>0.40000000000000213</c:v>
                </c:pt>
                <c:pt idx="185">
                  <c:v>0.5</c:v>
                </c:pt>
                <c:pt idx="186">
                  <c:v>0.60000000000000142</c:v>
                </c:pt>
                <c:pt idx="187">
                  <c:v>0.69999999999999929</c:v>
                </c:pt>
                <c:pt idx="188">
                  <c:v>0.80000000000000071</c:v>
                </c:pt>
                <c:pt idx="189">
                  <c:v>0.90000000000000213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6-4D9E-95A7-EB26A14AE9AD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6-4D9E-95A7-EB26A14A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CVs={-6,-1,3,6,8,9,},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6-4122-AB72-D2F86822C8FA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  <c:pt idx="0">
                  <c:v>1.8586862032820779</c:v>
                </c:pt>
                <c:pt idx="1">
                  <c:v>1.8586862032820779</c:v>
                </c:pt>
                <c:pt idx="2">
                  <c:v>1.8586862032820779</c:v>
                </c:pt>
                <c:pt idx="3">
                  <c:v>1.8586862032820779</c:v>
                </c:pt>
                <c:pt idx="4">
                  <c:v>1.8586862032820779</c:v>
                </c:pt>
                <c:pt idx="5">
                  <c:v>1.8586862032820779</c:v>
                </c:pt>
                <c:pt idx="6">
                  <c:v>1.8586862032820779</c:v>
                </c:pt>
                <c:pt idx="7">
                  <c:v>1.8586862032820779</c:v>
                </c:pt>
                <c:pt idx="8">
                  <c:v>1.8586862032820779</c:v>
                </c:pt>
                <c:pt idx="9">
                  <c:v>1.8586862032820779</c:v>
                </c:pt>
                <c:pt idx="10">
                  <c:v>1.8586862032820779</c:v>
                </c:pt>
                <c:pt idx="11">
                  <c:v>1.8586862032820779</c:v>
                </c:pt>
                <c:pt idx="12">
                  <c:v>1.8586862032820779</c:v>
                </c:pt>
                <c:pt idx="13">
                  <c:v>1.8586862032820779</c:v>
                </c:pt>
                <c:pt idx="14">
                  <c:v>1.8586862032820779</c:v>
                </c:pt>
                <c:pt idx="15">
                  <c:v>1.8586862032820779</c:v>
                </c:pt>
                <c:pt idx="16">
                  <c:v>1.8586862032820779</c:v>
                </c:pt>
                <c:pt idx="17">
                  <c:v>1.8586862032820779</c:v>
                </c:pt>
                <c:pt idx="18">
                  <c:v>1.8586862032820779</c:v>
                </c:pt>
                <c:pt idx="19">
                  <c:v>1.8586862032820779</c:v>
                </c:pt>
                <c:pt idx="20">
                  <c:v>-1.1811926958777015</c:v>
                </c:pt>
                <c:pt idx="21">
                  <c:v>-1.1811926958777015</c:v>
                </c:pt>
                <c:pt idx="22">
                  <c:v>-1.1811926958777015</c:v>
                </c:pt>
                <c:pt idx="23">
                  <c:v>-1.1811926958777015</c:v>
                </c:pt>
                <c:pt idx="24">
                  <c:v>-1.1811926958777015</c:v>
                </c:pt>
                <c:pt idx="25">
                  <c:v>-1.1811926958777015</c:v>
                </c:pt>
                <c:pt idx="26">
                  <c:v>-1.1811926958777015</c:v>
                </c:pt>
                <c:pt idx="27">
                  <c:v>-1.1811926958777015</c:v>
                </c:pt>
                <c:pt idx="28">
                  <c:v>-1.1811926958777015</c:v>
                </c:pt>
                <c:pt idx="29">
                  <c:v>-1.1811926958777015</c:v>
                </c:pt>
                <c:pt idx="30">
                  <c:v>-1.1811926958777015</c:v>
                </c:pt>
                <c:pt idx="31">
                  <c:v>-1.1811926958777015</c:v>
                </c:pt>
                <c:pt idx="32">
                  <c:v>-1.1811926958777015</c:v>
                </c:pt>
                <c:pt idx="33">
                  <c:v>-1.1811926958777015</c:v>
                </c:pt>
                <c:pt idx="34">
                  <c:v>-1.1811926958777015</c:v>
                </c:pt>
                <c:pt idx="35">
                  <c:v>-1.1811926958777015</c:v>
                </c:pt>
                <c:pt idx="36">
                  <c:v>-1.1811926958777015</c:v>
                </c:pt>
                <c:pt idx="37">
                  <c:v>-1.1811926958777015</c:v>
                </c:pt>
                <c:pt idx="38">
                  <c:v>-1.1811926958777015</c:v>
                </c:pt>
                <c:pt idx="39">
                  <c:v>-1.1811926958777015</c:v>
                </c:pt>
                <c:pt idx="40">
                  <c:v>-1.1811926958777015</c:v>
                </c:pt>
                <c:pt idx="41">
                  <c:v>-1.1871405038280434</c:v>
                </c:pt>
                <c:pt idx="42">
                  <c:v>-1.193088311778385</c:v>
                </c:pt>
                <c:pt idx="43">
                  <c:v>-1.1990361197287267</c:v>
                </c:pt>
                <c:pt idx="44">
                  <c:v>-1.2049839276790686</c:v>
                </c:pt>
                <c:pt idx="45">
                  <c:v>-1.2109317356294103</c:v>
                </c:pt>
                <c:pt idx="46">
                  <c:v>-1.2168795435797519</c:v>
                </c:pt>
                <c:pt idx="47">
                  <c:v>-1.2228273515300938</c:v>
                </c:pt>
                <c:pt idx="48">
                  <c:v>-1.2287751594804357</c:v>
                </c:pt>
                <c:pt idx="49">
                  <c:v>-1.2347229674307774</c:v>
                </c:pt>
                <c:pt idx="50">
                  <c:v>-1.240670775381119</c:v>
                </c:pt>
                <c:pt idx="51">
                  <c:v>-1.2466185833314609</c:v>
                </c:pt>
                <c:pt idx="52">
                  <c:v>-1.2525663912818028</c:v>
                </c:pt>
                <c:pt idx="53">
                  <c:v>-1.2585141992321445</c:v>
                </c:pt>
                <c:pt idx="54">
                  <c:v>-1.2644620071824864</c:v>
                </c:pt>
                <c:pt idx="55">
                  <c:v>-1.2704098151328278</c:v>
                </c:pt>
                <c:pt idx="56">
                  <c:v>-1.2763576230831699</c:v>
                </c:pt>
                <c:pt idx="57">
                  <c:v>-1.2823054310335116</c:v>
                </c:pt>
                <c:pt idx="58">
                  <c:v>-1.2882532389838532</c:v>
                </c:pt>
                <c:pt idx="59">
                  <c:v>-1.2942010469341949</c:v>
                </c:pt>
                <c:pt idx="60">
                  <c:v>-1.3001488548845366</c:v>
                </c:pt>
                <c:pt idx="61">
                  <c:v>-1.3060966628348785</c:v>
                </c:pt>
                <c:pt idx="62">
                  <c:v>-1.3120444707852204</c:v>
                </c:pt>
                <c:pt idx="63">
                  <c:v>-1.317992278735562</c:v>
                </c:pt>
                <c:pt idx="64">
                  <c:v>-1.3239400866859039</c:v>
                </c:pt>
                <c:pt idx="65">
                  <c:v>-1.3298878946362456</c:v>
                </c:pt>
                <c:pt idx="66">
                  <c:v>-1.3358357025865875</c:v>
                </c:pt>
                <c:pt idx="67">
                  <c:v>-1.3417835105369291</c:v>
                </c:pt>
                <c:pt idx="68">
                  <c:v>-1.3477313184872708</c:v>
                </c:pt>
                <c:pt idx="69">
                  <c:v>-1.3536791264376127</c:v>
                </c:pt>
                <c:pt idx="70">
                  <c:v>-1.3596269343879543</c:v>
                </c:pt>
                <c:pt idx="71">
                  <c:v>-1.3655747423382962</c:v>
                </c:pt>
                <c:pt idx="72">
                  <c:v>-1.3715225502886379</c:v>
                </c:pt>
                <c:pt idx="73">
                  <c:v>-1.3774703582389798</c:v>
                </c:pt>
                <c:pt idx="74">
                  <c:v>-1.3834181661893217</c:v>
                </c:pt>
                <c:pt idx="75">
                  <c:v>-1.3893659741396633</c:v>
                </c:pt>
                <c:pt idx="76">
                  <c:v>-1.395313782090005</c:v>
                </c:pt>
                <c:pt idx="77">
                  <c:v>-1.4012615900403469</c:v>
                </c:pt>
                <c:pt idx="78">
                  <c:v>-1.4072093979906886</c:v>
                </c:pt>
                <c:pt idx="79">
                  <c:v>-1.4131572059410302</c:v>
                </c:pt>
                <c:pt idx="80">
                  <c:v>-1.4191050138913719</c:v>
                </c:pt>
                <c:pt idx="81">
                  <c:v>-1.4250528218417138</c:v>
                </c:pt>
                <c:pt idx="82">
                  <c:v>-1.4310006297920557</c:v>
                </c:pt>
                <c:pt idx="83">
                  <c:v>-1.4369484377423973</c:v>
                </c:pt>
                <c:pt idx="84">
                  <c:v>-1.4428962456927392</c:v>
                </c:pt>
                <c:pt idx="85">
                  <c:v>-1.4488440536430809</c:v>
                </c:pt>
                <c:pt idx="86">
                  <c:v>-1.4547918615934226</c:v>
                </c:pt>
                <c:pt idx="87">
                  <c:v>-1.4607396695437644</c:v>
                </c:pt>
                <c:pt idx="88">
                  <c:v>-1.4666874774941063</c:v>
                </c:pt>
                <c:pt idx="89">
                  <c:v>-1.472635285444448</c:v>
                </c:pt>
                <c:pt idx="90">
                  <c:v>-1.4785830933947897</c:v>
                </c:pt>
                <c:pt idx="91">
                  <c:v>-1.4668731401268507</c:v>
                </c:pt>
                <c:pt idx="92">
                  <c:v>-1.4551631868589117</c:v>
                </c:pt>
                <c:pt idx="93">
                  <c:v>-1.4434532335909727</c:v>
                </c:pt>
                <c:pt idx="94">
                  <c:v>-1.4317432803230334</c:v>
                </c:pt>
                <c:pt idx="95">
                  <c:v>-1.4200333270550947</c:v>
                </c:pt>
                <c:pt idx="96">
                  <c:v>-1.4083233737871554</c:v>
                </c:pt>
                <c:pt idx="97">
                  <c:v>-1.3966134205192164</c:v>
                </c:pt>
                <c:pt idx="98">
                  <c:v>-1.3849034672512777</c:v>
                </c:pt>
                <c:pt idx="99">
                  <c:v>-1.3731935139833387</c:v>
                </c:pt>
                <c:pt idx="100">
                  <c:v>-1.3614835607153997</c:v>
                </c:pt>
                <c:pt idx="101">
                  <c:v>-1.3497736074474604</c:v>
                </c:pt>
                <c:pt idx="102">
                  <c:v>-1.3380636541795214</c:v>
                </c:pt>
                <c:pt idx="103">
                  <c:v>-1.3263537009115827</c:v>
                </c:pt>
                <c:pt idx="104">
                  <c:v>-1.3146437476436437</c:v>
                </c:pt>
                <c:pt idx="105">
                  <c:v>-1.3029337943757047</c:v>
                </c:pt>
                <c:pt idx="106">
                  <c:v>-1.2912238411077654</c:v>
                </c:pt>
                <c:pt idx="107">
                  <c:v>-1.2795138878398267</c:v>
                </c:pt>
                <c:pt idx="108">
                  <c:v>-1.2678039345718877</c:v>
                </c:pt>
                <c:pt idx="109">
                  <c:v>-1.2560939813039487</c:v>
                </c:pt>
                <c:pt idx="110">
                  <c:v>-1.2443840280360097</c:v>
                </c:pt>
                <c:pt idx="111">
                  <c:v>-1.2326740747680707</c:v>
                </c:pt>
                <c:pt idx="112">
                  <c:v>-1.2209641215001314</c:v>
                </c:pt>
                <c:pt idx="113">
                  <c:v>-1.2092541682321927</c:v>
                </c:pt>
                <c:pt idx="114">
                  <c:v>-1.1975442149642537</c:v>
                </c:pt>
                <c:pt idx="115">
                  <c:v>-1.1858342616963147</c:v>
                </c:pt>
                <c:pt idx="116">
                  <c:v>-1.1741243084283755</c:v>
                </c:pt>
                <c:pt idx="117">
                  <c:v>-1.1624143551604367</c:v>
                </c:pt>
                <c:pt idx="118">
                  <c:v>-1.1507044018924977</c:v>
                </c:pt>
                <c:pt idx="119">
                  <c:v>-1.1389944486245587</c:v>
                </c:pt>
                <c:pt idx="120">
                  <c:v>-1.1272844953566197</c:v>
                </c:pt>
                <c:pt idx="121">
                  <c:v>-1.1155745420886807</c:v>
                </c:pt>
                <c:pt idx="122">
                  <c:v>-1.1038645888207415</c:v>
                </c:pt>
                <c:pt idx="123">
                  <c:v>-1.0921546355528027</c:v>
                </c:pt>
                <c:pt idx="124">
                  <c:v>-1.0804446822848637</c:v>
                </c:pt>
                <c:pt idx="125">
                  <c:v>-1.0687347290169247</c:v>
                </c:pt>
                <c:pt idx="126">
                  <c:v>-1.0570247757489855</c:v>
                </c:pt>
                <c:pt idx="127">
                  <c:v>-1.0453148224810467</c:v>
                </c:pt>
                <c:pt idx="128">
                  <c:v>-1.0336048692131077</c:v>
                </c:pt>
                <c:pt idx="129">
                  <c:v>-1.0218949159451687</c:v>
                </c:pt>
                <c:pt idx="130">
                  <c:v>-1.0101849626772297</c:v>
                </c:pt>
                <c:pt idx="131">
                  <c:v>-1.003715947971008</c:v>
                </c:pt>
                <c:pt idx="132">
                  <c:v>-0.99724693326478642</c:v>
                </c:pt>
                <c:pt idx="133">
                  <c:v>-0.99077791855856479</c:v>
                </c:pt>
                <c:pt idx="134">
                  <c:v>-0.98430890385234315</c:v>
                </c:pt>
                <c:pt idx="135">
                  <c:v>-0.97783988914612152</c:v>
                </c:pt>
                <c:pt idx="136">
                  <c:v>-0.97137087443989967</c:v>
                </c:pt>
                <c:pt idx="137">
                  <c:v>-0.96490185973367815</c:v>
                </c:pt>
                <c:pt idx="138">
                  <c:v>-0.95843284502745663</c:v>
                </c:pt>
                <c:pt idx="139">
                  <c:v>-0.9519638303212351</c:v>
                </c:pt>
                <c:pt idx="140">
                  <c:v>-0.94549481561501347</c:v>
                </c:pt>
                <c:pt idx="141">
                  <c:v>-0.93902580090879173</c:v>
                </c:pt>
                <c:pt idx="142">
                  <c:v>-0.9325567862025701</c:v>
                </c:pt>
                <c:pt idx="143">
                  <c:v>-0.92608777149634847</c:v>
                </c:pt>
                <c:pt idx="144">
                  <c:v>-0.91961875679012683</c:v>
                </c:pt>
                <c:pt idx="145">
                  <c:v>-0.9131497420839052</c:v>
                </c:pt>
                <c:pt idx="146">
                  <c:v>-0.90668072737768346</c:v>
                </c:pt>
                <c:pt idx="147">
                  <c:v>-0.90021171267146194</c:v>
                </c:pt>
                <c:pt idx="148">
                  <c:v>-0.89374269796524031</c:v>
                </c:pt>
                <c:pt idx="149">
                  <c:v>-0.88727368325901868</c:v>
                </c:pt>
                <c:pt idx="150">
                  <c:v>-0.88080466855279704</c:v>
                </c:pt>
                <c:pt idx="151">
                  <c:v>-0.87433565384657541</c:v>
                </c:pt>
                <c:pt idx="152">
                  <c:v>-0.86786663914035378</c:v>
                </c:pt>
                <c:pt idx="153">
                  <c:v>-0.86139762443413215</c:v>
                </c:pt>
                <c:pt idx="154">
                  <c:v>-0.85492860972791052</c:v>
                </c:pt>
                <c:pt idx="155">
                  <c:v>-0.84845959502168888</c:v>
                </c:pt>
                <c:pt idx="156">
                  <c:v>-0.84199058031546714</c:v>
                </c:pt>
                <c:pt idx="157">
                  <c:v>-0.83552156560924562</c:v>
                </c:pt>
                <c:pt idx="158">
                  <c:v>-0.82905255090302399</c:v>
                </c:pt>
                <c:pt idx="159">
                  <c:v>-0.82258353619680236</c:v>
                </c:pt>
                <c:pt idx="160">
                  <c:v>-0.81611452149058072</c:v>
                </c:pt>
                <c:pt idx="161">
                  <c:v>-0.7359016153594643</c:v>
                </c:pt>
                <c:pt idx="162">
                  <c:v>-0.65568870922835076</c:v>
                </c:pt>
                <c:pt idx="163">
                  <c:v>-0.57547580309723434</c:v>
                </c:pt>
                <c:pt idx="164">
                  <c:v>-0.49526289696611792</c:v>
                </c:pt>
                <c:pt idx="165">
                  <c:v>-0.41504999083500438</c:v>
                </c:pt>
                <c:pt idx="166">
                  <c:v>-0.33483708470388795</c:v>
                </c:pt>
                <c:pt idx="167">
                  <c:v>-0.25462417857277447</c:v>
                </c:pt>
                <c:pt idx="168">
                  <c:v>-0.17441127244165799</c:v>
                </c:pt>
                <c:pt idx="169">
                  <c:v>-9.419836631054157E-2</c:v>
                </c:pt>
                <c:pt idx="170">
                  <c:v>-1.3985460179428033E-2</c:v>
                </c:pt>
                <c:pt idx="171">
                  <c:v>6.6227445951688335E-2</c:v>
                </c:pt>
                <c:pt idx="172">
                  <c:v>0.14644035208280193</c:v>
                </c:pt>
                <c:pt idx="173">
                  <c:v>0.2266532582139183</c:v>
                </c:pt>
                <c:pt idx="174">
                  <c:v>0.30686616434503478</c:v>
                </c:pt>
                <c:pt idx="175">
                  <c:v>0.38707907047614831</c:v>
                </c:pt>
                <c:pt idx="176">
                  <c:v>0.46729197660726474</c:v>
                </c:pt>
                <c:pt idx="177">
                  <c:v>0.54750488273837827</c:v>
                </c:pt>
                <c:pt idx="178">
                  <c:v>0.6277177888694947</c:v>
                </c:pt>
                <c:pt idx="179">
                  <c:v>0.70793069500061112</c:v>
                </c:pt>
                <c:pt idx="180">
                  <c:v>0.78814360113172466</c:v>
                </c:pt>
                <c:pt idx="181">
                  <c:v>0.6299633401249578</c:v>
                </c:pt>
                <c:pt idx="182">
                  <c:v>0.4717830791181965</c:v>
                </c:pt>
                <c:pt idx="183">
                  <c:v>0.31360281811142943</c:v>
                </c:pt>
                <c:pt idx="184">
                  <c:v>0.15542255710466257</c:v>
                </c:pt>
                <c:pt idx="185">
                  <c:v>-2.7577039020987293E-3</c:v>
                </c:pt>
                <c:pt idx="186">
                  <c:v>-0.16093796490886569</c:v>
                </c:pt>
                <c:pt idx="187">
                  <c:v>-0.31911822591562689</c:v>
                </c:pt>
                <c:pt idx="188">
                  <c:v>-0.47729848692239396</c:v>
                </c:pt>
                <c:pt idx="189">
                  <c:v>-0.63547874792916081</c:v>
                </c:pt>
                <c:pt idx="190">
                  <c:v>-0.79365900893592212</c:v>
                </c:pt>
                <c:pt idx="191">
                  <c:v>-0.79365900893592212</c:v>
                </c:pt>
                <c:pt idx="192">
                  <c:v>-0.79365900893592212</c:v>
                </c:pt>
                <c:pt idx="193">
                  <c:v>-0.79365900893592212</c:v>
                </c:pt>
                <c:pt idx="194">
                  <c:v>-0.79365900893592212</c:v>
                </c:pt>
                <c:pt idx="195">
                  <c:v>-0.79365900893592212</c:v>
                </c:pt>
                <c:pt idx="196">
                  <c:v>-0.79365900893592212</c:v>
                </c:pt>
                <c:pt idx="197">
                  <c:v>-0.79365900893592212</c:v>
                </c:pt>
                <c:pt idx="198">
                  <c:v>-0.79365900893592212</c:v>
                </c:pt>
                <c:pt idx="199">
                  <c:v>-0.79365900893592212</c:v>
                </c:pt>
                <c:pt idx="200">
                  <c:v>-0.79365900893592212</c:v>
                </c:pt>
                <c:pt idx="201">
                  <c:v>-0.79365900893592212</c:v>
                </c:pt>
                <c:pt idx="202">
                  <c:v>-0.79365900893592212</c:v>
                </c:pt>
                <c:pt idx="203">
                  <c:v>-0.79365900893592212</c:v>
                </c:pt>
                <c:pt idx="204">
                  <c:v>-0.79365900893592212</c:v>
                </c:pt>
                <c:pt idx="205">
                  <c:v>-0.79365900893592212</c:v>
                </c:pt>
                <c:pt idx="206">
                  <c:v>1.8586862032820779</c:v>
                </c:pt>
                <c:pt idx="207">
                  <c:v>1.8586862032820779</c:v>
                </c:pt>
                <c:pt idx="208">
                  <c:v>1.8586862032820779</c:v>
                </c:pt>
                <c:pt idx="209">
                  <c:v>1.8586862032820779</c:v>
                </c:pt>
                <c:pt idx="210">
                  <c:v>1.8586862032820779</c:v>
                </c:pt>
                <c:pt idx="211">
                  <c:v>1.8586862032820779</c:v>
                </c:pt>
                <c:pt idx="212">
                  <c:v>1.8586862032820779</c:v>
                </c:pt>
                <c:pt idx="213">
                  <c:v>1.8586862032820779</c:v>
                </c:pt>
                <c:pt idx="214">
                  <c:v>1.8586862032820779</c:v>
                </c:pt>
                <c:pt idx="215">
                  <c:v>1.8586862032820779</c:v>
                </c:pt>
                <c:pt idx="216">
                  <c:v>1.8586862032820779</c:v>
                </c:pt>
                <c:pt idx="217">
                  <c:v>1.8586862032820779</c:v>
                </c:pt>
                <c:pt idx="218">
                  <c:v>1.8586862032820779</c:v>
                </c:pt>
                <c:pt idx="219">
                  <c:v>1.8586862032820779</c:v>
                </c:pt>
                <c:pt idx="220">
                  <c:v>1.8586862032820779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6-4122-AB72-D2F86822C8FA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  <c:pt idx="0">
                  <c:v>0.21467152668699407</c:v>
                </c:pt>
                <c:pt idx="1">
                  <c:v>0.21467152668699407</c:v>
                </c:pt>
                <c:pt idx="2">
                  <c:v>0.21467152668699407</c:v>
                </c:pt>
                <c:pt idx="3">
                  <c:v>0.21467152668699407</c:v>
                </c:pt>
                <c:pt idx="4">
                  <c:v>0.21467152668699407</c:v>
                </c:pt>
                <c:pt idx="5">
                  <c:v>0.21467152668699407</c:v>
                </c:pt>
                <c:pt idx="6">
                  <c:v>0.21467152668699407</c:v>
                </c:pt>
                <c:pt idx="7">
                  <c:v>0.21467152668699407</c:v>
                </c:pt>
                <c:pt idx="8">
                  <c:v>0.21467152668699407</c:v>
                </c:pt>
                <c:pt idx="9">
                  <c:v>0.21467152668699407</c:v>
                </c:pt>
                <c:pt idx="10">
                  <c:v>0.21467152668699407</c:v>
                </c:pt>
                <c:pt idx="11">
                  <c:v>0.21467152668699407</c:v>
                </c:pt>
                <c:pt idx="12">
                  <c:v>0.21467152668699407</c:v>
                </c:pt>
                <c:pt idx="13">
                  <c:v>0.21467152668699407</c:v>
                </c:pt>
                <c:pt idx="14">
                  <c:v>0.21467152668699407</c:v>
                </c:pt>
                <c:pt idx="15">
                  <c:v>0.21467152668699407</c:v>
                </c:pt>
                <c:pt idx="16">
                  <c:v>0.21467152668699407</c:v>
                </c:pt>
                <c:pt idx="17">
                  <c:v>0.21467152668699407</c:v>
                </c:pt>
                <c:pt idx="18">
                  <c:v>0.21467152668699407</c:v>
                </c:pt>
                <c:pt idx="19">
                  <c:v>0.21467152668699407</c:v>
                </c:pt>
                <c:pt idx="20">
                  <c:v>-6.3166056864452536E-2</c:v>
                </c:pt>
                <c:pt idx="21">
                  <c:v>-6.3166056864452536E-2</c:v>
                </c:pt>
                <c:pt idx="22">
                  <c:v>-6.3166056864452536E-2</c:v>
                </c:pt>
                <c:pt idx="23">
                  <c:v>-6.3166056864452536E-2</c:v>
                </c:pt>
                <c:pt idx="24">
                  <c:v>-6.3166056864452536E-2</c:v>
                </c:pt>
                <c:pt idx="25">
                  <c:v>-6.3166056864452536E-2</c:v>
                </c:pt>
                <c:pt idx="26">
                  <c:v>-6.3166056864452536E-2</c:v>
                </c:pt>
                <c:pt idx="27">
                  <c:v>-6.3166056864452536E-2</c:v>
                </c:pt>
                <c:pt idx="28">
                  <c:v>-6.3166056864452536E-2</c:v>
                </c:pt>
                <c:pt idx="29">
                  <c:v>-6.3166056864452536E-2</c:v>
                </c:pt>
                <c:pt idx="30">
                  <c:v>-6.3166056864452536E-2</c:v>
                </c:pt>
                <c:pt idx="31">
                  <c:v>-6.3166056864452536E-2</c:v>
                </c:pt>
                <c:pt idx="32">
                  <c:v>-6.3166056864452536E-2</c:v>
                </c:pt>
                <c:pt idx="33">
                  <c:v>-6.3166056864452536E-2</c:v>
                </c:pt>
                <c:pt idx="34">
                  <c:v>-6.3166056864452536E-2</c:v>
                </c:pt>
                <c:pt idx="35">
                  <c:v>-6.3166056864452536E-2</c:v>
                </c:pt>
                <c:pt idx="36">
                  <c:v>-6.3166056864452536E-2</c:v>
                </c:pt>
                <c:pt idx="37">
                  <c:v>-6.3166056864452536E-2</c:v>
                </c:pt>
                <c:pt idx="38">
                  <c:v>-6.3166056864452536E-2</c:v>
                </c:pt>
                <c:pt idx="39">
                  <c:v>-6.3166056864452536E-2</c:v>
                </c:pt>
                <c:pt idx="40">
                  <c:v>-6.3166056864452536E-2</c:v>
                </c:pt>
                <c:pt idx="41">
                  <c:v>-9.9461361860165923E-2</c:v>
                </c:pt>
                <c:pt idx="42">
                  <c:v>-0.135756666855879</c:v>
                </c:pt>
                <c:pt idx="43">
                  <c:v>-0.17205197185159204</c:v>
                </c:pt>
                <c:pt idx="44">
                  <c:v>-0.20834727684730545</c:v>
                </c:pt>
                <c:pt idx="45">
                  <c:v>-0.24464258184301851</c:v>
                </c:pt>
                <c:pt idx="46">
                  <c:v>-0.28093788683873189</c:v>
                </c:pt>
                <c:pt idx="47">
                  <c:v>-0.31723319183444493</c:v>
                </c:pt>
                <c:pt idx="48">
                  <c:v>-0.35352849683015836</c:v>
                </c:pt>
                <c:pt idx="49">
                  <c:v>-0.3898238018258714</c:v>
                </c:pt>
                <c:pt idx="50">
                  <c:v>-0.42611910682158449</c:v>
                </c:pt>
                <c:pt idx="51">
                  <c:v>-0.46241441181729787</c:v>
                </c:pt>
                <c:pt idx="52">
                  <c:v>-0.49870971681301091</c:v>
                </c:pt>
                <c:pt idx="53">
                  <c:v>-0.53500502180872422</c:v>
                </c:pt>
                <c:pt idx="54">
                  <c:v>-0.57130032680443732</c:v>
                </c:pt>
                <c:pt idx="55">
                  <c:v>-0.60759563180015042</c:v>
                </c:pt>
                <c:pt idx="56">
                  <c:v>-0.64389093679586384</c:v>
                </c:pt>
                <c:pt idx="57">
                  <c:v>-0.68018624179157694</c:v>
                </c:pt>
                <c:pt idx="58">
                  <c:v>-0.71648154678729026</c:v>
                </c:pt>
                <c:pt idx="59">
                  <c:v>-0.75277685178300335</c:v>
                </c:pt>
                <c:pt idx="60">
                  <c:v>-0.78907215677871645</c:v>
                </c:pt>
                <c:pt idx="61">
                  <c:v>-0.82536746177442977</c:v>
                </c:pt>
                <c:pt idx="62">
                  <c:v>-0.86166276677014286</c:v>
                </c:pt>
                <c:pt idx="63">
                  <c:v>-0.89795807176585618</c:v>
                </c:pt>
                <c:pt idx="64">
                  <c:v>-0.93425337676156928</c:v>
                </c:pt>
                <c:pt idx="65">
                  <c:v>-0.97054868175728237</c:v>
                </c:pt>
                <c:pt idx="66">
                  <c:v>-1.0068439867529959</c:v>
                </c:pt>
                <c:pt idx="67">
                  <c:v>-1.043139291748709</c:v>
                </c:pt>
                <c:pt idx="68">
                  <c:v>-1.0794345967444221</c:v>
                </c:pt>
                <c:pt idx="69">
                  <c:v>-1.1157299017401352</c:v>
                </c:pt>
                <c:pt idx="70">
                  <c:v>-1.1520252067358483</c:v>
                </c:pt>
                <c:pt idx="71">
                  <c:v>-1.1883205117315618</c:v>
                </c:pt>
                <c:pt idx="72">
                  <c:v>-1.2246158167272747</c:v>
                </c:pt>
                <c:pt idx="73">
                  <c:v>-1.2609111217229882</c:v>
                </c:pt>
                <c:pt idx="74">
                  <c:v>-1.2972064267187013</c:v>
                </c:pt>
                <c:pt idx="75">
                  <c:v>-1.3335017317144142</c:v>
                </c:pt>
                <c:pt idx="76">
                  <c:v>-1.3697970367101275</c:v>
                </c:pt>
                <c:pt idx="77">
                  <c:v>-1.4060923417058406</c:v>
                </c:pt>
                <c:pt idx="78">
                  <c:v>-1.4423876467015542</c:v>
                </c:pt>
                <c:pt idx="79">
                  <c:v>-1.4786829516972673</c:v>
                </c:pt>
                <c:pt idx="80">
                  <c:v>-1.5149782566929804</c:v>
                </c:pt>
                <c:pt idx="81">
                  <c:v>-1.5512735616886932</c:v>
                </c:pt>
                <c:pt idx="82">
                  <c:v>-1.587568866684407</c:v>
                </c:pt>
                <c:pt idx="83">
                  <c:v>-1.6238641716801201</c:v>
                </c:pt>
                <c:pt idx="84">
                  <c:v>-1.6601594766758332</c:v>
                </c:pt>
                <c:pt idx="85">
                  <c:v>-1.6964547816715463</c:v>
                </c:pt>
                <c:pt idx="86">
                  <c:v>-1.7327500866672594</c:v>
                </c:pt>
                <c:pt idx="87">
                  <c:v>-1.7690453916629729</c:v>
                </c:pt>
                <c:pt idx="88">
                  <c:v>-1.805340696658686</c:v>
                </c:pt>
                <c:pt idx="89">
                  <c:v>-1.8416360016543991</c:v>
                </c:pt>
                <c:pt idx="90">
                  <c:v>-1.8779313066501122</c:v>
                </c:pt>
                <c:pt idx="91">
                  <c:v>-1.8318666891234665</c:v>
                </c:pt>
                <c:pt idx="92">
                  <c:v>-1.7858020715968201</c:v>
                </c:pt>
                <c:pt idx="93">
                  <c:v>-1.7397374540701744</c:v>
                </c:pt>
                <c:pt idx="94">
                  <c:v>-1.6936728365435287</c:v>
                </c:pt>
                <c:pt idx="95">
                  <c:v>-1.6476082190168833</c:v>
                </c:pt>
                <c:pt idx="96">
                  <c:v>-1.6015436014902367</c:v>
                </c:pt>
                <c:pt idx="97">
                  <c:v>-1.555478983963591</c:v>
                </c:pt>
                <c:pt idx="98">
                  <c:v>-1.5094143664369455</c:v>
                </c:pt>
                <c:pt idx="99">
                  <c:v>-1.4633497489102998</c:v>
                </c:pt>
                <c:pt idx="100">
                  <c:v>-1.4172851313836543</c:v>
                </c:pt>
                <c:pt idx="101">
                  <c:v>-1.3712205138570077</c:v>
                </c:pt>
                <c:pt idx="102">
                  <c:v>-1.325155896330362</c:v>
                </c:pt>
                <c:pt idx="103">
                  <c:v>-1.2790912788037163</c:v>
                </c:pt>
                <c:pt idx="104">
                  <c:v>-1.2330266612770706</c:v>
                </c:pt>
                <c:pt idx="105">
                  <c:v>-1.1869620437504249</c:v>
                </c:pt>
                <c:pt idx="106">
                  <c:v>-1.1408974262237785</c:v>
                </c:pt>
                <c:pt idx="107">
                  <c:v>-1.0948328086971328</c:v>
                </c:pt>
                <c:pt idx="108">
                  <c:v>-1.0487681911704871</c:v>
                </c:pt>
                <c:pt idx="109">
                  <c:v>-1.0027035736438417</c:v>
                </c:pt>
                <c:pt idx="110">
                  <c:v>-0.95663895611719596</c:v>
                </c:pt>
                <c:pt idx="111">
                  <c:v>-0.91057433859054948</c:v>
                </c:pt>
                <c:pt idx="112">
                  <c:v>-0.86450972106390389</c:v>
                </c:pt>
                <c:pt idx="113">
                  <c:v>-0.81844510353725819</c:v>
                </c:pt>
                <c:pt idx="114">
                  <c:v>-0.7723804860106126</c:v>
                </c:pt>
                <c:pt idx="115">
                  <c:v>-0.72631586848396701</c:v>
                </c:pt>
                <c:pt idx="116">
                  <c:v>-0.68025125095732042</c:v>
                </c:pt>
                <c:pt idx="117">
                  <c:v>-0.63418663343067483</c:v>
                </c:pt>
                <c:pt idx="118">
                  <c:v>-0.58812201590402913</c:v>
                </c:pt>
                <c:pt idx="119">
                  <c:v>-0.54205739837738343</c:v>
                </c:pt>
                <c:pt idx="120">
                  <c:v>-0.49599278085073784</c:v>
                </c:pt>
                <c:pt idx="121">
                  <c:v>-0.44992816332409141</c:v>
                </c:pt>
                <c:pt idx="122">
                  <c:v>-0.40386354579744571</c:v>
                </c:pt>
                <c:pt idx="123">
                  <c:v>-0.35779892827080007</c:v>
                </c:pt>
                <c:pt idx="124">
                  <c:v>-0.31173431074415442</c:v>
                </c:pt>
                <c:pt idx="125">
                  <c:v>-0.26566969321750877</c:v>
                </c:pt>
                <c:pt idx="126">
                  <c:v>-0.21960507569086229</c:v>
                </c:pt>
                <c:pt idx="127">
                  <c:v>-0.17354045816421665</c:v>
                </c:pt>
                <c:pt idx="128">
                  <c:v>-0.127475840637571</c:v>
                </c:pt>
                <c:pt idx="129">
                  <c:v>-8.1411223110925357E-2</c:v>
                </c:pt>
                <c:pt idx="130">
                  <c:v>-3.5346605584279711E-2</c:v>
                </c:pt>
                <c:pt idx="131">
                  <c:v>-1.2433174580896711E-2</c:v>
                </c:pt>
                <c:pt idx="132">
                  <c:v>1.0480256422485887E-2</c:v>
                </c:pt>
                <c:pt idx="133">
                  <c:v>3.3393687425868485E-2</c:v>
                </c:pt>
                <c:pt idx="134">
                  <c:v>5.6307118429251068E-2</c:v>
                </c:pt>
                <c:pt idx="135">
                  <c:v>7.9220549432633666E-2</c:v>
                </c:pt>
                <c:pt idx="136">
                  <c:v>0.10213398043601668</c:v>
                </c:pt>
                <c:pt idx="137">
                  <c:v>0.12504741143939929</c:v>
                </c:pt>
                <c:pt idx="138">
                  <c:v>0.14796084244278185</c:v>
                </c:pt>
                <c:pt idx="139">
                  <c:v>0.17087427344616446</c:v>
                </c:pt>
                <c:pt idx="140">
                  <c:v>0.19378770444954704</c:v>
                </c:pt>
                <c:pt idx="141">
                  <c:v>0.21670113545293007</c:v>
                </c:pt>
                <c:pt idx="142">
                  <c:v>0.23961456645631266</c:v>
                </c:pt>
                <c:pt idx="143">
                  <c:v>0.26252799745969524</c:v>
                </c:pt>
                <c:pt idx="144">
                  <c:v>0.28544142846307785</c:v>
                </c:pt>
                <c:pt idx="145">
                  <c:v>0.30835485946646046</c:v>
                </c:pt>
                <c:pt idx="146">
                  <c:v>0.33126829046984341</c:v>
                </c:pt>
                <c:pt idx="147">
                  <c:v>0.35418172147322602</c:v>
                </c:pt>
                <c:pt idx="148">
                  <c:v>0.37709515247660863</c:v>
                </c:pt>
                <c:pt idx="149">
                  <c:v>0.40000858347999124</c:v>
                </c:pt>
                <c:pt idx="150">
                  <c:v>0.4229220144833738</c:v>
                </c:pt>
                <c:pt idx="151">
                  <c:v>0.44583544548675691</c:v>
                </c:pt>
                <c:pt idx="152">
                  <c:v>0.46874887649013947</c:v>
                </c:pt>
                <c:pt idx="153">
                  <c:v>0.49166230749352208</c:v>
                </c:pt>
                <c:pt idx="154">
                  <c:v>0.51457573849690463</c:v>
                </c:pt>
                <c:pt idx="155">
                  <c:v>0.53748916950028724</c:v>
                </c:pt>
                <c:pt idx="156">
                  <c:v>0.56040260050367019</c:v>
                </c:pt>
                <c:pt idx="157">
                  <c:v>0.5833160315070528</c:v>
                </c:pt>
                <c:pt idx="158">
                  <c:v>0.60622946251043541</c:v>
                </c:pt>
                <c:pt idx="159">
                  <c:v>0.62914289351381802</c:v>
                </c:pt>
                <c:pt idx="160">
                  <c:v>0.65205632451720064</c:v>
                </c:pt>
                <c:pt idx="161">
                  <c:v>0.63082183080229581</c:v>
                </c:pt>
                <c:pt idx="162">
                  <c:v>0.60958733708739166</c:v>
                </c:pt>
                <c:pt idx="163">
                  <c:v>0.58835284337248672</c:v>
                </c:pt>
                <c:pt idx="164">
                  <c:v>0.5671183496575819</c:v>
                </c:pt>
                <c:pt idx="165">
                  <c:v>0.54588385594267774</c:v>
                </c:pt>
                <c:pt idx="166">
                  <c:v>0.52464936222777292</c:v>
                </c:pt>
                <c:pt idx="167">
                  <c:v>0.50341486851286876</c:v>
                </c:pt>
                <c:pt idx="168">
                  <c:v>0.48218037479796388</c:v>
                </c:pt>
                <c:pt idx="169">
                  <c:v>0.46094588108305895</c:v>
                </c:pt>
                <c:pt idx="170">
                  <c:v>0.43971138736815485</c:v>
                </c:pt>
                <c:pt idx="171">
                  <c:v>0.41847689365325003</c:v>
                </c:pt>
                <c:pt idx="172">
                  <c:v>0.39724239993834587</c:v>
                </c:pt>
                <c:pt idx="173">
                  <c:v>0.37600790622344094</c:v>
                </c:pt>
                <c:pt idx="174">
                  <c:v>0.35477341250853611</c:v>
                </c:pt>
                <c:pt idx="175">
                  <c:v>0.33353891879363196</c:v>
                </c:pt>
                <c:pt idx="176">
                  <c:v>0.31230442507872708</c:v>
                </c:pt>
                <c:pt idx="177">
                  <c:v>0.29106993136382298</c:v>
                </c:pt>
                <c:pt idx="178">
                  <c:v>0.26983543764891804</c:v>
                </c:pt>
                <c:pt idx="179">
                  <c:v>0.24860094393401319</c:v>
                </c:pt>
                <c:pt idx="180">
                  <c:v>0.22736645021910906</c:v>
                </c:pt>
                <c:pt idx="181">
                  <c:v>0.28195736631995172</c:v>
                </c:pt>
                <c:pt idx="182">
                  <c:v>0.33654828242079249</c:v>
                </c:pt>
                <c:pt idx="183">
                  <c:v>0.39113919852163515</c:v>
                </c:pt>
                <c:pt idx="184">
                  <c:v>0.4457301146224778</c:v>
                </c:pt>
                <c:pt idx="185">
                  <c:v>0.50032103072331857</c:v>
                </c:pt>
                <c:pt idx="186">
                  <c:v>0.55491194682416123</c:v>
                </c:pt>
                <c:pt idx="187">
                  <c:v>0.609502862925002</c:v>
                </c:pt>
                <c:pt idx="188">
                  <c:v>0.66409377902584465</c:v>
                </c:pt>
                <c:pt idx="189">
                  <c:v>0.71868469512668731</c:v>
                </c:pt>
                <c:pt idx="190">
                  <c:v>0.77327561122752808</c:v>
                </c:pt>
                <c:pt idx="191">
                  <c:v>0.77327561122752808</c:v>
                </c:pt>
                <c:pt idx="192">
                  <c:v>0.77327561122752808</c:v>
                </c:pt>
                <c:pt idx="193">
                  <c:v>0.77327561122752808</c:v>
                </c:pt>
                <c:pt idx="194">
                  <c:v>0.77327561122752808</c:v>
                </c:pt>
                <c:pt idx="195">
                  <c:v>0.77327561122752808</c:v>
                </c:pt>
                <c:pt idx="196">
                  <c:v>0.77327561122752808</c:v>
                </c:pt>
                <c:pt idx="197">
                  <c:v>0.77327561122752808</c:v>
                </c:pt>
                <c:pt idx="198">
                  <c:v>0.77327561122752808</c:v>
                </c:pt>
                <c:pt idx="199">
                  <c:v>0.77327561122752808</c:v>
                </c:pt>
                <c:pt idx="200">
                  <c:v>0.77327561122752808</c:v>
                </c:pt>
                <c:pt idx="201">
                  <c:v>0.77327561122752808</c:v>
                </c:pt>
                <c:pt idx="202">
                  <c:v>0.77327561122752808</c:v>
                </c:pt>
                <c:pt idx="203">
                  <c:v>0.77327561122752808</c:v>
                </c:pt>
                <c:pt idx="204">
                  <c:v>0.77327561122752808</c:v>
                </c:pt>
                <c:pt idx="205">
                  <c:v>0.77327561122752808</c:v>
                </c:pt>
                <c:pt idx="206">
                  <c:v>0.21467152668699407</c:v>
                </c:pt>
                <c:pt idx="207">
                  <c:v>0.21467152668699407</c:v>
                </c:pt>
                <c:pt idx="208">
                  <c:v>0.21467152668699407</c:v>
                </c:pt>
                <c:pt idx="209">
                  <c:v>0.21467152668699407</c:v>
                </c:pt>
                <c:pt idx="210">
                  <c:v>0.21467152668699407</c:v>
                </c:pt>
                <c:pt idx="211">
                  <c:v>0.21467152668699407</c:v>
                </c:pt>
                <c:pt idx="212">
                  <c:v>0.21467152668699407</c:v>
                </c:pt>
                <c:pt idx="213">
                  <c:v>0.21467152668699407</c:v>
                </c:pt>
                <c:pt idx="214">
                  <c:v>0.21467152668699407</c:v>
                </c:pt>
                <c:pt idx="215">
                  <c:v>0.21467152668699407</c:v>
                </c:pt>
                <c:pt idx="216">
                  <c:v>0.21467152668699407</c:v>
                </c:pt>
                <c:pt idx="217">
                  <c:v>0.21467152668699407</c:v>
                </c:pt>
                <c:pt idx="218">
                  <c:v>0.21467152668699407</c:v>
                </c:pt>
                <c:pt idx="219">
                  <c:v>0.21467152668699407</c:v>
                </c:pt>
                <c:pt idx="220">
                  <c:v>0.21467152668699407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6-4122-AB72-D2F86822C8FA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  <c:pt idx="0">
                  <c:v>1.991567981429665</c:v>
                </c:pt>
                <c:pt idx="1">
                  <c:v>1.991567981429665</c:v>
                </c:pt>
                <c:pt idx="2">
                  <c:v>1.991567981429665</c:v>
                </c:pt>
                <c:pt idx="3">
                  <c:v>1.991567981429665</c:v>
                </c:pt>
                <c:pt idx="4">
                  <c:v>1.991567981429665</c:v>
                </c:pt>
                <c:pt idx="5">
                  <c:v>1.991567981429665</c:v>
                </c:pt>
                <c:pt idx="6">
                  <c:v>1.991567981429665</c:v>
                </c:pt>
                <c:pt idx="7">
                  <c:v>1.991567981429665</c:v>
                </c:pt>
                <c:pt idx="8">
                  <c:v>1.991567981429665</c:v>
                </c:pt>
                <c:pt idx="9">
                  <c:v>1.991567981429665</c:v>
                </c:pt>
                <c:pt idx="10">
                  <c:v>1.991567981429665</c:v>
                </c:pt>
                <c:pt idx="11">
                  <c:v>1.991567981429665</c:v>
                </c:pt>
                <c:pt idx="12">
                  <c:v>1.991567981429665</c:v>
                </c:pt>
                <c:pt idx="13">
                  <c:v>1.991567981429665</c:v>
                </c:pt>
                <c:pt idx="14">
                  <c:v>1.991567981429665</c:v>
                </c:pt>
                <c:pt idx="15">
                  <c:v>1.991567981429665</c:v>
                </c:pt>
                <c:pt idx="16">
                  <c:v>1.991567981429665</c:v>
                </c:pt>
                <c:pt idx="17">
                  <c:v>1.991567981429665</c:v>
                </c:pt>
                <c:pt idx="18">
                  <c:v>1.991567981429665</c:v>
                </c:pt>
                <c:pt idx="19">
                  <c:v>1.991567981429665</c:v>
                </c:pt>
                <c:pt idx="20">
                  <c:v>-0.81988423286695644</c:v>
                </c:pt>
                <c:pt idx="21">
                  <c:v>-0.81988423286695644</c:v>
                </c:pt>
                <c:pt idx="22">
                  <c:v>-0.81988423286695644</c:v>
                </c:pt>
                <c:pt idx="23">
                  <c:v>-0.81988423286695644</c:v>
                </c:pt>
                <c:pt idx="24">
                  <c:v>-0.81988423286695644</c:v>
                </c:pt>
                <c:pt idx="25">
                  <c:v>-0.81988423286695644</c:v>
                </c:pt>
                <c:pt idx="26">
                  <c:v>-0.81988423286695644</c:v>
                </c:pt>
                <c:pt idx="27">
                  <c:v>-0.81988423286695644</c:v>
                </c:pt>
                <c:pt idx="28">
                  <c:v>-0.81988423286695644</c:v>
                </c:pt>
                <c:pt idx="29">
                  <c:v>-0.81988423286695644</c:v>
                </c:pt>
                <c:pt idx="30">
                  <c:v>-0.81988423286695644</c:v>
                </c:pt>
                <c:pt idx="31">
                  <c:v>-0.81988423286695644</c:v>
                </c:pt>
                <c:pt idx="32">
                  <c:v>-0.81988423286695644</c:v>
                </c:pt>
                <c:pt idx="33">
                  <c:v>-0.81988423286695644</c:v>
                </c:pt>
                <c:pt idx="34">
                  <c:v>-0.81988423286695644</c:v>
                </c:pt>
                <c:pt idx="35">
                  <c:v>-0.81988423286695644</c:v>
                </c:pt>
                <c:pt idx="36">
                  <c:v>-0.81988423286695644</c:v>
                </c:pt>
                <c:pt idx="37">
                  <c:v>-0.81988423286695644</c:v>
                </c:pt>
                <c:pt idx="38">
                  <c:v>-0.81988423286695644</c:v>
                </c:pt>
                <c:pt idx="39">
                  <c:v>-0.81988423286695644</c:v>
                </c:pt>
                <c:pt idx="40">
                  <c:v>-0.81988423286695644</c:v>
                </c:pt>
                <c:pt idx="41">
                  <c:v>-0.79559574898409635</c:v>
                </c:pt>
                <c:pt idx="42">
                  <c:v>-0.77130726510123648</c:v>
                </c:pt>
                <c:pt idx="43">
                  <c:v>-0.74701878121837662</c:v>
                </c:pt>
                <c:pt idx="44">
                  <c:v>-0.72273029733551652</c:v>
                </c:pt>
                <c:pt idx="45">
                  <c:v>-0.69844181345265666</c:v>
                </c:pt>
                <c:pt idx="46">
                  <c:v>-0.67415332956979657</c:v>
                </c:pt>
                <c:pt idx="47">
                  <c:v>-0.6498648456869367</c:v>
                </c:pt>
                <c:pt idx="48">
                  <c:v>-0.62557636180407672</c:v>
                </c:pt>
                <c:pt idx="49">
                  <c:v>-0.60128787792121674</c:v>
                </c:pt>
                <c:pt idx="50">
                  <c:v>-0.57699939403835698</c:v>
                </c:pt>
                <c:pt idx="51">
                  <c:v>-0.552710910155497</c:v>
                </c:pt>
                <c:pt idx="52">
                  <c:v>-0.52842242627263702</c:v>
                </c:pt>
                <c:pt idx="53">
                  <c:v>-0.50413394238977705</c:v>
                </c:pt>
                <c:pt idx="54">
                  <c:v>-0.47984545850691718</c:v>
                </c:pt>
                <c:pt idx="55">
                  <c:v>-0.4555569746240572</c:v>
                </c:pt>
                <c:pt idx="56">
                  <c:v>-0.43126849074119722</c:v>
                </c:pt>
                <c:pt idx="57">
                  <c:v>-0.40698000685833724</c:v>
                </c:pt>
                <c:pt idx="58">
                  <c:v>-0.38269152297547726</c:v>
                </c:pt>
                <c:pt idx="59">
                  <c:v>-0.35840303909261728</c:v>
                </c:pt>
                <c:pt idx="60">
                  <c:v>-0.33411455520975747</c:v>
                </c:pt>
                <c:pt idx="61">
                  <c:v>-0.30982607132689732</c:v>
                </c:pt>
                <c:pt idx="62">
                  <c:v>-0.28553758744403751</c:v>
                </c:pt>
                <c:pt idx="63">
                  <c:v>-0.26124910356117736</c:v>
                </c:pt>
                <c:pt idx="64">
                  <c:v>-0.23696061967831755</c:v>
                </c:pt>
                <c:pt idx="65">
                  <c:v>-0.21267213579545774</c:v>
                </c:pt>
                <c:pt idx="66">
                  <c:v>-0.18838365191259759</c:v>
                </c:pt>
                <c:pt idx="67">
                  <c:v>-0.16409516802973778</c:v>
                </c:pt>
                <c:pt idx="68">
                  <c:v>-0.13980668414687772</c:v>
                </c:pt>
                <c:pt idx="69">
                  <c:v>-0.11551820026401788</c:v>
                </c:pt>
                <c:pt idx="70">
                  <c:v>-9.122971638115801E-2</c:v>
                </c:pt>
                <c:pt idx="71">
                  <c:v>-6.694123249829792E-2</c:v>
                </c:pt>
                <c:pt idx="72">
                  <c:v>-4.2652748615438107E-2</c:v>
                </c:pt>
                <c:pt idx="73">
                  <c:v>-1.8364264732577962E-2</c:v>
                </c:pt>
                <c:pt idx="74">
                  <c:v>5.9242191502818509E-3</c:v>
                </c:pt>
                <c:pt idx="75">
                  <c:v>3.0212703033141691E-2</c:v>
                </c:pt>
                <c:pt idx="76">
                  <c:v>5.4501186916001809E-2</c:v>
                </c:pt>
                <c:pt idx="77">
                  <c:v>7.8789670798861622E-2</c:v>
                </c:pt>
                <c:pt idx="78">
                  <c:v>0.10307815468172174</c:v>
                </c:pt>
                <c:pt idx="79">
                  <c:v>0.12736663856458158</c:v>
                </c:pt>
                <c:pt idx="80">
                  <c:v>0.15165512244744153</c:v>
                </c:pt>
                <c:pt idx="81">
                  <c:v>0.17594360633030137</c:v>
                </c:pt>
                <c:pt idx="82">
                  <c:v>0.20023209021316163</c:v>
                </c:pt>
                <c:pt idx="83">
                  <c:v>0.22452057409602144</c:v>
                </c:pt>
                <c:pt idx="84">
                  <c:v>0.24880905797888142</c:v>
                </c:pt>
                <c:pt idx="85">
                  <c:v>0.27309754186174123</c:v>
                </c:pt>
                <c:pt idx="86">
                  <c:v>0.29738602574460105</c:v>
                </c:pt>
                <c:pt idx="87">
                  <c:v>0.32167450962746136</c:v>
                </c:pt>
                <c:pt idx="88">
                  <c:v>0.34596299351032134</c:v>
                </c:pt>
                <c:pt idx="89">
                  <c:v>0.37025147739318115</c:v>
                </c:pt>
                <c:pt idx="90">
                  <c:v>0.39453996127604096</c:v>
                </c:pt>
                <c:pt idx="91">
                  <c:v>0.33872527473866393</c:v>
                </c:pt>
                <c:pt idx="92">
                  <c:v>0.2829105882012859</c:v>
                </c:pt>
                <c:pt idx="93">
                  <c:v>0.22709590166390881</c:v>
                </c:pt>
                <c:pt idx="94">
                  <c:v>0.17128121512653177</c:v>
                </c:pt>
                <c:pt idx="95">
                  <c:v>0.11546652858915474</c:v>
                </c:pt>
                <c:pt idx="96">
                  <c:v>5.9651842051776705E-2</c:v>
                </c:pt>
                <c:pt idx="97">
                  <c:v>3.8371555143996705E-3</c:v>
                </c:pt>
                <c:pt idx="98">
                  <c:v>-5.1977531022977419E-2</c:v>
                </c:pt>
                <c:pt idx="99">
                  <c:v>-0.10779221756035445</c:v>
                </c:pt>
                <c:pt idx="100">
                  <c:v>-0.16360690409773149</c:v>
                </c:pt>
                <c:pt idx="101">
                  <c:v>-0.21942159063510952</c:v>
                </c:pt>
                <c:pt idx="102">
                  <c:v>-0.2752362771724865</c:v>
                </c:pt>
                <c:pt idx="103">
                  <c:v>-0.33105096370986364</c:v>
                </c:pt>
                <c:pt idx="104">
                  <c:v>-0.38686565024724062</c:v>
                </c:pt>
                <c:pt idx="105">
                  <c:v>-0.44268033678461771</c:v>
                </c:pt>
                <c:pt idx="106">
                  <c:v>-0.4984950233219958</c:v>
                </c:pt>
                <c:pt idx="107">
                  <c:v>-0.55430970985937278</c:v>
                </c:pt>
                <c:pt idx="108">
                  <c:v>-0.61012439639674987</c:v>
                </c:pt>
                <c:pt idx="109">
                  <c:v>-0.66593908293412685</c:v>
                </c:pt>
                <c:pt idx="110">
                  <c:v>-0.72175376947150394</c:v>
                </c:pt>
                <c:pt idx="111">
                  <c:v>-0.77756845600888203</c:v>
                </c:pt>
                <c:pt idx="112">
                  <c:v>-0.833383142546259</c:v>
                </c:pt>
                <c:pt idx="113">
                  <c:v>-0.88919782908363609</c:v>
                </c:pt>
                <c:pt idx="114">
                  <c:v>-0.94501251562101318</c:v>
                </c:pt>
                <c:pt idx="115">
                  <c:v>-1.0008272021583902</c:v>
                </c:pt>
                <c:pt idx="116">
                  <c:v>-1.0566418886957682</c:v>
                </c:pt>
                <c:pt idx="117">
                  <c:v>-1.1124565752331452</c:v>
                </c:pt>
                <c:pt idx="118">
                  <c:v>-1.1682712617705222</c:v>
                </c:pt>
                <c:pt idx="119">
                  <c:v>-1.2240859483078992</c:v>
                </c:pt>
                <c:pt idx="120">
                  <c:v>-1.2799006348452764</c:v>
                </c:pt>
                <c:pt idx="121">
                  <c:v>-1.3357153213826543</c:v>
                </c:pt>
                <c:pt idx="122">
                  <c:v>-1.3915300079200315</c:v>
                </c:pt>
                <c:pt idx="123">
                  <c:v>-1.4473446944574084</c:v>
                </c:pt>
                <c:pt idx="124">
                  <c:v>-1.5031593809947856</c:v>
                </c:pt>
                <c:pt idx="125">
                  <c:v>-1.5589740675321626</c:v>
                </c:pt>
                <c:pt idx="126">
                  <c:v>-1.6147887540695407</c:v>
                </c:pt>
                <c:pt idx="127">
                  <c:v>-1.6706034406069177</c:v>
                </c:pt>
                <c:pt idx="128">
                  <c:v>-1.7264181271442947</c:v>
                </c:pt>
                <c:pt idx="129">
                  <c:v>-1.7822328136816716</c:v>
                </c:pt>
                <c:pt idx="130">
                  <c:v>-1.8380475002190488</c:v>
                </c:pt>
                <c:pt idx="131">
                  <c:v>-1.713845505177954</c:v>
                </c:pt>
                <c:pt idx="132">
                  <c:v>-1.5896435101368611</c:v>
                </c:pt>
                <c:pt idx="133">
                  <c:v>-1.4654415150957685</c:v>
                </c:pt>
                <c:pt idx="134">
                  <c:v>-1.3412395200546758</c:v>
                </c:pt>
                <c:pt idx="135">
                  <c:v>-1.2170375250135832</c:v>
                </c:pt>
                <c:pt idx="136">
                  <c:v>-1.0928355299724881</c:v>
                </c:pt>
                <c:pt idx="137">
                  <c:v>-0.96863353493139548</c:v>
                </c:pt>
                <c:pt idx="138">
                  <c:v>-0.84443153989030306</c:v>
                </c:pt>
                <c:pt idx="139">
                  <c:v>-0.72022954484921042</c:v>
                </c:pt>
                <c:pt idx="140">
                  <c:v>-0.59602754980811767</c:v>
                </c:pt>
                <c:pt idx="141">
                  <c:v>-0.47182555476702248</c:v>
                </c:pt>
                <c:pt idx="142">
                  <c:v>-0.34762355972592984</c:v>
                </c:pt>
                <c:pt idx="143">
                  <c:v>-0.22342156468483709</c:v>
                </c:pt>
                <c:pt idx="144">
                  <c:v>-9.9219569643744454E-2</c:v>
                </c:pt>
                <c:pt idx="145">
                  <c:v>2.4982425397348296E-2</c:v>
                </c:pt>
                <c:pt idx="146">
                  <c:v>0.14918442043844304</c:v>
                </c:pt>
                <c:pt idx="147">
                  <c:v>0.27338641547953568</c:v>
                </c:pt>
                <c:pt idx="148">
                  <c:v>0.39758841052062832</c:v>
                </c:pt>
                <c:pt idx="149">
                  <c:v>0.52179040556172118</c:v>
                </c:pt>
                <c:pt idx="150">
                  <c:v>0.64599240060281382</c:v>
                </c:pt>
                <c:pt idx="151">
                  <c:v>0.77019439564390901</c:v>
                </c:pt>
                <c:pt idx="152">
                  <c:v>0.89439639068500165</c:v>
                </c:pt>
                <c:pt idx="153">
                  <c:v>1.0185983857260943</c:v>
                </c:pt>
                <c:pt idx="154">
                  <c:v>1.1428003807671872</c:v>
                </c:pt>
                <c:pt idx="155">
                  <c:v>1.2670023758082798</c:v>
                </c:pt>
                <c:pt idx="156">
                  <c:v>1.3912043708493746</c:v>
                </c:pt>
                <c:pt idx="157">
                  <c:v>1.5154063658904673</c:v>
                </c:pt>
                <c:pt idx="158">
                  <c:v>1.6396083609315599</c:v>
                </c:pt>
                <c:pt idx="159">
                  <c:v>1.7638103559726528</c:v>
                </c:pt>
                <c:pt idx="160">
                  <c:v>1.8880123510137454</c:v>
                </c:pt>
                <c:pt idx="161">
                  <c:v>1.7326506966560187</c:v>
                </c:pt>
                <c:pt idx="162">
                  <c:v>1.5772890422982975</c:v>
                </c:pt>
                <c:pt idx="163">
                  <c:v>1.4219273879405707</c:v>
                </c:pt>
                <c:pt idx="164">
                  <c:v>1.266565733582844</c:v>
                </c:pt>
                <c:pt idx="165">
                  <c:v>1.1112040792251228</c:v>
                </c:pt>
                <c:pt idx="166">
                  <c:v>0.95584242486739612</c:v>
                </c:pt>
                <c:pt idx="167">
                  <c:v>0.80048077050967481</c:v>
                </c:pt>
                <c:pt idx="168">
                  <c:v>0.64511911615194806</c:v>
                </c:pt>
                <c:pt idx="169">
                  <c:v>0.4897574617942213</c:v>
                </c:pt>
                <c:pt idx="170">
                  <c:v>0.3343958074365001</c:v>
                </c:pt>
                <c:pt idx="171">
                  <c:v>0.17903415307877335</c:v>
                </c:pt>
                <c:pt idx="172">
                  <c:v>2.3672498721052149E-2</c:v>
                </c:pt>
                <c:pt idx="173">
                  <c:v>-0.1316891556366746</c:v>
                </c:pt>
                <c:pt idx="174">
                  <c:v>-0.28705080999440136</c:v>
                </c:pt>
                <c:pt idx="175">
                  <c:v>-0.44241246435212256</c:v>
                </c:pt>
                <c:pt idx="176">
                  <c:v>-0.59777411870984931</c:v>
                </c:pt>
                <c:pt idx="177">
                  <c:v>-0.75313577306757051</c:v>
                </c:pt>
                <c:pt idx="178">
                  <c:v>-0.90849742742529727</c:v>
                </c:pt>
                <c:pt idx="179">
                  <c:v>-1.063859081783024</c:v>
                </c:pt>
                <c:pt idx="180">
                  <c:v>-1.2192207361407452</c:v>
                </c:pt>
                <c:pt idx="181">
                  <c:v>-1.162583356038227</c:v>
                </c:pt>
                <c:pt idx="182">
                  <c:v>-1.1059459759357109</c:v>
                </c:pt>
                <c:pt idx="183">
                  <c:v>-1.0493085958331927</c:v>
                </c:pt>
                <c:pt idx="184">
                  <c:v>-0.99267121573067452</c:v>
                </c:pt>
                <c:pt idx="185">
                  <c:v>-0.93603383562815834</c:v>
                </c:pt>
                <c:pt idx="186">
                  <c:v>-0.87939645552564016</c:v>
                </c:pt>
                <c:pt idx="187">
                  <c:v>-0.82275907542312399</c:v>
                </c:pt>
                <c:pt idx="188">
                  <c:v>-0.76612169532060581</c:v>
                </c:pt>
                <c:pt idx="189">
                  <c:v>-0.70948431521808764</c:v>
                </c:pt>
                <c:pt idx="190">
                  <c:v>-0.65284693511557146</c:v>
                </c:pt>
                <c:pt idx="191">
                  <c:v>-0.65284693511557146</c:v>
                </c:pt>
                <c:pt idx="192">
                  <c:v>-0.65284693511557146</c:v>
                </c:pt>
                <c:pt idx="193">
                  <c:v>-0.65284693511557146</c:v>
                </c:pt>
                <c:pt idx="194">
                  <c:v>-0.65284693511557146</c:v>
                </c:pt>
                <c:pt idx="195">
                  <c:v>-0.65284693511557146</c:v>
                </c:pt>
                <c:pt idx="196">
                  <c:v>-0.65284693511557146</c:v>
                </c:pt>
                <c:pt idx="197">
                  <c:v>-0.65284693511557146</c:v>
                </c:pt>
                <c:pt idx="198">
                  <c:v>-0.65284693511557146</c:v>
                </c:pt>
                <c:pt idx="199">
                  <c:v>-0.65284693511557146</c:v>
                </c:pt>
                <c:pt idx="200">
                  <c:v>-0.65284693511557146</c:v>
                </c:pt>
                <c:pt idx="201">
                  <c:v>-0.65284693511557146</c:v>
                </c:pt>
                <c:pt idx="202">
                  <c:v>-0.65284693511557146</c:v>
                </c:pt>
                <c:pt idx="203">
                  <c:v>-0.65284693511557146</c:v>
                </c:pt>
                <c:pt idx="204">
                  <c:v>-0.65284693511557146</c:v>
                </c:pt>
                <c:pt idx="205">
                  <c:v>-0.65284693511557146</c:v>
                </c:pt>
                <c:pt idx="206">
                  <c:v>1.991567981429665</c:v>
                </c:pt>
                <c:pt idx="207">
                  <c:v>1.991567981429665</c:v>
                </c:pt>
                <c:pt idx="208">
                  <c:v>1.991567981429665</c:v>
                </c:pt>
                <c:pt idx="209">
                  <c:v>1.991567981429665</c:v>
                </c:pt>
                <c:pt idx="210">
                  <c:v>1.991567981429665</c:v>
                </c:pt>
                <c:pt idx="211">
                  <c:v>1.991567981429665</c:v>
                </c:pt>
                <c:pt idx="212">
                  <c:v>1.991567981429665</c:v>
                </c:pt>
                <c:pt idx="213">
                  <c:v>1.991567981429665</c:v>
                </c:pt>
                <c:pt idx="214">
                  <c:v>1.991567981429665</c:v>
                </c:pt>
                <c:pt idx="215">
                  <c:v>1.991567981429665</c:v>
                </c:pt>
                <c:pt idx="216">
                  <c:v>1.991567981429665</c:v>
                </c:pt>
                <c:pt idx="217">
                  <c:v>1.991567981429665</c:v>
                </c:pt>
                <c:pt idx="218">
                  <c:v>1.991567981429665</c:v>
                </c:pt>
                <c:pt idx="219">
                  <c:v>1.991567981429665</c:v>
                </c:pt>
                <c:pt idx="220">
                  <c:v>1.991567981429665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6-4122-AB72-D2F86822C8FA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  <c:pt idx="0">
                  <c:v>8.9980931397918962E-2</c:v>
                </c:pt>
                <c:pt idx="1">
                  <c:v>8.9980931397918962E-2</c:v>
                </c:pt>
                <c:pt idx="2">
                  <c:v>8.9980931397918962E-2</c:v>
                </c:pt>
                <c:pt idx="3">
                  <c:v>8.9980931397918962E-2</c:v>
                </c:pt>
                <c:pt idx="4">
                  <c:v>8.9980931397918962E-2</c:v>
                </c:pt>
                <c:pt idx="5">
                  <c:v>8.9980931397918962E-2</c:v>
                </c:pt>
                <c:pt idx="6">
                  <c:v>8.9980931397918962E-2</c:v>
                </c:pt>
                <c:pt idx="7">
                  <c:v>8.9980931397918962E-2</c:v>
                </c:pt>
                <c:pt idx="8">
                  <c:v>8.9980931397918962E-2</c:v>
                </c:pt>
                <c:pt idx="9">
                  <c:v>8.9980931397918962E-2</c:v>
                </c:pt>
                <c:pt idx="10">
                  <c:v>8.9980931397918962E-2</c:v>
                </c:pt>
                <c:pt idx="11">
                  <c:v>8.9980931397918962E-2</c:v>
                </c:pt>
                <c:pt idx="12">
                  <c:v>8.9980931397918962E-2</c:v>
                </c:pt>
                <c:pt idx="13">
                  <c:v>8.9980931397918962E-2</c:v>
                </c:pt>
                <c:pt idx="14">
                  <c:v>8.9980931397918962E-2</c:v>
                </c:pt>
                <c:pt idx="15">
                  <c:v>8.9980931397918962E-2</c:v>
                </c:pt>
                <c:pt idx="16">
                  <c:v>8.9980931397918962E-2</c:v>
                </c:pt>
                <c:pt idx="17">
                  <c:v>8.9980931397918962E-2</c:v>
                </c:pt>
                <c:pt idx="18">
                  <c:v>8.9980931397918962E-2</c:v>
                </c:pt>
                <c:pt idx="19">
                  <c:v>8.9980931397918962E-2</c:v>
                </c:pt>
                <c:pt idx="20">
                  <c:v>0.26295262264896824</c:v>
                </c:pt>
                <c:pt idx="21">
                  <c:v>0.26295262264896824</c:v>
                </c:pt>
                <c:pt idx="22">
                  <c:v>0.26295262264896824</c:v>
                </c:pt>
                <c:pt idx="23">
                  <c:v>0.26295262264896824</c:v>
                </c:pt>
                <c:pt idx="24">
                  <c:v>0.26295262264896824</c:v>
                </c:pt>
                <c:pt idx="25">
                  <c:v>0.26295262264896824</c:v>
                </c:pt>
                <c:pt idx="26">
                  <c:v>0.26295262264896824</c:v>
                </c:pt>
                <c:pt idx="27">
                  <c:v>0.26295262264896824</c:v>
                </c:pt>
                <c:pt idx="28">
                  <c:v>0.26295262264896824</c:v>
                </c:pt>
                <c:pt idx="29">
                  <c:v>0.26295262264896824</c:v>
                </c:pt>
                <c:pt idx="30">
                  <c:v>0.26295262264896824</c:v>
                </c:pt>
                <c:pt idx="31">
                  <c:v>0.26295262264896824</c:v>
                </c:pt>
                <c:pt idx="32">
                  <c:v>0.26295262264896824</c:v>
                </c:pt>
                <c:pt idx="33">
                  <c:v>0.26295262264896824</c:v>
                </c:pt>
                <c:pt idx="34">
                  <c:v>0.26295262264896824</c:v>
                </c:pt>
                <c:pt idx="35">
                  <c:v>0.26295262264896824</c:v>
                </c:pt>
                <c:pt idx="36">
                  <c:v>0.26295262264896824</c:v>
                </c:pt>
                <c:pt idx="37">
                  <c:v>0.26295262264896824</c:v>
                </c:pt>
                <c:pt idx="38">
                  <c:v>0.26295262264896824</c:v>
                </c:pt>
                <c:pt idx="39">
                  <c:v>0.26295262264896824</c:v>
                </c:pt>
                <c:pt idx="40">
                  <c:v>0.26295262264896824</c:v>
                </c:pt>
                <c:pt idx="41">
                  <c:v>0.24546051199702373</c:v>
                </c:pt>
                <c:pt idx="42">
                  <c:v>0.22796840134507948</c:v>
                </c:pt>
                <c:pt idx="43">
                  <c:v>0.21047629069313514</c:v>
                </c:pt>
                <c:pt idx="44">
                  <c:v>0.19298418004119069</c:v>
                </c:pt>
                <c:pt idx="45">
                  <c:v>0.17549206938924639</c:v>
                </c:pt>
                <c:pt idx="46">
                  <c:v>0.15799995873730194</c:v>
                </c:pt>
                <c:pt idx="47">
                  <c:v>0.1405078480853576</c:v>
                </c:pt>
                <c:pt idx="48">
                  <c:v>0.12301573743341314</c:v>
                </c:pt>
                <c:pt idx="49">
                  <c:v>0.10552362678146883</c:v>
                </c:pt>
                <c:pt idx="50">
                  <c:v>8.8031516129524534E-2</c:v>
                </c:pt>
                <c:pt idx="51">
                  <c:v>7.0539405477580031E-2</c:v>
                </c:pt>
                <c:pt idx="52">
                  <c:v>5.3047294825635749E-2</c:v>
                </c:pt>
                <c:pt idx="53">
                  <c:v>3.5555184173691301E-2</c:v>
                </c:pt>
                <c:pt idx="54">
                  <c:v>1.8063073521746964E-2</c:v>
                </c:pt>
                <c:pt idx="55">
                  <c:v>5.70962869802627E-4</c:v>
                </c:pt>
                <c:pt idx="56">
                  <c:v>-1.6921147782141821E-2</c:v>
                </c:pt>
                <c:pt idx="57">
                  <c:v>-3.441325843408613E-2</c:v>
                </c:pt>
                <c:pt idx="58">
                  <c:v>-5.1905369086030578E-2</c:v>
                </c:pt>
                <c:pt idx="59">
                  <c:v>-6.9397479737974915E-2</c:v>
                </c:pt>
                <c:pt idx="60">
                  <c:v>-8.6889590389919225E-2</c:v>
                </c:pt>
                <c:pt idx="61">
                  <c:v>-0.1043817010418637</c:v>
                </c:pt>
                <c:pt idx="62">
                  <c:v>-0.12187381169380801</c:v>
                </c:pt>
                <c:pt idx="63">
                  <c:v>-0.13936592234575246</c:v>
                </c:pt>
                <c:pt idx="64">
                  <c:v>-0.15685803299769677</c:v>
                </c:pt>
                <c:pt idx="65">
                  <c:v>-0.17435014364964108</c:v>
                </c:pt>
                <c:pt idx="66">
                  <c:v>-0.19184225430158555</c:v>
                </c:pt>
                <c:pt idx="67">
                  <c:v>-0.20933436495352986</c:v>
                </c:pt>
                <c:pt idx="68">
                  <c:v>-0.22682647560547436</c:v>
                </c:pt>
                <c:pt idx="69">
                  <c:v>-0.24431858625741862</c:v>
                </c:pt>
                <c:pt idx="70">
                  <c:v>-0.26181069690936293</c:v>
                </c:pt>
                <c:pt idx="71">
                  <c:v>-0.27930280756130743</c:v>
                </c:pt>
                <c:pt idx="72">
                  <c:v>-0.29679491821325166</c:v>
                </c:pt>
                <c:pt idx="73">
                  <c:v>-0.31428702886519616</c:v>
                </c:pt>
                <c:pt idx="74">
                  <c:v>-0.33177913951714044</c:v>
                </c:pt>
                <c:pt idx="75">
                  <c:v>-0.34927125016908478</c:v>
                </c:pt>
                <c:pt idx="76">
                  <c:v>-0.36676336082102928</c:v>
                </c:pt>
                <c:pt idx="77">
                  <c:v>-0.38425547147297356</c:v>
                </c:pt>
                <c:pt idx="78">
                  <c:v>-0.40174758212491801</c:v>
                </c:pt>
                <c:pt idx="79">
                  <c:v>-0.41923969277686235</c:v>
                </c:pt>
                <c:pt idx="80">
                  <c:v>-0.43673180342880669</c:v>
                </c:pt>
                <c:pt idx="81">
                  <c:v>-0.45422391408075102</c:v>
                </c:pt>
                <c:pt idx="82">
                  <c:v>-0.47171602473269564</c:v>
                </c:pt>
                <c:pt idx="83">
                  <c:v>-0.48920813538463986</c:v>
                </c:pt>
                <c:pt idx="84">
                  <c:v>-0.50670024603658426</c:v>
                </c:pt>
                <c:pt idx="85">
                  <c:v>-0.52419235668852848</c:v>
                </c:pt>
                <c:pt idx="86">
                  <c:v>-0.54168446734047282</c:v>
                </c:pt>
                <c:pt idx="87">
                  <c:v>-0.55917657799241749</c:v>
                </c:pt>
                <c:pt idx="88">
                  <c:v>-0.57666868864436172</c:v>
                </c:pt>
                <c:pt idx="89">
                  <c:v>-0.59416079929630616</c:v>
                </c:pt>
                <c:pt idx="90">
                  <c:v>-0.61165290994825039</c:v>
                </c:pt>
                <c:pt idx="91">
                  <c:v>-0.60055675610087045</c:v>
                </c:pt>
                <c:pt idx="92">
                  <c:v>-0.58946060225349051</c:v>
                </c:pt>
                <c:pt idx="93">
                  <c:v>-0.57836444840611057</c:v>
                </c:pt>
                <c:pt idx="94">
                  <c:v>-0.56726829455873073</c:v>
                </c:pt>
                <c:pt idx="95">
                  <c:v>-0.55617214071135068</c:v>
                </c:pt>
                <c:pt idx="96">
                  <c:v>-0.54507598686397063</c:v>
                </c:pt>
                <c:pt idx="97">
                  <c:v>-0.5339798330165908</c:v>
                </c:pt>
                <c:pt idx="98">
                  <c:v>-0.52288367916921086</c:v>
                </c:pt>
                <c:pt idx="99">
                  <c:v>-0.51178752532183103</c:v>
                </c:pt>
                <c:pt idx="100">
                  <c:v>-0.50069137147445109</c:v>
                </c:pt>
                <c:pt idx="101">
                  <c:v>-0.48959521762707098</c:v>
                </c:pt>
                <c:pt idx="102">
                  <c:v>-0.47849906377969109</c:v>
                </c:pt>
                <c:pt idx="103">
                  <c:v>-0.46740290993231121</c:v>
                </c:pt>
                <c:pt idx="104">
                  <c:v>-0.45630675608493132</c:v>
                </c:pt>
                <c:pt idx="105">
                  <c:v>-0.44521060223755143</c:v>
                </c:pt>
                <c:pt idx="106">
                  <c:v>-0.43411444839017133</c:v>
                </c:pt>
                <c:pt idx="107">
                  <c:v>-0.42301829454279144</c:v>
                </c:pt>
                <c:pt idx="108">
                  <c:v>-0.41192214069541155</c:v>
                </c:pt>
                <c:pt idx="109">
                  <c:v>-0.40082598684803167</c:v>
                </c:pt>
                <c:pt idx="110">
                  <c:v>-0.38972983300065178</c:v>
                </c:pt>
                <c:pt idx="111">
                  <c:v>-0.37863367915327167</c:v>
                </c:pt>
                <c:pt idx="112">
                  <c:v>-0.36753752530589179</c:v>
                </c:pt>
                <c:pt idx="113">
                  <c:v>-0.3564413714585119</c:v>
                </c:pt>
                <c:pt idx="114">
                  <c:v>-0.34534521761113202</c:v>
                </c:pt>
                <c:pt idx="115">
                  <c:v>-0.33424906376375213</c:v>
                </c:pt>
                <c:pt idx="116">
                  <c:v>-0.32315290991637202</c:v>
                </c:pt>
                <c:pt idx="117">
                  <c:v>-0.31205675606899214</c:v>
                </c:pt>
                <c:pt idx="118">
                  <c:v>-0.30096060222161225</c:v>
                </c:pt>
                <c:pt idx="119">
                  <c:v>-0.28986444837423236</c:v>
                </c:pt>
                <c:pt idx="120">
                  <c:v>-0.27876829452685248</c:v>
                </c:pt>
                <c:pt idx="121">
                  <c:v>-0.26767214067947243</c:v>
                </c:pt>
                <c:pt idx="122">
                  <c:v>-0.25657598683209248</c:v>
                </c:pt>
                <c:pt idx="123">
                  <c:v>-0.2454798329847126</c:v>
                </c:pt>
                <c:pt idx="124">
                  <c:v>-0.23438367913733271</c:v>
                </c:pt>
                <c:pt idx="125">
                  <c:v>-0.22328752528995283</c:v>
                </c:pt>
                <c:pt idx="126">
                  <c:v>-0.21219137144257275</c:v>
                </c:pt>
                <c:pt idx="127">
                  <c:v>-0.20109521759519283</c:v>
                </c:pt>
                <c:pt idx="128">
                  <c:v>-0.18999906374781295</c:v>
                </c:pt>
                <c:pt idx="129">
                  <c:v>-0.17890290990043306</c:v>
                </c:pt>
                <c:pt idx="130">
                  <c:v>-0.16780675605305317</c:v>
                </c:pt>
                <c:pt idx="131">
                  <c:v>-0.17071087308116445</c:v>
                </c:pt>
                <c:pt idx="132">
                  <c:v>-0.17361499010927567</c:v>
                </c:pt>
                <c:pt idx="133">
                  <c:v>-0.17651910713738686</c:v>
                </c:pt>
                <c:pt idx="134">
                  <c:v>-0.17942322416549808</c:v>
                </c:pt>
                <c:pt idx="135">
                  <c:v>-0.18232734119360927</c:v>
                </c:pt>
                <c:pt idx="136">
                  <c:v>-0.18523145822172055</c:v>
                </c:pt>
                <c:pt idx="137">
                  <c:v>-0.18813557524983174</c:v>
                </c:pt>
                <c:pt idx="138">
                  <c:v>-0.19103969227794296</c:v>
                </c:pt>
                <c:pt idx="139">
                  <c:v>-0.19394380930605415</c:v>
                </c:pt>
                <c:pt idx="140">
                  <c:v>-0.19684792633416537</c:v>
                </c:pt>
                <c:pt idx="141">
                  <c:v>-0.19975204336227664</c:v>
                </c:pt>
                <c:pt idx="142">
                  <c:v>-0.20265616039038784</c:v>
                </c:pt>
                <c:pt idx="143">
                  <c:v>-0.20556027741849905</c:v>
                </c:pt>
                <c:pt idx="144">
                  <c:v>-0.20846439444661025</c:v>
                </c:pt>
                <c:pt idx="145">
                  <c:v>-0.21136851147472147</c:v>
                </c:pt>
                <c:pt idx="146">
                  <c:v>-0.21427262850283271</c:v>
                </c:pt>
                <c:pt idx="147">
                  <c:v>-0.2171767455309439</c:v>
                </c:pt>
                <c:pt idx="148">
                  <c:v>-0.22008086255905512</c:v>
                </c:pt>
                <c:pt idx="149">
                  <c:v>-0.22298497958716637</c:v>
                </c:pt>
                <c:pt idx="150">
                  <c:v>-0.22588909661527756</c:v>
                </c:pt>
                <c:pt idx="151">
                  <c:v>-0.22879321364338884</c:v>
                </c:pt>
                <c:pt idx="152">
                  <c:v>-0.23169733067150003</c:v>
                </c:pt>
                <c:pt idx="153">
                  <c:v>-0.23460144769961125</c:v>
                </c:pt>
                <c:pt idx="154">
                  <c:v>-0.23750556472772244</c:v>
                </c:pt>
                <c:pt idx="155">
                  <c:v>-0.24040968175583366</c:v>
                </c:pt>
                <c:pt idx="156">
                  <c:v>-0.24331379878394493</c:v>
                </c:pt>
                <c:pt idx="157">
                  <c:v>-0.24621791581205615</c:v>
                </c:pt>
                <c:pt idx="158">
                  <c:v>-0.24912203284016735</c:v>
                </c:pt>
                <c:pt idx="159">
                  <c:v>-0.25202614986827854</c:v>
                </c:pt>
                <c:pt idx="160">
                  <c:v>-0.25493026689638976</c:v>
                </c:pt>
                <c:pt idx="161">
                  <c:v>-0.26589996061942395</c:v>
                </c:pt>
                <c:pt idx="162">
                  <c:v>-0.2768696543424578</c:v>
                </c:pt>
                <c:pt idx="163">
                  <c:v>-0.28783934806549194</c:v>
                </c:pt>
                <c:pt idx="164">
                  <c:v>-0.29880904178852619</c:v>
                </c:pt>
                <c:pt idx="165">
                  <c:v>-0.30977873551155999</c:v>
                </c:pt>
                <c:pt idx="166">
                  <c:v>-0.32074842923459423</c:v>
                </c:pt>
                <c:pt idx="167">
                  <c:v>-0.33171812295762804</c:v>
                </c:pt>
                <c:pt idx="168">
                  <c:v>-0.34268781668066217</c:v>
                </c:pt>
                <c:pt idx="169">
                  <c:v>-0.35365751040369642</c:v>
                </c:pt>
                <c:pt idx="170">
                  <c:v>-0.36462720412673022</c:v>
                </c:pt>
                <c:pt idx="171">
                  <c:v>-0.37559689784976441</c:v>
                </c:pt>
                <c:pt idx="172">
                  <c:v>-0.38656659157279827</c:v>
                </c:pt>
                <c:pt idx="173">
                  <c:v>-0.3975362852958324</c:v>
                </c:pt>
                <c:pt idx="174">
                  <c:v>-0.40850597901886665</c:v>
                </c:pt>
                <c:pt idx="175">
                  <c:v>-0.41947567274190045</c:v>
                </c:pt>
                <c:pt idx="176">
                  <c:v>-0.43044536646493464</c:v>
                </c:pt>
                <c:pt idx="177">
                  <c:v>-0.4414150601879685</c:v>
                </c:pt>
                <c:pt idx="178">
                  <c:v>-0.45238475391100264</c:v>
                </c:pt>
                <c:pt idx="179">
                  <c:v>-0.46335444763403688</c:v>
                </c:pt>
                <c:pt idx="180">
                  <c:v>-0.47432414135707068</c:v>
                </c:pt>
                <c:pt idx="181">
                  <c:v>-0.2775405398280042</c:v>
                </c:pt>
                <c:pt idx="182">
                  <c:v>-8.0756938298944703E-2</c:v>
                </c:pt>
                <c:pt idx="183">
                  <c:v>0.11602666323012178</c:v>
                </c:pt>
                <c:pt idx="184">
                  <c:v>0.31281026475918833</c:v>
                </c:pt>
                <c:pt idx="185">
                  <c:v>0.50959386628824777</c:v>
                </c:pt>
                <c:pt idx="186">
                  <c:v>0.70637746781731425</c:v>
                </c:pt>
                <c:pt idx="187">
                  <c:v>0.90316106934637364</c:v>
                </c:pt>
                <c:pt idx="188">
                  <c:v>1.0999446708754403</c:v>
                </c:pt>
                <c:pt idx="189">
                  <c:v>1.2967282724045066</c:v>
                </c:pt>
                <c:pt idx="190">
                  <c:v>1.4935118739335662</c:v>
                </c:pt>
                <c:pt idx="191">
                  <c:v>1.4935118739335662</c:v>
                </c:pt>
                <c:pt idx="192">
                  <c:v>1.4935118739335662</c:v>
                </c:pt>
                <c:pt idx="193">
                  <c:v>1.4935118739335662</c:v>
                </c:pt>
                <c:pt idx="194">
                  <c:v>1.4935118739335662</c:v>
                </c:pt>
                <c:pt idx="195">
                  <c:v>1.4935118739335662</c:v>
                </c:pt>
                <c:pt idx="196">
                  <c:v>1.4935118739335662</c:v>
                </c:pt>
                <c:pt idx="197">
                  <c:v>1.4935118739335662</c:v>
                </c:pt>
                <c:pt idx="198">
                  <c:v>1.4935118739335662</c:v>
                </c:pt>
                <c:pt idx="199">
                  <c:v>1.4935118739335662</c:v>
                </c:pt>
                <c:pt idx="200">
                  <c:v>1.4935118739335662</c:v>
                </c:pt>
                <c:pt idx="201">
                  <c:v>1.4935118739335662</c:v>
                </c:pt>
                <c:pt idx="202">
                  <c:v>1.4935118739335662</c:v>
                </c:pt>
                <c:pt idx="203">
                  <c:v>1.4935118739335662</c:v>
                </c:pt>
                <c:pt idx="204">
                  <c:v>1.4935118739335662</c:v>
                </c:pt>
                <c:pt idx="205">
                  <c:v>1.4935118739335662</c:v>
                </c:pt>
                <c:pt idx="206">
                  <c:v>8.9980931397918962E-2</c:v>
                </c:pt>
                <c:pt idx="207">
                  <c:v>8.9980931397918962E-2</c:v>
                </c:pt>
                <c:pt idx="208">
                  <c:v>8.9980931397918962E-2</c:v>
                </c:pt>
                <c:pt idx="209">
                  <c:v>8.9980931397918962E-2</c:v>
                </c:pt>
                <c:pt idx="210">
                  <c:v>8.9980931397918962E-2</c:v>
                </c:pt>
                <c:pt idx="211">
                  <c:v>8.9980931397918962E-2</c:v>
                </c:pt>
                <c:pt idx="212">
                  <c:v>8.9980931397918962E-2</c:v>
                </c:pt>
                <c:pt idx="213">
                  <c:v>8.9980931397918962E-2</c:v>
                </c:pt>
                <c:pt idx="214">
                  <c:v>8.9980931397918962E-2</c:v>
                </c:pt>
                <c:pt idx="215">
                  <c:v>8.9980931397918962E-2</c:v>
                </c:pt>
                <c:pt idx="216">
                  <c:v>8.9980931397918962E-2</c:v>
                </c:pt>
                <c:pt idx="217">
                  <c:v>8.9980931397918962E-2</c:v>
                </c:pt>
                <c:pt idx="218">
                  <c:v>8.9980931397918962E-2</c:v>
                </c:pt>
                <c:pt idx="219">
                  <c:v>8.9980931397918962E-2</c:v>
                </c:pt>
                <c:pt idx="220">
                  <c:v>8.9980931397918962E-2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36-4122-AB72-D2F86822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952995</xdr:colOff>
      <xdr:row>21</xdr:row>
      <xdr:rowOff>138050</xdr:rowOff>
    </xdr:from>
    <xdr:to>
      <xdr:col>13</xdr:col>
      <xdr:colOff>250868</xdr:colOff>
      <xdr:row>36</xdr:row>
      <xdr:rowOff>105393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E79AC-7E9F-4E6D-8EEA-D39A9021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81643</xdr:colOff>
      <xdr:row>22</xdr:row>
      <xdr:rowOff>136071</xdr:rowOff>
    </xdr:from>
    <xdr:to>
      <xdr:col>22</xdr:col>
      <xdr:colOff>130629</xdr:colOff>
      <xdr:row>37</xdr:row>
      <xdr:rowOff>103414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DEF4E4-9F60-4291-B640-9E979B8F2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EE4B-4274-4D5D-88FE-E7443C7C4B12}">
  <sheetPr codeName="Sheet8"/>
  <dimension ref="A1:AH241"/>
  <sheetViews>
    <sheetView zoomScale="55" zoomScaleNormal="55" workbookViewId="0">
      <selection activeCell="R6" sqref="R6"/>
    </sheetView>
  </sheetViews>
  <sheetFormatPr defaultRowHeight="14.5"/>
  <cols>
    <col min="1" max="1" width="8.7265625" style="11"/>
    <col min="2" max="2" width="12.453125" style="11" bestFit="1" customWidth="1"/>
    <col min="3" max="3" width="12.7265625" style="11" bestFit="1" customWidth="1"/>
    <col min="4" max="4" width="12.453125" style="11" bestFit="1" customWidth="1"/>
    <col min="5" max="13" width="15.6328125" style="11" customWidth="1"/>
    <col min="14" max="16" width="8.7265625" style="11"/>
    <col min="17" max="17" width="15.90625" style="11" bestFit="1" customWidth="1"/>
    <col min="18" max="16384" width="8.7265625" style="11"/>
  </cols>
  <sheetData>
    <row r="1" spans="2:25">
      <c r="B1" s="11" t="s">
        <v>329</v>
      </c>
      <c r="C1" s="34" t="str" cm="1">
        <f t="array" ref="C1">C2&amp;" Test, CVs={"&amp;_xlfn.CONCAT(C3:H3&amp;",")&amp;"}, CLs={"&amp;_xlfn.CONCAT(C4:D4&amp;",")&amp;"}"</f>
        <v>Hats Test, CVs={-6,-1,3,6,8,9,}, CLs={-8,10.5,}</v>
      </c>
      <c r="D1" s="34"/>
      <c r="E1" s="34"/>
      <c r="F1" s="34"/>
      <c r="G1" s="34"/>
      <c r="H1" s="34"/>
      <c r="Q1" s="11" t="s">
        <v>330</v>
      </c>
      <c r="R1" s="11">
        <v>5</v>
      </c>
      <c r="S1" s="35" t="str">
        <f>"Scored "&amp;C1</f>
        <v>Scored Hats Test, CVs={-6,-1,3,6,8,9,}, CLs={-8,10.5,}</v>
      </c>
      <c r="T1" s="35"/>
      <c r="U1" s="35"/>
      <c r="V1" s="35"/>
      <c r="W1" s="35"/>
      <c r="X1" s="35"/>
      <c r="Y1" s="35"/>
    </row>
    <row r="2" spans="2:25">
      <c r="B2" s="11" t="s">
        <v>331</v>
      </c>
      <c r="C2" s="2" t="s">
        <v>28</v>
      </c>
      <c r="Q2" s="11" t="s">
        <v>332</v>
      </c>
      <c r="R2" s="11" t="str" cm="1">
        <f t="array" ref="R2:X2">_xll.WDS.ModelSpec.ArtificialLabels(G15,C2)</f>
        <v>0</v>
      </c>
      <c r="S2" s="11" t="str">
        <v>1</v>
      </c>
      <c r="T2" s="11" t="str">
        <v>2</v>
      </c>
      <c r="U2" s="11" t="str">
        <v>3</v>
      </c>
      <c r="V2" s="11" t="str">
        <v>4</v>
      </c>
      <c r="W2" s="11" t="str">
        <v>5</v>
      </c>
      <c r="X2" s="11" t="str">
        <v>6</v>
      </c>
    </row>
    <row r="3" spans="2:25">
      <c r="B3" s="11" t="s">
        <v>333</v>
      </c>
      <c r="C3" s="2">
        <v>-6</v>
      </c>
      <c r="D3" s="2">
        <v>-1</v>
      </c>
      <c r="E3" s="2">
        <v>3</v>
      </c>
      <c r="F3" s="2">
        <v>6</v>
      </c>
      <c r="G3" s="2">
        <v>8</v>
      </c>
      <c r="H3" s="2">
        <v>9</v>
      </c>
      <c r="I3" s="33"/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</row>
    <row r="4" spans="2:25">
      <c r="B4" s="11" t="s">
        <v>334</v>
      </c>
      <c r="C4" s="2">
        <v>-8</v>
      </c>
      <c r="D4" s="2">
        <v>10.5</v>
      </c>
      <c r="R4" s="11">
        <f ca="1">2-RAND()*4</f>
        <v>1.8586862032820779</v>
      </c>
      <c r="S4" s="11">
        <f t="shared" ref="S4:Y4" ca="1" si="0">2-RAND()*4</f>
        <v>-1.1811926958777015</v>
      </c>
      <c r="T4" s="11">
        <f t="shared" ca="1" si="0"/>
        <v>-1.4785830933947897</v>
      </c>
      <c r="U4" s="11">
        <f t="shared" ca="1" si="0"/>
        <v>-1.0101849626772297</v>
      </c>
      <c r="V4" s="11">
        <f t="shared" ca="1" si="0"/>
        <v>-0.81611452149058072</v>
      </c>
      <c r="W4" s="11">
        <f t="shared" ca="1" si="0"/>
        <v>0.78814360113172466</v>
      </c>
      <c r="X4" s="11">
        <f t="shared" ca="1" si="0"/>
        <v>-0.79365900893592212</v>
      </c>
      <c r="Y4" s="11">
        <f t="shared" ca="1" si="0"/>
        <v>0.16030443631338942</v>
      </c>
    </row>
    <row r="5" spans="2:25">
      <c r="R5" s="11">
        <f t="shared" ref="R5:Y7" ca="1" si="1">2-RAND()*4</f>
        <v>0.21467152668699407</v>
      </c>
      <c r="S5" s="11">
        <f t="shared" ca="1" si="1"/>
        <v>-6.3166056864452536E-2</v>
      </c>
      <c r="T5" s="11">
        <f t="shared" ca="1" si="1"/>
        <v>-1.8779313066501122</v>
      </c>
      <c r="U5" s="11">
        <f t="shared" ca="1" si="1"/>
        <v>-3.5346605584279711E-2</v>
      </c>
      <c r="V5" s="11">
        <f t="shared" ca="1" si="1"/>
        <v>0.65205632451720064</v>
      </c>
      <c r="W5" s="11">
        <f t="shared" ca="1" si="1"/>
        <v>0.22736645021910906</v>
      </c>
      <c r="X5" s="11">
        <f t="shared" ca="1" si="1"/>
        <v>0.77327561122752808</v>
      </c>
      <c r="Y5" s="11">
        <f t="shared" ca="1" si="1"/>
        <v>8.6096841906797117E-2</v>
      </c>
    </row>
    <row r="6" spans="2:25">
      <c r="B6" s="11" t="s">
        <v>335</v>
      </c>
      <c r="R6" s="11">
        <f t="shared" ca="1" si="1"/>
        <v>1.991567981429665</v>
      </c>
      <c r="S6" s="11">
        <f t="shared" ca="1" si="1"/>
        <v>-0.81988423286695644</v>
      </c>
      <c r="T6" s="11">
        <f t="shared" ca="1" si="1"/>
        <v>0.39453996127604096</v>
      </c>
      <c r="U6" s="11">
        <f t="shared" ca="1" si="1"/>
        <v>-1.8380475002190488</v>
      </c>
      <c r="V6" s="11">
        <f t="shared" ca="1" si="1"/>
        <v>1.8880123510137454</v>
      </c>
      <c r="W6" s="11">
        <f t="shared" ca="1" si="1"/>
        <v>-1.2192207361407452</v>
      </c>
      <c r="X6" s="11">
        <f t="shared" ca="1" si="1"/>
        <v>-0.65284693511557146</v>
      </c>
      <c r="Y6" s="11">
        <f t="shared" ca="1" si="1"/>
        <v>0.54043810240928947</v>
      </c>
    </row>
    <row r="7" spans="2:25">
      <c r="B7" s="11" t="s">
        <v>336</v>
      </c>
      <c r="C7" s="2" t="s">
        <v>29</v>
      </c>
      <c r="D7" s="2" t="s">
        <v>32</v>
      </c>
      <c r="E7" s="2" t="s">
        <v>337</v>
      </c>
      <c r="F7" s="2" t="s">
        <v>33</v>
      </c>
      <c r="G7" s="2"/>
      <c r="H7" s="2"/>
      <c r="I7" s="2"/>
      <c r="R7" s="11">
        <f t="shared" ca="1" si="1"/>
        <v>8.9980931397918962E-2</v>
      </c>
      <c r="S7" s="11">
        <f t="shared" ca="1" si="1"/>
        <v>0.26295262264896824</v>
      </c>
      <c r="T7" s="11">
        <f t="shared" ca="1" si="1"/>
        <v>-0.61165290994825039</v>
      </c>
      <c r="U7" s="11">
        <f t="shared" ca="1" si="1"/>
        <v>-0.16780675605305317</v>
      </c>
      <c r="V7" s="11">
        <f t="shared" ca="1" si="1"/>
        <v>-0.25493026689638976</v>
      </c>
      <c r="W7" s="11">
        <f t="shared" ca="1" si="1"/>
        <v>-0.47432414135707068</v>
      </c>
      <c r="X7" s="11">
        <f t="shared" ca="1" si="1"/>
        <v>1.4935118739335662</v>
      </c>
      <c r="Y7" s="11">
        <f t="shared" ca="1" si="1"/>
        <v>1.3538468396574554</v>
      </c>
    </row>
    <row r="8" spans="2:25">
      <c r="C8" s="2" t="s">
        <v>30</v>
      </c>
      <c r="D8" s="2" t="s">
        <v>36</v>
      </c>
      <c r="E8" s="2" t="s">
        <v>338</v>
      </c>
      <c r="F8" s="2"/>
      <c r="G8" s="2"/>
      <c r="H8" s="2"/>
      <c r="I8" s="2"/>
    </row>
    <row r="9" spans="2:25">
      <c r="C9" s="2" t="s">
        <v>31</v>
      </c>
      <c r="D9" s="2"/>
      <c r="E9" s="2" t="s">
        <v>339</v>
      </c>
      <c r="F9" s="2"/>
      <c r="G9" s="2"/>
      <c r="H9" s="2"/>
      <c r="I9" s="2"/>
    </row>
    <row r="10" spans="2:25">
      <c r="C10" s="2"/>
      <c r="D10" s="2"/>
      <c r="E10" s="2"/>
      <c r="F10" s="2"/>
      <c r="G10" s="2"/>
      <c r="H10" s="2"/>
      <c r="I10" s="2"/>
    </row>
    <row r="11" spans="2:25">
      <c r="C11" s="2"/>
      <c r="D11" s="2"/>
      <c r="E11" s="2"/>
      <c r="F11" s="2"/>
      <c r="G11" s="2"/>
      <c r="H11" s="2"/>
      <c r="I11" s="2"/>
    </row>
    <row r="14" spans="2:25">
      <c r="B14" s="11" t="s">
        <v>340</v>
      </c>
    </row>
    <row r="15" spans="2:25">
      <c r="B15" s="11" t="s">
        <v>341</v>
      </c>
      <c r="C15" s="2">
        <v>-10</v>
      </c>
      <c r="F15" s="11" t="s">
        <v>342</v>
      </c>
      <c r="G15" s="11">
        <f>IF(C2="Categorical",COUNTA(C7:O7),COUNT(C3:O3))</f>
        <v>6</v>
      </c>
    </row>
    <row r="16" spans="2:25">
      <c r="B16" s="11" t="s">
        <v>343</v>
      </c>
      <c r="C16" s="2">
        <v>10</v>
      </c>
      <c r="F16" s="11" t="s">
        <v>344</v>
      </c>
      <c r="G16" s="11" cm="1">
        <f t="array" ref="G16">_xll.WDS.ModelSpec.nArtificialCount(IF(C2="Categorical",COUNTA(C7:I7),COUNTA(C3:H3)),C2)</f>
        <v>7</v>
      </c>
    </row>
    <row r="17" spans="1:34">
      <c r="B17" s="11" t="s">
        <v>345</v>
      </c>
      <c r="C17" s="2">
        <v>0.1</v>
      </c>
      <c r="F17" s="11" t="s">
        <v>346</v>
      </c>
      <c r="G17" s="11" t="s">
        <v>337</v>
      </c>
      <c r="X17" s="35" t="s">
        <v>347</v>
      </c>
      <c r="Y17" s="35"/>
      <c r="Z17" s="35"/>
      <c r="AA17" s="35"/>
      <c r="AB17" s="35"/>
    </row>
    <row r="18" spans="1:34">
      <c r="D18" s="11" t="s">
        <v>348</v>
      </c>
      <c r="X18" s="11">
        <f t="array" aca="1" ref="X18" ca="1">SUM(1*(ABS(R21:R241-X21:X241)&gt;0.00000001))</f>
        <v>0</v>
      </c>
      <c r="Y18" s="11">
        <f t="array" aca="1" ref="Y18" ca="1">SUM(1*(ABS(S21:S241-Y21:Y241)&gt;0.00000001))</f>
        <v>0</v>
      </c>
      <c r="Z18" s="11">
        <f t="array" aca="1" ref="Z18" ca="1">SUM(1*(ABS(T21:T241-Z21:Z241)&gt;0.00000001))</f>
        <v>0</v>
      </c>
      <c r="AA18" s="11">
        <f t="array" aca="1" ref="AA18" ca="1">SUM(1*(ABS(U21:U241-AA21:AA241)&gt;0.00000001))</f>
        <v>0</v>
      </c>
      <c r="AB18" s="11">
        <f t="array" aca="1" ref="AB18" ca="1">SUM(1*(ABS(V21:V241-AB21:AB241)&gt;0.00000001))</f>
        <v>0</v>
      </c>
    </row>
    <row r="19" spans="1:34">
      <c r="D19" s="11">
        <f ca="1">IF($C$2="Categorical",IF(A19&lt;=26,CHAR(64+A19),CHAR(RANDBETWEEN(65,90))),B19)</f>
        <v>0</v>
      </c>
      <c r="R19" s="35" t="s">
        <v>349</v>
      </c>
      <c r="S19" s="35"/>
      <c r="T19" s="35"/>
      <c r="U19" s="35"/>
      <c r="V19" s="35"/>
      <c r="X19" s="35" t="s">
        <v>350</v>
      </c>
      <c r="Y19" s="35"/>
      <c r="Z19" s="35"/>
      <c r="AA19" s="35"/>
      <c r="AB19" s="35"/>
    </row>
    <row r="20" spans="1:34">
      <c r="A20" s="11" t="s">
        <v>351</v>
      </c>
      <c r="B20" s="11" t="s">
        <v>352</v>
      </c>
      <c r="C20" s="11" t="s">
        <v>353</v>
      </c>
      <c r="D20" s="11" t="s">
        <v>354</v>
      </c>
      <c r="E20" s="11" t="s">
        <v>337</v>
      </c>
      <c r="F20" s="11" t="str" cm="1">
        <f t="array" ref="F20:L20">_xll.WDS.ModelSpec.ArtificialLabels(IF(C2="Categorical",COUNTA(C7:I7),COUNTA(C3:I3)),C2,G17)</f>
        <v>X0</v>
      </c>
      <c r="G20" s="11" t="str">
        <v>X1</v>
      </c>
      <c r="H20" s="11" t="str">
        <v>X2</v>
      </c>
      <c r="I20" s="11" t="str">
        <v>X3</v>
      </c>
      <c r="J20" s="11" t="str">
        <v>X4</v>
      </c>
      <c r="K20" s="11" t="str">
        <v>X5</v>
      </c>
      <c r="L20" s="11" t="str">
        <v>X6</v>
      </c>
      <c r="R20" s="11" t="str" cm="1">
        <f t="array" ref="R20:V20">_xll.WDS.ModelSpec.ScoreLabels(R1)</f>
        <v>1</v>
      </c>
      <c r="S20" s="11" t="str">
        <v>2</v>
      </c>
      <c r="T20" s="11" t="str">
        <v>3</v>
      </c>
      <c r="U20" s="11" t="str">
        <v>4</v>
      </c>
      <c r="V20" s="11" t="str">
        <v>5</v>
      </c>
      <c r="X20" s="11" t="str">
        <f>R20</f>
        <v>1</v>
      </c>
      <c r="Y20" s="11" t="str">
        <f>S20</f>
        <v>2</v>
      </c>
      <c r="Z20" s="11" t="str">
        <f>T20</f>
        <v>3</v>
      </c>
      <c r="AA20" s="11" t="str">
        <f>U20</f>
        <v>4</v>
      </c>
      <c r="AB20" s="11" t="str">
        <f>V20</f>
        <v>5</v>
      </c>
    </row>
    <row r="21" spans="1:34">
      <c r="A21" s="11">
        <v>1</v>
      </c>
      <c r="B21" s="11" cm="1">
        <f t="array" ref="B21:B241">C15+(A21:A241-1)*C17</f>
        <v>-10</v>
      </c>
      <c r="D21" s="11">
        <f ca="1">IF($C$2="Categorical",IF(A21&lt;=26,CHAR(64+A21),CHAR(RANDBETWEEN(65,90))),B21)</f>
        <v>-10</v>
      </c>
      <c r="E21" s="11">
        <f ca="1">IF(ISBLANK(B21),NA(),IF(C21,NA(),D21))</f>
        <v>-10</v>
      </c>
      <c r="F21" s="11" cm="1">
        <f t="array" ref="F21:L241">IF(C2="Categorical",_xll.WDS.ModelSpec.Artificials(E21:E241,C2,C7:INDEX(C7:O11,5,G15)),_xll.WDS.ModelSpec.Artificials(B21:B241,C2,C3:INDEX(C3:O3,G15),C4:D4))</f>
        <v>1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R21" s="11" cm="1">
        <f t="array" aca="1" ref="R21:V241" ca="1">_xll.WDS.ModelSpec.ArtificialsScored(IF(C2="Categorical",E21:E241,B21:B241),C2,IF($C$2="Categorical",C7:INDEX(C7:I11,5,G15),C3:INDEX(C3:I3,G15)),C4:D4,R3:INDEX(R3:Y7,R1,G16))</f>
        <v>1</v>
      </c>
      <c r="S21" s="11">
        <f ca="1"/>
        <v>1.8586862032820779</v>
      </c>
      <c r="T21" s="11">
        <f ca="1"/>
        <v>0.21467152668699407</v>
      </c>
      <c r="U21" s="11">
        <f ca="1"/>
        <v>1.991567981429665</v>
      </c>
      <c r="V21" s="11">
        <f ca="1"/>
        <v>8.9980931397918962E-2</v>
      </c>
      <c r="X21" s="11">
        <f t="array" aca="1" ref="X21:AB21" ca="1">MMULT(F21:INDEX(F21:P21,$G$16),TRANSPOSE($R$3:INDEX($R$3:$Y$7,$R$1,$G$16)))</f>
        <v>1</v>
      </c>
      <c r="Y21" s="11">
        <f ca="1"/>
        <v>1.8586862032820779</v>
      </c>
      <c r="Z21" s="11">
        <f ca="1"/>
        <v>0.21467152668699407</v>
      </c>
      <c r="AA21" s="11">
        <f ca="1"/>
        <v>1.991567981429665</v>
      </c>
      <c r="AB21" s="11">
        <f ca="1"/>
        <v>8.9980931397918962E-2</v>
      </c>
      <c r="AD21" s="11" cm="1">
        <f t="array" aca="1" ref="AD21:AH241" ca="1">_xlfn.ANCHORARRAY(R21)-X21:AB241</f>
        <v>0</v>
      </c>
      <c r="AE21" s="11">
        <f ca="1"/>
        <v>0</v>
      </c>
      <c r="AF21" s="11">
        <f ca="1"/>
        <v>0</v>
      </c>
      <c r="AG21" s="11">
        <f ca="1"/>
        <v>0</v>
      </c>
      <c r="AH21" s="11">
        <f ca="1"/>
        <v>0</v>
      </c>
    </row>
    <row r="22" spans="1:34">
      <c r="A22" s="11">
        <v>2</v>
      </c>
      <c r="B22" s="11">
        <v>-9.9</v>
      </c>
      <c r="D22" s="11">
        <f t="shared" ref="D22:D85" ca="1" si="2">IF($C$2="Categorical",IF(A22&lt;=26,CHAR(64+A22),CHAR(RANDBETWEEN(65,90))),B22)</f>
        <v>-9.9</v>
      </c>
      <c r="E22" s="11">
        <f t="shared" ref="E22:E85" ca="1" si="3">IF(ISBLANK(B22),NA(),IF(C22,NA(),D22))</f>
        <v>-9.9</v>
      </c>
      <c r="F22" s="11">
        <v>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R22" s="11">
        <f ca="1"/>
        <v>1</v>
      </c>
      <c r="S22" s="11">
        <f ca="1"/>
        <v>1.8586862032820779</v>
      </c>
      <c r="T22" s="11">
        <f ca="1"/>
        <v>0.21467152668699407</v>
      </c>
      <c r="U22" s="11">
        <f ca="1"/>
        <v>1.991567981429665</v>
      </c>
      <c r="V22" s="11">
        <f ca="1"/>
        <v>8.9980931397918962E-2</v>
      </c>
      <c r="X22" s="11">
        <f t="array" aca="1" ref="X22:AB22" ca="1">MMULT(F22:INDEX(F22:P22,$G$16),TRANSPOSE($R$3:INDEX($R$3:$Y$7,$R$1,$G$16)))</f>
        <v>1</v>
      </c>
      <c r="Y22" s="11">
        <f ca="1"/>
        <v>1.8586862032820779</v>
      </c>
      <c r="Z22" s="11">
        <f ca="1"/>
        <v>0.21467152668699407</v>
      </c>
      <c r="AA22" s="11">
        <f ca="1"/>
        <v>1.991567981429665</v>
      </c>
      <c r="AB22" s="11">
        <f ca="1"/>
        <v>8.9980931397918962E-2</v>
      </c>
      <c r="AD22" s="11">
        <f ca="1"/>
        <v>0</v>
      </c>
      <c r="AE22" s="11">
        <f ca="1"/>
        <v>0</v>
      </c>
      <c r="AF22" s="11">
        <f ca="1"/>
        <v>0</v>
      </c>
      <c r="AG22" s="11">
        <f ca="1"/>
        <v>0</v>
      </c>
      <c r="AH22" s="11">
        <f ca="1"/>
        <v>0</v>
      </c>
    </row>
    <row r="23" spans="1:34">
      <c r="A23" s="11">
        <v>3</v>
      </c>
      <c r="B23" s="11">
        <v>-9.8000000000000007</v>
      </c>
      <c r="D23" s="11">
        <f t="shared" ca="1" si="2"/>
        <v>-9.8000000000000007</v>
      </c>
      <c r="E23" s="11">
        <f t="shared" ca="1" si="3"/>
        <v>-9.8000000000000007</v>
      </c>
      <c r="F23" s="11">
        <v>1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R23" s="11">
        <f ca="1"/>
        <v>1</v>
      </c>
      <c r="S23" s="11">
        <f ca="1"/>
        <v>1.8586862032820779</v>
      </c>
      <c r="T23" s="11">
        <f ca="1"/>
        <v>0.21467152668699407</v>
      </c>
      <c r="U23" s="11">
        <f ca="1"/>
        <v>1.991567981429665</v>
      </c>
      <c r="V23" s="11">
        <f ca="1"/>
        <v>8.9980931397918962E-2</v>
      </c>
      <c r="X23" s="11">
        <f t="array" aca="1" ref="X23:AB23" ca="1">MMULT(F23:INDEX(F23:P23,$G$16),TRANSPOSE($R$3:INDEX($R$3:$Y$7,$R$1,$G$16)))</f>
        <v>1</v>
      </c>
      <c r="Y23" s="11">
        <f ca="1"/>
        <v>1.8586862032820779</v>
      </c>
      <c r="Z23" s="11">
        <f ca="1"/>
        <v>0.21467152668699407</v>
      </c>
      <c r="AA23" s="11">
        <f ca="1"/>
        <v>1.991567981429665</v>
      </c>
      <c r="AB23" s="11">
        <f ca="1"/>
        <v>8.9980931397918962E-2</v>
      </c>
      <c r="AD23" s="11">
        <f ca="1"/>
        <v>0</v>
      </c>
      <c r="AE23" s="11">
        <f ca="1"/>
        <v>0</v>
      </c>
      <c r="AF23" s="11">
        <f ca="1"/>
        <v>0</v>
      </c>
      <c r="AG23" s="11">
        <f ca="1"/>
        <v>0</v>
      </c>
      <c r="AH23" s="11">
        <f ca="1"/>
        <v>0</v>
      </c>
    </row>
    <row r="24" spans="1:34">
      <c r="A24" s="11">
        <v>4</v>
      </c>
      <c r="B24" s="11">
        <v>-9.6999999999999993</v>
      </c>
      <c r="D24" s="11">
        <f t="shared" ca="1" si="2"/>
        <v>-9.6999999999999993</v>
      </c>
      <c r="E24" s="11">
        <f t="shared" ca="1" si="3"/>
        <v>-9.6999999999999993</v>
      </c>
      <c r="F24" s="11">
        <v>1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R24" s="11">
        <f ca="1"/>
        <v>1</v>
      </c>
      <c r="S24" s="11">
        <f ca="1"/>
        <v>1.8586862032820779</v>
      </c>
      <c r="T24" s="11">
        <f ca="1"/>
        <v>0.21467152668699407</v>
      </c>
      <c r="U24" s="11">
        <f ca="1"/>
        <v>1.991567981429665</v>
      </c>
      <c r="V24" s="11">
        <f ca="1"/>
        <v>8.9980931397918962E-2</v>
      </c>
      <c r="X24" s="11">
        <f t="array" aca="1" ref="X24:AB24" ca="1">MMULT(F24:INDEX(F24:P24,$G$16),TRANSPOSE($R$3:INDEX($R$3:$Y$7,$R$1,$G$16)))</f>
        <v>1</v>
      </c>
      <c r="Y24" s="11">
        <f ca="1"/>
        <v>1.8586862032820779</v>
      </c>
      <c r="Z24" s="11">
        <f ca="1"/>
        <v>0.21467152668699407</v>
      </c>
      <c r="AA24" s="11">
        <f ca="1"/>
        <v>1.991567981429665</v>
      </c>
      <c r="AB24" s="11">
        <f ca="1"/>
        <v>8.9980931397918962E-2</v>
      </c>
      <c r="AD24" s="11">
        <f ca="1"/>
        <v>0</v>
      </c>
      <c r="AE24" s="11">
        <f ca="1"/>
        <v>0</v>
      </c>
      <c r="AF24" s="11">
        <f ca="1"/>
        <v>0</v>
      </c>
      <c r="AG24" s="11">
        <f ca="1"/>
        <v>0</v>
      </c>
      <c r="AH24" s="11">
        <f ca="1"/>
        <v>0</v>
      </c>
    </row>
    <row r="25" spans="1:34">
      <c r="A25" s="11">
        <v>5</v>
      </c>
      <c r="B25" s="11">
        <v>-9.6</v>
      </c>
      <c r="D25" s="11">
        <f t="shared" ca="1" si="2"/>
        <v>-9.6</v>
      </c>
      <c r="E25" s="11">
        <f t="shared" ca="1" si="3"/>
        <v>-9.6</v>
      </c>
      <c r="F25" s="11">
        <v>1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R25" s="11">
        <f ca="1"/>
        <v>1</v>
      </c>
      <c r="S25" s="11">
        <f ca="1"/>
        <v>1.8586862032820779</v>
      </c>
      <c r="T25" s="11">
        <f ca="1"/>
        <v>0.21467152668699407</v>
      </c>
      <c r="U25" s="11">
        <f ca="1"/>
        <v>1.991567981429665</v>
      </c>
      <c r="V25" s="11">
        <f ca="1"/>
        <v>8.9980931397918962E-2</v>
      </c>
      <c r="X25" s="11">
        <f t="array" aca="1" ref="X25:AB25" ca="1">MMULT(F25:INDEX(F25:P25,$G$16),TRANSPOSE($R$3:INDEX($R$3:$Y$7,$R$1,$G$16)))</f>
        <v>1</v>
      </c>
      <c r="Y25" s="11">
        <f ca="1"/>
        <v>1.8586862032820779</v>
      </c>
      <c r="Z25" s="11">
        <f ca="1"/>
        <v>0.21467152668699407</v>
      </c>
      <c r="AA25" s="11">
        <f ca="1"/>
        <v>1.991567981429665</v>
      </c>
      <c r="AB25" s="11">
        <f ca="1"/>
        <v>8.9980931397918962E-2</v>
      </c>
      <c r="AD25" s="11">
        <f ca="1"/>
        <v>0</v>
      </c>
      <c r="AE25" s="11">
        <f ca="1"/>
        <v>0</v>
      </c>
      <c r="AF25" s="11">
        <f ca="1"/>
        <v>0</v>
      </c>
      <c r="AG25" s="11">
        <f ca="1"/>
        <v>0</v>
      </c>
      <c r="AH25" s="11">
        <f ca="1"/>
        <v>0</v>
      </c>
    </row>
    <row r="26" spans="1:34">
      <c r="A26" s="11">
        <v>6</v>
      </c>
      <c r="B26" s="11">
        <v>-9.5</v>
      </c>
      <c r="D26" s="11">
        <f t="shared" ca="1" si="2"/>
        <v>-9.5</v>
      </c>
      <c r="E26" s="11">
        <f t="shared" ca="1" si="3"/>
        <v>-9.5</v>
      </c>
      <c r="F26" s="11">
        <v>1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R26" s="11">
        <f ca="1"/>
        <v>1</v>
      </c>
      <c r="S26" s="11">
        <f ca="1"/>
        <v>1.8586862032820779</v>
      </c>
      <c r="T26" s="11">
        <f ca="1"/>
        <v>0.21467152668699407</v>
      </c>
      <c r="U26" s="11">
        <f ca="1"/>
        <v>1.991567981429665</v>
      </c>
      <c r="V26" s="11">
        <f ca="1"/>
        <v>8.9980931397918962E-2</v>
      </c>
      <c r="X26" s="11">
        <f t="array" aca="1" ref="X26:AB26" ca="1">MMULT(F26:INDEX(F26:P26,$G$16),TRANSPOSE($R$3:INDEX($R$3:$Y$7,$R$1,$G$16)))</f>
        <v>1</v>
      </c>
      <c r="Y26" s="11">
        <f ca="1"/>
        <v>1.8586862032820779</v>
      </c>
      <c r="Z26" s="11">
        <f ca="1"/>
        <v>0.21467152668699407</v>
      </c>
      <c r="AA26" s="11">
        <f ca="1"/>
        <v>1.991567981429665</v>
      </c>
      <c r="AB26" s="11">
        <f ca="1"/>
        <v>8.9980931397918962E-2</v>
      </c>
      <c r="AD26" s="11">
        <f ca="1"/>
        <v>0</v>
      </c>
      <c r="AE26" s="11">
        <f ca="1"/>
        <v>0</v>
      </c>
      <c r="AF26" s="11">
        <f ca="1"/>
        <v>0</v>
      </c>
      <c r="AG26" s="11">
        <f ca="1"/>
        <v>0</v>
      </c>
      <c r="AH26" s="11">
        <f ca="1"/>
        <v>0</v>
      </c>
    </row>
    <row r="27" spans="1:34">
      <c r="A27" s="11">
        <v>7</v>
      </c>
      <c r="B27" s="11">
        <v>-9.4</v>
      </c>
      <c r="D27" s="11">
        <f t="shared" ca="1" si="2"/>
        <v>-9.4</v>
      </c>
      <c r="E27" s="11">
        <f t="shared" ca="1" si="3"/>
        <v>-9.4</v>
      </c>
      <c r="F27" s="11">
        <v>1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R27" s="11">
        <f ca="1"/>
        <v>1</v>
      </c>
      <c r="S27" s="11">
        <f ca="1"/>
        <v>1.8586862032820779</v>
      </c>
      <c r="T27" s="11">
        <f ca="1"/>
        <v>0.21467152668699407</v>
      </c>
      <c r="U27" s="11">
        <f ca="1"/>
        <v>1.991567981429665</v>
      </c>
      <c r="V27" s="11">
        <f ca="1"/>
        <v>8.9980931397918962E-2</v>
      </c>
      <c r="X27" s="11">
        <f t="array" aca="1" ref="X27:AB27" ca="1">MMULT(F27:INDEX(F27:P27,$G$16),TRANSPOSE($R$3:INDEX($R$3:$Y$7,$R$1,$G$16)))</f>
        <v>1</v>
      </c>
      <c r="Y27" s="11">
        <f ca="1"/>
        <v>1.8586862032820779</v>
      </c>
      <c r="Z27" s="11">
        <f ca="1"/>
        <v>0.21467152668699407</v>
      </c>
      <c r="AA27" s="11">
        <f ca="1"/>
        <v>1.991567981429665</v>
      </c>
      <c r="AB27" s="11">
        <f ca="1"/>
        <v>8.9980931397918962E-2</v>
      </c>
      <c r="AD27" s="11">
        <f ca="1"/>
        <v>0</v>
      </c>
      <c r="AE27" s="11">
        <f ca="1"/>
        <v>0</v>
      </c>
      <c r="AF27" s="11">
        <f ca="1"/>
        <v>0</v>
      </c>
      <c r="AG27" s="11">
        <f ca="1"/>
        <v>0</v>
      </c>
      <c r="AH27" s="11">
        <f ca="1"/>
        <v>0</v>
      </c>
    </row>
    <row r="28" spans="1:34">
      <c r="A28" s="11">
        <v>8</v>
      </c>
      <c r="B28" s="11">
        <v>-9.3000000000000007</v>
      </c>
      <c r="D28" s="11">
        <f t="shared" ca="1" si="2"/>
        <v>-9.3000000000000007</v>
      </c>
      <c r="E28" s="11">
        <f t="shared" ca="1" si="3"/>
        <v>-9.3000000000000007</v>
      </c>
      <c r="F28" s="11">
        <v>1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R28" s="11">
        <f ca="1"/>
        <v>1</v>
      </c>
      <c r="S28" s="11">
        <f ca="1"/>
        <v>1.8586862032820779</v>
      </c>
      <c r="T28" s="11">
        <f ca="1"/>
        <v>0.21467152668699407</v>
      </c>
      <c r="U28" s="11">
        <f ca="1"/>
        <v>1.991567981429665</v>
      </c>
      <c r="V28" s="11">
        <f ca="1"/>
        <v>8.9980931397918962E-2</v>
      </c>
      <c r="X28" s="11">
        <f t="array" aca="1" ref="X28:AB28" ca="1">MMULT(F28:INDEX(F28:P28,$G$16),TRANSPOSE($R$3:INDEX($R$3:$Y$7,$R$1,$G$16)))</f>
        <v>1</v>
      </c>
      <c r="Y28" s="11">
        <f ca="1"/>
        <v>1.8586862032820779</v>
      </c>
      <c r="Z28" s="11">
        <f ca="1"/>
        <v>0.21467152668699407</v>
      </c>
      <c r="AA28" s="11">
        <f ca="1"/>
        <v>1.991567981429665</v>
      </c>
      <c r="AB28" s="11">
        <f ca="1"/>
        <v>8.9980931397918962E-2</v>
      </c>
      <c r="AD28" s="11">
        <f ca="1"/>
        <v>0</v>
      </c>
      <c r="AE28" s="11">
        <f ca="1"/>
        <v>0</v>
      </c>
      <c r="AF28" s="11">
        <f ca="1"/>
        <v>0</v>
      </c>
      <c r="AG28" s="11">
        <f ca="1"/>
        <v>0</v>
      </c>
      <c r="AH28" s="11">
        <f ca="1"/>
        <v>0</v>
      </c>
    </row>
    <row r="29" spans="1:34">
      <c r="A29" s="11">
        <v>9</v>
      </c>
      <c r="B29" s="11">
        <v>-9.1999999999999993</v>
      </c>
      <c r="D29" s="11">
        <f t="shared" ca="1" si="2"/>
        <v>-9.1999999999999993</v>
      </c>
      <c r="E29" s="11">
        <f t="shared" ca="1" si="3"/>
        <v>-9.1999999999999993</v>
      </c>
      <c r="F29" s="11">
        <v>1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R29" s="11">
        <f ca="1"/>
        <v>1</v>
      </c>
      <c r="S29" s="11">
        <f ca="1"/>
        <v>1.8586862032820779</v>
      </c>
      <c r="T29" s="11">
        <f ca="1"/>
        <v>0.21467152668699407</v>
      </c>
      <c r="U29" s="11">
        <f ca="1"/>
        <v>1.991567981429665</v>
      </c>
      <c r="V29" s="11">
        <f ca="1"/>
        <v>8.9980931397918962E-2</v>
      </c>
      <c r="X29" s="11">
        <f t="array" aca="1" ref="X29:AB29" ca="1">MMULT(F29:INDEX(F29:P29,$G$16),TRANSPOSE($R$3:INDEX($R$3:$Y$7,$R$1,$G$16)))</f>
        <v>1</v>
      </c>
      <c r="Y29" s="11">
        <f ca="1"/>
        <v>1.8586862032820779</v>
      </c>
      <c r="Z29" s="11">
        <f ca="1"/>
        <v>0.21467152668699407</v>
      </c>
      <c r="AA29" s="11">
        <f ca="1"/>
        <v>1.991567981429665</v>
      </c>
      <c r="AB29" s="11">
        <f ca="1"/>
        <v>8.9980931397918962E-2</v>
      </c>
      <c r="AD29" s="11">
        <f ca="1"/>
        <v>0</v>
      </c>
      <c r="AE29" s="11">
        <f ca="1"/>
        <v>0</v>
      </c>
      <c r="AF29" s="11">
        <f ca="1"/>
        <v>0</v>
      </c>
      <c r="AG29" s="11">
        <f ca="1"/>
        <v>0</v>
      </c>
      <c r="AH29" s="11">
        <f ca="1"/>
        <v>0</v>
      </c>
    </row>
    <row r="30" spans="1:34">
      <c r="A30" s="11">
        <v>10</v>
      </c>
      <c r="B30" s="11">
        <v>-9.1</v>
      </c>
      <c r="D30" s="11">
        <f t="shared" ca="1" si="2"/>
        <v>-9.1</v>
      </c>
      <c r="E30" s="11">
        <f t="shared" ca="1" si="3"/>
        <v>-9.1</v>
      </c>
      <c r="F30" s="11">
        <v>1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R30" s="11">
        <f ca="1"/>
        <v>1</v>
      </c>
      <c r="S30" s="11">
        <f ca="1"/>
        <v>1.8586862032820779</v>
      </c>
      <c r="T30" s="11">
        <f ca="1"/>
        <v>0.21467152668699407</v>
      </c>
      <c r="U30" s="11">
        <f ca="1"/>
        <v>1.991567981429665</v>
      </c>
      <c r="V30" s="11">
        <f ca="1"/>
        <v>8.9980931397918962E-2</v>
      </c>
      <c r="X30" s="11">
        <f t="array" aca="1" ref="X30:AB30" ca="1">MMULT(F30:INDEX(F30:P30,$G$16),TRANSPOSE($R$3:INDEX($R$3:$Y$7,$R$1,$G$16)))</f>
        <v>1</v>
      </c>
      <c r="Y30" s="11">
        <f ca="1"/>
        <v>1.8586862032820779</v>
      </c>
      <c r="Z30" s="11">
        <f ca="1"/>
        <v>0.21467152668699407</v>
      </c>
      <c r="AA30" s="11">
        <f ca="1"/>
        <v>1.991567981429665</v>
      </c>
      <c r="AB30" s="11">
        <f ca="1"/>
        <v>8.9980931397918962E-2</v>
      </c>
      <c r="AD30" s="11">
        <f ca="1"/>
        <v>0</v>
      </c>
      <c r="AE30" s="11">
        <f ca="1"/>
        <v>0</v>
      </c>
      <c r="AF30" s="11">
        <f ca="1"/>
        <v>0</v>
      </c>
      <c r="AG30" s="11">
        <f ca="1"/>
        <v>0</v>
      </c>
      <c r="AH30" s="11">
        <f ca="1"/>
        <v>0</v>
      </c>
    </row>
    <row r="31" spans="1:34">
      <c r="A31" s="11">
        <v>11</v>
      </c>
      <c r="B31" s="11">
        <v>-9</v>
      </c>
      <c r="D31" s="11">
        <f t="shared" ca="1" si="2"/>
        <v>-9</v>
      </c>
      <c r="E31" s="11">
        <f t="shared" ca="1" si="3"/>
        <v>-9</v>
      </c>
      <c r="F31" s="11">
        <v>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R31" s="11">
        <f ca="1"/>
        <v>1</v>
      </c>
      <c r="S31" s="11">
        <f ca="1"/>
        <v>1.8586862032820779</v>
      </c>
      <c r="T31" s="11">
        <f ca="1"/>
        <v>0.21467152668699407</v>
      </c>
      <c r="U31" s="11">
        <f ca="1"/>
        <v>1.991567981429665</v>
      </c>
      <c r="V31" s="11">
        <f ca="1"/>
        <v>8.9980931397918962E-2</v>
      </c>
      <c r="X31" s="11">
        <f t="array" aca="1" ref="X31:AB31" ca="1">MMULT(F31:INDEX(F31:P31,$G$16),TRANSPOSE($R$3:INDEX($R$3:$Y$7,$R$1,$G$16)))</f>
        <v>1</v>
      </c>
      <c r="Y31" s="11">
        <f ca="1"/>
        <v>1.8586862032820779</v>
      </c>
      <c r="Z31" s="11">
        <f ca="1"/>
        <v>0.21467152668699407</v>
      </c>
      <c r="AA31" s="11">
        <f ca="1"/>
        <v>1.991567981429665</v>
      </c>
      <c r="AB31" s="11">
        <f ca="1"/>
        <v>8.9980931397918962E-2</v>
      </c>
      <c r="AD31" s="11">
        <f ca="1"/>
        <v>0</v>
      </c>
      <c r="AE31" s="11">
        <f ca="1"/>
        <v>0</v>
      </c>
      <c r="AF31" s="11">
        <f ca="1"/>
        <v>0</v>
      </c>
      <c r="AG31" s="11">
        <f ca="1"/>
        <v>0</v>
      </c>
      <c r="AH31" s="11">
        <f ca="1"/>
        <v>0</v>
      </c>
    </row>
    <row r="32" spans="1:34">
      <c r="A32" s="11">
        <v>12</v>
      </c>
      <c r="B32" s="11">
        <v>-8.9</v>
      </c>
      <c r="D32" s="11">
        <f t="shared" ca="1" si="2"/>
        <v>-8.9</v>
      </c>
      <c r="E32" s="11">
        <f t="shared" ca="1" si="3"/>
        <v>-8.9</v>
      </c>
      <c r="F32" s="11">
        <v>1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R32" s="11">
        <f ca="1"/>
        <v>1</v>
      </c>
      <c r="S32" s="11">
        <f ca="1"/>
        <v>1.8586862032820779</v>
      </c>
      <c r="T32" s="11">
        <f ca="1"/>
        <v>0.21467152668699407</v>
      </c>
      <c r="U32" s="11">
        <f ca="1"/>
        <v>1.991567981429665</v>
      </c>
      <c r="V32" s="11">
        <f ca="1"/>
        <v>8.9980931397918962E-2</v>
      </c>
      <c r="X32" s="11">
        <f t="array" aca="1" ref="X32:AB32" ca="1">MMULT(F32:INDEX(F32:P32,$G$16),TRANSPOSE($R$3:INDEX($R$3:$Y$7,$R$1,$G$16)))</f>
        <v>1</v>
      </c>
      <c r="Y32" s="11">
        <f ca="1"/>
        <v>1.8586862032820779</v>
      </c>
      <c r="Z32" s="11">
        <f ca="1"/>
        <v>0.21467152668699407</v>
      </c>
      <c r="AA32" s="11">
        <f ca="1"/>
        <v>1.991567981429665</v>
      </c>
      <c r="AB32" s="11">
        <f ca="1"/>
        <v>8.9980931397918962E-2</v>
      </c>
      <c r="AD32" s="11">
        <f ca="1"/>
        <v>0</v>
      </c>
      <c r="AE32" s="11">
        <f ca="1"/>
        <v>0</v>
      </c>
      <c r="AF32" s="11">
        <f ca="1"/>
        <v>0</v>
      </c>
      <c r="AG32" s="11">
        <f ca="1"/>
        <v>0</v>
      </c>
      <c r="AH32" s="11">
        <f ca="1"/>
        <v>0</v>
      </c>
    </row>
    <row r="33" spans="1:34">
      <c r="A33" s="11">
        <v>13</v>
      </c>
      <c r="B33" s="11">
        <v>-8.8000000000000007</v>
      </c>
      <c r="D33" s="11">
        <f t="shared" ca="1" si="2"/>
        <v>-8.8000000000000007</v>
      </c>
      <c r="E33" s="11">
        <f t="shared" ca="1" si="3"/>
        <v>-8.8000000000000007</v>
      </c>
      <c r="F33" s="11">
        <v>1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R33" s="11">
        <f ca="1"/>
        <v>1</v>
      </c>
      <c r="S33" s="11">
        <f ca="1"/>
        <v>1.8586862032820779</v>
      </c>
      <c r="T33" s="11">
        <f ca="1"/>
        <v>0.21467152668699407</v>
      </c>
      <c r="U33" s="11">
        <f ca="1"/>
        <v>1.991567981429665</v>
      </c>
      <c r="V33" s="11">
        <f ca="1"/>
        <v>8.9980931397918962E-2</v>
      </c>
      <c r="X33" s="11">
        <f t="array" aca="1" ref="X33:AB33" ca="1">MMULT(F33:INDEX(F33:P33,$G$16),TRANSPOSE($R$3:INDEX($R$3:$Y$7,$R$1,$G$16)))</f>
        <v>1</v>
      </c>
      <c r="Y33" s="11">
        <f ca="1"/>
        <v>1.8586862032820779</v>
      </c>
      <c r="Z33" s="11">
        <f ca="1"/>
        <v>0.21467152668699407</v>
      </c>
      <c r="AA33" s="11">
        <f ca="1"/>
        <v>1.991567981429665</v>
      </c>
      <c r="AB33" s="11">
        <f ca="1"/>
        <v>8.9980931397918962E-2</v>
      </c>
      <c r="AD33" s="11">
        <f ca="1"/>
        <v>0</v>
      </c>
      <c r="AE33" s="11">
        <f ca="1"/>
        <v>0</v>
      </c>
      <c r="AF33" s="11">
        <f ca="1"/>
        <v>0</v>
      </c>
      <c r="AG33" s="11">
        <f ca="1"/>
        <v>0</v>
      </c>
      <c r="AH33" s="11">
        <f ca="1"/>
        <v>0</v>
      </c>
    </row>
    <row r="34" spans="1:34">
      <c r="A34" s="11">
        <v>14</v>
      </c>
      <c r="B34" s="11">
        <v>-8.6999999999999993</v>
      </c>
      <c r="D34" s="11">
        <f t="shared" ca="1" si="2"/>
        <v>-8.6999999999999993</v>
      </c>
      <c r="E34" s="11">
        <f t="shared" ca="1" si="3"/>
        <v>-8.6999999999999993</v>
      </c>
      <c r="F34" s="11">
        <v>1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R34" s="11">
        <f ca="1"/>
        <v>1</v>
      </c>
      <c r="S34" s="11">
        <f ca="1"/>
        <v>1.8586862032820779</v>
      </c>
      <c r="T34" s="11">
        <f ca="1"/>
        <v>0.21467152668699407</v>
      </c>
      <c r="U34" s="11">
        <f ca="1"/>
        <v>1.991567981429665</v>
      </c>
      <c r="V34" s="11">
        <f ca="1"/>
        <v>8.9980931397918962E-2</v>
      </c>
      <c r="X34" s="11">
        <f t="array" aca="1" ref="X34:AB34" ca="1">MMULT(F34:INDEX(F34:P34,$G$16),TRANSPOSE($R$3:INDEX($R$3:$Y$7,$R$1,$G$16)))</f>
        <v>1</v>
      </c>
      <c r="Y34" s="11">
        <f ca="1"/>
        <v>1.8586862032820779</v>
      </c>
      <c r="Z34" s="11">
        <f ca="1"/>
        <v>0.21467152668699407</v>
      </c>
      <c r="AA34" s="11">
        <f ca="1"/>
        <v>1.991567981429665</v>
      </c>
      <c r="AB34" s="11">
        <f ca="1"/>
        <v>8.9980931397918962E-2</v>
      </c>
      <c r="AD34" s="11">
        <f ca="1"/>
        <v>0</v>
      </c>
      <c r="AE34" s="11">
        <f ca="1"/>
        <v>0</v>
      </c>
      <c r="AF34" s="11">
        <f ca="1"/>
        <v>0</v>
      </c>
      <c r="AG34" s="11">
        <f ca="1"/>
        <v>0</v>
      </c>
      <c r="AH34" s="11">
        <f ca="1"/>
        <v>0</v>
      </c>
    </row>
    <row r="35" spans="1:34">
      <c r="A35" s="11">
        <v>15</v>
      </c>
      <c r="B35" s="11">
        <v>-8.6</v>
      </c>
      <c r="D35" s="11">
        <f t="shared" ca="1" si="2"/>
        <v>-8.6</v>
      </c>
      <c r="E35" s="11">
        <f t="shared" ca="1" si="3"/>
        <v>-8.6</v>
      </c>
      <c r="F35" s="11">
        <v>1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R35" s="11">
        <f ca="1"/>
        <v>1</v>
      </c>
      <c r="S35" s="11">
        <f ca="1"/>
        <v>1.8586862032820779</v>
      </c>
      <c r="T35" s="11">
        <f ca="1"/>
        <v>0.21467152668699407</v>
      </c>
      <c r="U35" s="11">
        <f ca="1"/>
        <v>1.991567981429665</v>
      </c>
      <c r="V35" s="11">
        <f ca="1"/>
        <v>8.9980931397918962E-2</v>
      </c>
      <c r="X35" s="11">
        <f t="array" aca="1" ref="X35:AB35" ca="1">MMULT(F35:INDEX(F35:P35,$G$16),TRANSPOSE($R$3:INDEX($R$3:$Y$7,$R$1,$G$16)))</f>
        <v>1</v>
      </c>
      <c r="Y35" s="11">
        <f ca="1"/>
        <v>1.8586862032820779</v>
      </c>
      <c r="Z35" s="11">
        <f ca="1"/>
        <v>0.21467152668699407</v>
      </c>
      <c r="AA35" s="11">
        <f ca="1"/>
        <v>1.991567981429665</v>
      </c>
      <c r="AB35" s="11">
        <f ca="1"/>
        <v>8.9980931397918962E-2</v>
      </c>
      <c r="AD35" s="11">
        <f ca="1"/>
        <v>0</v>
      </c>
      <c r="AE35" s="11">
        <f ca="1"/>
        <v>0</v>
      </c>
      <c r="AF35" s="11">
        <f ca="1"/>
        <v>0</v>
      </c>
      <c r="AG35" s="11">
        <f ca="1"/>
        <v>0</v>
      </c>
      <c r="AH35" s="11">
        <f ca="1"/>
        <v>0</v>
      </c>
    </row>
    <row r="36" spans="1:34">
      <c r="A36" s="11">
        <v>16</v>
      </c>
      <c r="B36" s="11">
        <v>-8.5</v>
      </c>
      <c r="D36" s="11">
        <f t="shared" ca="1" si="2"/>
        <v>-8.5</v>
      </c>
      <c r="E36" s="11">
        <f t="shared" ca="1" si="3"/>
        <v>-8.5</v>
      </c>
      <c r="F36" s="11">
        <v>1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R36" s="11">
        <f ca="1"/>
        <v>1</v>
      </c>
      <c r="S36" s="11">
        <f ca="1"/>
        <v>1.8586862032820779</v>
      </c>
      <c r="T36" s="11">
        <f ca="1"/>
        <v>0.21467152668699407</v>
      </c>
      <c r="U36" s="11">
        <f ca="1"/>
        <v>1.991567981429665</v>
      </c>
      <c r="V36" s="11">
        <f ca="1"/>
        <v>8.9980931397918962E-2</v>
      </c>
      <c r="X36" s="11">
        <f t="array" aca="1" ref="X36:AB36" ca="1">MMULT(F36:INDEX(F36:P36,$G$16),TRANSPOSE($R$3:INDEX($R$3:$Y$7,$R$1,$G$16)))</f>
        <v>1</v>
      </c>
      <c r="Y36" s="11">
        <f ca="1"/>
        <v>1.8586862032820779</v>
      </c>
      <c r="Z36" s="11">
        <f ca="1"/>
        <v>0.21467152668699407</v>
      </c>
      <c r="AA36" s="11">
        <f ca="1"/>
        <v>1.991567981429665</v>
      </c>
      <c r="AB36" s="11">
        <f ca="1"/>
        <v>8.9980931397918962E-2</v>
      </c>
      <c r="AD36" s="11">
        <f ca="1"/>
        <v>0</v>
      </c>
      <c r="AE36" s="11">
        <f ca="1"/>
        <v>0</v>
      </c>
      <c r="AF36" s="11">
        <f ca="1"/>
        <v>0</v>
      </c>
      <c r="AG36" s="11">
        <f ca="1"/>
        <v>0</v>
      </c>
      <c r="AH36" s="11">
        <f ca="1"/>
        <v>0</v>
      </c>
    </row>
    <row r="37" spans="1:34">
      <c r="A37" s="11">
        <v>17</v>
      </c>
      <c r="B37" s="11">
        <v>-8.4</v>
      </c>
      <c r="D37" s="11">
        <f t="shared" ca="1" si="2"/>
        <v>-8.4</v>
      </c>
      <c r="E37" s="11">
        <f t="shared" ca="1" si="3"/>
        <v>-8.4</v>
      </c>
      <c r="F37" s="11">
        <v>1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R37" s="11">
        <f ca="1"/>
        <v>1</v>
      </c>
      <c r="S37" s="11">
        <f ca="1"/>
        <v>1.8586862032820779</v>
      </c>
      <c r="T37" s="11">
        <f ca="1"/>
        <v>0.21467152668699407</v>
      </c>
      <c r="U37" s="11">
        <f ca="1"/>
        <v>1.991567981429665</v>
      </c>
      <c r="V37" s="11">
        <f ca="1"/>
        <v>8.9980931397918962E-2</v>
      </c>
      <c r="X37" s="11">
        <f t="array" aca="1" ref="X37:AB37" ca="1">MMULT(F37:INDEX(F37:P37,$G$16),TRANSPOSE($R$3:INDEX($R$3:$Y$7,$R$1,$G$16)))</f>
        <v>1</v>
      </c>
      <c r="Y37" s="11">
        <f ca="1"/>
        <v>1.8586862032820779</v>
      </c>
      <c r="Z37" s="11">
        <f ca="1"/>
        <v>0.21467152668699407</v>
      </c>
      <c r="AA37" s="11">
        <f ca="1"/>
        <v>1.991567981429665</v>
      </c>
      <c r="AB37" s="11">
        <f ca="1"/>
        <v>8.9980931397918962E-2</v>
      </c>
      <c r="AD37" s="11">
        <f ca="1"/>
        <v>0</v>
      </c>
      <c r="AE37" s="11">
        <f ca="1"/>
        <v>0</v>
      </c>
      <c r="AF37" s="11">
        <f ca="1"/>
        <v>0</v>
      </c>
      <c r="AG37" s="11">
        <f ca="1"/>
        <v>0</v>
      </c>
      <c r="AH37" s="11">
        <f ca="1"/>
        <v>0</v>
      </c>
    </row>
    <row r="38" spans="1:34">
      <c r="A38" s="11">
        <v>18</v>
      </c>
      <c r="B38" s="11">
        <v>-8.3000000000000007</v>
      </c>
      <c r="D38" s="11">
        <f t="shared" ca="1" si="2"/>
        <v>-8.3000000000000007</v>
      </c>
      <c r="E38" s="11">
        <f t="shared" ca="1" si="3"/>
        <v>-8.3000000000000007</v>
      </c>
      <c r="F38" s="11">
        <v>1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R38" s="11">
        <f ca="1"/>
        <v>1</v>
      </c>
      <c r="S38" s="11">
        <f ca="1"/>
        <v>1.8586862032820779</v>
      </c>
      <c r="T38" s="11">
        <f ca="1"/>
        <v>0.21467152668699407</v>
      </c>
      <c r="U38" s="11">
        <f ca="1"/>
        <v>1.991567981429665</v>
      </c>
      <c r="V38" s="11">
        <f ca="1"/>
        <v>8.9980931397918962E-2</v>
      </c>
      <c r="X38" s="11">
        <f t="array" aca="1" ref="X38:AB38" ca="1">MMULT(F38:INDEX(F38:P38,$G$16),TRANSPOSE($R$3:INDEX($R$3:$Y$7,$R$1,$G$16)))</f>
        <v>1</v>
      </c>
      <c r="Y38" s="11">
        <f ca="1"/>
        <v>1.8586862032820779</v>
      </c>
      <c r="Z38" s="11">
        <f ca="1"/>
        <v>0.21467152668699407</v>
      </c>
      <c r="AA38" s="11">
        <f ca="1"/>
        <v>1.991567981429665</v>
      </c>
      <c r="AB38" s="11">
        <f ca="1"/>
        <v>8.9980931397918962E-2</v>
      </c>
      <c r="AD38" s="11">
        <f ca="1"/>
        <v>0</v>
      </c>
      <c r="AE38" s="11">
        <f ca="1"/>
        <v>0</v>
      </c>
      <c r="AF38" s="11">
        <f ca="1"/>
        <v>0</v>
      </c>
      <c r="AG38" s="11">
        <f ca="1"/>
        <v>0</v>
      </c>
      <c r="AH38" s="11">
        <f ca="1"/>
        <v>0</v>
      </c>
    </row>
    <row r="39" spans="1:34">
      <c r="A39" s="11">
        <v>19</v>
      </c>
      <c r="B39" s="11">
        <v>-8.1999999999999993</v>
      </c>
      <c r="D39" s="11">
        <f t="shared" ca="1" si="2"/>
        <v>-8.1999999999999993</v>
      </c>
      <c r="E39" s="11">
        <f t="shared" ca="1" si="3"/>
        <v>-8.1999999999999993</v>
      </c>
      <c r="F39" s="11">
        <v>1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R39" s="11">
        <f ca="1"/>
        <v>1</v>
      </c>
      <c r="S39" s="11">
        <f ca="1"/>
        <v>1.8586862032820779</v>
      </c>
      <c r="T39" s="11">
        <f ca="1"/>
        <v>0.21467152668699407</v>
      </c>
      <c r="U39" s="11">
        <f ca="1"/>
        <v>1.991567981429665</v>
      </c>
      <c r="V39" s="11">
        <f ca="1"/>
        <v>8.9980931397918962E-2</v>
      </c>
      <c r="X39" s="11">
        <f t="array" aca="1" ref="X39:AB39" ca="1">MMULT(F39:INDEX(F39:P39,$G$16),TRANSPOSE($R$3:INDEX($R$3:$Y$7,$R$1,$G$16)))</f>
        <v>1</v>
      </c>
      <c r="Y39" s="11">
        <f ca="1"/>
        <v>1.8586862032820779</v>
      </c>
      <c r="Z39" s="11">
        <f ca="1"/>
        <v>0.21467152668699407</v>
      </c>
      <c r="AA39" s="11">
        <f ca="1"/>
        <v>1.991567981429665</v>
      </c>
      <c r="AB39" s="11">
        <f ca="1"/>
        <v>8.9980931397918962E-2</v>
      </c>
      <c r="AD39" s="11">
        <f ca="1"/>
        <v>0</v>
      </c>
      <c r="AE39" s="11">
        <f ca="1"/>
        <v>0</v>
      </c>
      <c r="AF39" s="11">
        <f ca="1"/>
        <v>0</v>
      </c>
      <c r="AG39" s="11">
        <f ca="1"/>
        <v>0</v>
      </c>
      <c r="AH39" s="11">
        <f ca="1"/>
        <v>0</v>
      </c>
    </row>
    <row r="40" spans="1:34">
      <c r="A40" s="11">
        <v>20</v>
      </c>
      <c r="B40" s="11">
        <v>-8.1</v>
      </c>
      <c r="D40" s="11">
        <f t="shared" ca="1" si="2"/>
        <v>-8.1</v>
      </c>
      <c r="E40" s="11">
        <f t="shared" ca="1" si="3"/>
        <v>-8.1</v>
      </c>
      <c r="F40" s="11">
        <v>1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R40" s="11">
        <f ca="1"/>
        <v>1</v>
      </c>
      <c r="S40" s="11">
        <f ca="1"/>
        <v>1.8586862032820779</v>
      </c>
      <c r="T40" s="11">
        <f ca="1"/>
        <v>0.21467152668699407</v>
      </c>
      <c r="U40" s="11">
        <f ca="1"/>
        <v>1.991567981429665</v>
      </c>
      <c r="V40" s="11">
        <f ca="1"/>
        <v>8.9980931397918962E-2</v>
      </c>
      <c r="X40" s="11">
        <f t="array" aca="1" ref="X40:AB40" ca="1">MMULT(F40:INDEX(F40:P40,$G$16),TRANSPOSE($R$3:INDEX($R$3:$Y$7,$R$1,$G$16)))</f>
        <v>1</v>
      </c>
      <c r="Y40" s="11">
        <f ca="1"/>
        <v>1.8586862032820779</v>
      </c>
      <c r="Z40" s="11">
        <f ca="1"/>
        <v>0.21467152668699407</v>
      </c>
      <c r="AA40" s="11">
        <f ca="1"/>
        <v>1.991567981429665</v>
      </c>
      <c r="AB40" s="11">
        <f ca="1"/>
        <v>8.9980931397918962E-2</v>
      </c>
      <c r="AD40" s="11">
        <f ca="1"/>
        <v>0</v>
      </c>
      <c r="AE40" s="11">
        <f ca="1"/>
        <v>0</v>
      </c>
      <c r="AF40" s="11">
        <f ca="1"/>
        <v>0</v>
      </c>
      <c r="AG40" s="11">
        <f ca="1"/>
        <v>0</v>
      </c>
      <c r="AH40" s="11">
        <f ca="1"/>
        <v>0</v>
      </c>
    </row>
    <row r="41" spans="1:34">
      <c r="A41" s="11">
        <v>21</v>
      </c>
      <c r="B41" s="11">
        <v>-8</v>
      </c>
      <c r="D41" s="11">
        <f t="shared" ca="1" si="2"/>
        <v>-8</v>
      </c>
      <c r="E41" s="11">
        <f t="shared" ca="1" si="3"/>
        <v>-8</v>
      </c>
      <c r="F41" s="11">
        <v>0</v>
      </c>
      <c r="G41" s="11">
        <v>1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R41" s="11">
        <f ca="1"/>
        <v>1</v>
      </c>
      <c r="S41" s="11">
        <f ca="1"/>
        <v>-1.1811926958777015</v>
      </c>
      <c r="T41" s="11">
        <f ca="1"/>
        <v>-6.3166056864452536E-2</v>
      </c>
      <c r="U41" s="11">
        <f ca="1"/>
        <v>-0.81988423286695644</v>
      </c>
      <c r="V41" s="11">
        <f ca="1"/>
        <v>0.26295262264896824</v>
      </c>
      <c r="X41" s="11">
        <f t="array" aca="1" ref="X41:AB41" ca="1">MMULT(F41:INDEX(F41:P41,$G$16),TRANSPOSE($R$3:INDEX($R$3:$Y$7,$R$1,$G$16)))</f>
        <v>1</v>
      </c>
      <c r="Y41" s="11">
        <f ca="1"/>
        <v>-1.1811926958777015</v>
      </c>
      <c r="Z41" s="11">
        <f ca="1"/>
        <v>-6.3166056864452536E-2</v>
      </c>
      <c r="AA41" s="11">
        <f ca="1"/>
        <v>-0.81988423286695644</v>
      </c>
      <c r="AB41" s="11">
        <f ca="1"/>
        <v>0.26295262264896824</v>
      </c>
      <c r="AD41" s="11">
        <f ca="1"/>
        <v>0</v>
      </c>
      <c r="AE41" s="11">
        <f ca="1"/>
        <v>0</v>
      </c>
      <c r="AF41" s="11">
        <f ca="1"/>
        <v>0</v>
      </c>
      <c r="AG41" s="11">
        <f ca="1"/>
        <v>0</v>
      </c>
      <c r="AH41" s="11">
        <f ca="1"/>
        <v>0</v>
      </c>
    </row>
    <row r="42" spans="1:34">
      <c r="A42" s="11">
        <v>22</v>
      </c>
      <c r="B42" s="11">
        <v>-7.9</v>
      </c>
      <c r="D42" s="11">
        <f t="shared" ca="1" si="2"/>
        <v>-7.9</v>
      </c>
      <c r="E42" s="11">
        <f t="shared" ca="1" si="3"/>
        <v>-7.9</v>
      </c>
      <c r="F42" s="11">
        <v>0</v>
      </c>
      <c r="G42" s="11">
        <v>1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R42" s="11">
        <f ca="1"/>
        <v>1</v>
      </c>
      <c r="S42" s="11">
        <f ca="1"/>
        <v>-1.1811926958777015</v>
      </c>
      <c r="T42" s="11">
        <f ca="1"/>
        <v>-6.3166056864452536E-2</v>
      </c>
      <c r="U42" s="11">
        <f ca="1"/>
        <v>-0.81988423286695644</v>
      </c>
      <c r="V42" s="11">
        <f ca="1"/>
        <v>0.26295262264896824</v>
      </c>
      <c r="X42" s="11">
        <f t="array" aca="1" ref="X42:AB42" ca="1">MMULT(F42:INDEX(F42:P42,$G$16),TRANSPOSE($R$3:INDEX($R$3:$Y$7,$R$1,$G$16)))</f>
        <v>1</v>
      </c>
      <c r="Y42" s="11">
        <f ca="1"/>
        <v>-1.1811926958777015</v>
      </c>
      <c r="Z42" s="11">
        <f ca="1"/>
        <v>-6.3166056864452536E-2</v>
      </c>
      <c r="AA42" s="11">
        <f ca="1"/>
        <v>-0.81988423286695644</v>
      </c>
      <c r="AB42" s="11">
        <f ca="1"/>
        <v>0.26295262264896824</v>
      </c>
      <c r="AD42" s="11">
        <f ca="1"/>
        <v>0</v>
      </c>
      <c r="AE42" s="11">
        <f ca="1"/>
        <v>0</v>
      </c>
      <c r="AF42" s="11">
        <f ca="1"/>
        <v>0</v>
      </c>
      <c r="AG42" s="11">
        <f ca="1"/>
        <v>0</v>
      </c>
      <c r="AH42" s="11">
        <f ca="1"/>
        <v>0</v>
      </c>
    </row>
    <row r="43" spans="1:34">
      <c r="A43" s="11">
        <v>23</v>
      </c>
      <c r="B43" s="11">
        <v>-7.8</v>
      </c>
      <c r="D43" s="11">
        <f t="shared" ca="1" si="2"/>
        <v>-7.8</v>
      </c>
      <c r="E43" s="11">
        <f t="shared" ca="1" si="3"/>
        <v>-7.8</v>
      </c>
      <c r="F43" s="11">
        <v>0</v>
      </c>
      <c r="G43" s="11">
        <v>1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R43" s="11">
        <f ca="1"/>
        <v>1</v>
      </c>
      <c r="S43" s="11">
        <f ca="1"/>
        <v>-1.1811926958777015</v>
      </c>
      <c r="T43" s="11">
        <f ca="1"/>
        <v>-6.3166056864452536E-2</v>
      </c>
      <c r="U43" s="11">
        <f ca="1"/>
        <v>-0.81988423286695644</v>
      </c>
      <c r="V43" s="11">
        <f ca="1"/>
        <v>0.26295262264896824</v>
      </c>
      <c r="X43" s="11">
        <f t="array" aca="1" ref="X43:AB43" ca="1">MMULT(F43:INDEX(F43:P43,$G$16),TRANSPOSE($R$3:INDEX($R$3:$Y$7,$R$1,$G$16)))</f>
        <v>1</v>
      </c>
      <c r="Y43" s="11">
        <f ca="1"/>
        <v>-1.1811926958777015</v>
      </c>
      <c r="Z43" s="11">
        <f ca="1"/>
        <v>-6.3166056864452536E-2</v>
      </c>
      <c r="AA43" s="11">
        <f ca="1"/>
        <v>-0.81988423286695644</v>
      </c>
      <c r="AB43" s="11">
        <f ca="1"/>
        <v>0.26295262264896824</v>
      </c>
      <c r="AD43" s="11">
        <f ca="1"/>
        <v>0</v>
      </c>
      <c r="AE43" s="11">
        <f ca="1"/>
        <v>0</v>
      </c>
      <c r="AF43" s="11">
        <f ca="1"/>
        <v>0</v>
      </c>
      <c r="AG43" s="11">
        <f ca="1"/>
        <v>0</v>
      </c>
      <c r="AH43" s="11">
        <f ca="1"/>
        <v>0</v>
      </c>
    </row>
    <row r="44" spans="1:34">
      <c r="A44" s="11">
        <v>24</v>
      </c>
      <c r="B44" s="11">
        <v>-7.6999999999999993</v>
      </c>
      <c r="D44" s="11">
        <f t="shared" ca="1" si="2"/>
        <v>-7.6999999999999993</v>
      </c>
      <c r="E44" s="11">
        <f t="shared" ca="1" si="3"/>
        <v>-7.6999999999999993</v>
      </c>
      <c r="F44" s="11">
        <v>0</v>
      </c>
      <c r="G44" s="11">
        <v>1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R44" s="11">
        <f ca="1"/>
        <v>1</v>
      </c>
      <c r="S44" s="11">
        <f ca="1"/>
        <v>-1.1811926958777015</v>
      </c>
      <c r="T44" s="11">
        <f ca="1"/>
        <v>-6.3166056864452536E-2</v>
      </c>
      <c r="U44" s="11">
        <f ca="1"/>
        <v>-0.81988423286695644</v>
      </c>
      <c r="V44" s="11">
        <f ca="1"/>
        <v>0.26295262264896824</v>
      </c>
      <c r="X44" s="11">
        <f t="array" aca="1" ref="X44:AB44" ca="1">MMULT(F44:INDEX(F44:P44,$G$16),TRANSPOSE($R$3:INDEX($R$3:$Y$7,$R$1,$G$16)))</f>
        <v>1</v>
      </c>
      <c r="Y44" s="11">
        <f ca="1"/>
        <v>-1.1811926958777015</v>
      </c>
      <c r="Z44" s="11">
        <f ca="1"/>
        <v>-6.3166056864452536E-2</v>
      </c>
      <c r="AA44" s="11">
        <f ca="1"/>
        <v>-0.81988423286695644</v>
      </c>
      <c r="AB44" s="11">
        <f ca="1"/>
        <v>0.26295262264896824</v>
      </c>
      <c r="AD44" s="11">
        <f ca="1"/>
        <v>0</v>
      </c>
      <c r="AE44" s="11">
        <f ca="1"/>
        <v>0</v>
      </c>
      <c r="AF44" s="11">
        <f ca="1"/>
        <v>0</v>
      </c>
      <c r="AG44" s="11">
        <f ca="1"/>
        <v>0</v>
      </c>
      <c r="AH44" s="11">
        <f ca="1"/>
        <v>0</v>
      </c>
    </row>
    <row r="45" spans="1:34">
      <c r="A45" s="11">
        <v>25</v>
      </c>
      <c r="B45" s="11">
        <v>-7.6</v>
      </c>
      <c r="D45" s="11">
        <f t="shared" ca="1" si="2"/>
        <v>-7.6</v>
      </c>
      <c r="E45" s="11">
        <f t="shared" ca="1" si="3"/>
        <v>-7.6</v>
      </c>
      <c r="F45" s="11">
        <v>0</v>
      </c>
      <c r="G45" s="11">
        <v>1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R45" s="11">
        <f ca="1"/>
        <v>1</v>
      </c>
      <c r="S45" s="11">
        <f ca="1"/>
        <v>-1.1811926958777015</v>
      </c>
      <c r="T45" s="11">
        <f ca="1"/>
        <v>-6.3166056864452536E-2</v>
      </c>
      <c r="U45" s="11">
        <f ca="1"/>
        <v>-0.81988423286695644</v>
      </c>
      <c r="V45" s="11">
        <f ca="1"/>
        <v>0.26295262264896824</v>
      </c>
      <c r="X45" s="11">
        <f t="array" aca="1" ref="X45:AB45" ca="1">MMULT(F45:INDEX(F45:P45,$G$16),TRANSPOSE($R$3:INDEX($R$3:$Y$7,$R$1,$G$16)))</f>
        <v>1</v>
      </c>
      <c r="Y45" s="11">
        <f ca="1"/>
        <v>-1.1811926958777015</v>
      </c>
      <c r="Z45" s="11">
        <f ca="1"/>
        <v>-6.3166056864452536E-2</v>
      </c>
      <c r="AA45" s="11">
        <f ca="1"/>
        <v>-0.81988423286695644</v>
      </c>
      <c r="AB45" s="11">
        <f ca="1"/>
        <v>0.26295262264896824</v>
      </c>
      <c r="AD45" s="11">
        <f ca="1"/>
        <v>0</v>
      </c>
      <c r="AE45" s="11">
        <f ca="1"/>
        <v>0</v>
      </c>
      <c r="AF45" s="11">
        <f ca="1"/>
        <v>0</v>
      </c>
      <c r="AG45" s="11">
        <f ca="1"/>
        <v>0</v>
      </c>
      <c r="AH45" s="11">
        <f ca="1"/>
        <v>0</v>
      </c>
    </row>
    <row r="46" spans="1:34">
      <c r="A46" s="11">
        <v>26</v>
      </c>
      <c r="B46" s="11">
        <v>-7.5</v>
      </c>
      <c r="D46" s="11">
        <f t="shared" ca="1" si="2"/>
        <v>-7.5</v>
      </c>
      <c r="E46" s="11">
        <f t="shared" ca="1" si="3"/>
        <v>-7.5</v>
      </c>
      <c r="F46" s="11">
        <v>0</v>
      </c>
      <c r="G46" s="11">
        <v>1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R46" s="11">
        <f ca="1"/>
        <v>1</v>
      </c>
      <c r="S46" s="11">
        <f ca="1"/>
        <v>-1.1811926958777015</v>
      </c>
      <c r="T46" s="11">
        <f ca="1"/>
        <v>-6.3166056864452536E-2</v>
      </c>
      <c r="U46" s="11">
        <f ca="1"/>
        <v>-0.81988423286695644</v>
      </c>
      <c r="V46" s="11">
        <f ca="1"/>
        <v>0.26295262264896824</v>
      </c>
      <c r="X46" s="11">
        <f t="array" aca="1" ref="X46:AB46" ca="1">MMULT(F46:INDEX(F46:P46,$G$16),TRANSPOSE($R$3:INDEX($R$3:$Y$7,$R$1,$G$16)))</f>
        <v>1</v>
      </c>
      <c r="Y46" s="11">
        <f ca="1"/>
        <v>-1.1811926958777015</v>
      </c>
      <c r="Z46" s="11">
        <f ca="1"/>
        <v>-6.3166056864452536E-2</v>
      </c>
      <c r="AA46" s="11">
        <f ca="1"/>
        <v>-0.81988423286695644</v>
      </c>
      <c r="AB46" s="11">
        <f ca="1"/>
        <v>0.26295262264896824</v>
      </c>
      <c r="AD46" s="11">
        <f ca="1"/>
        <v>0</v>
      </c>
      <c r="AE46" s="11">
        <f ca="1"/>
        <v>0</v>
      </c>
      <c r="AF46" s="11">
        <f ca="1"/>
        <v>0</v>
      </c>
      <c r="AG46" s="11">
        <f ca="1"/>
        <v>0</v>
      </c>
      <c r="AH46" s="11">
        <f ca="1"/>
        <v>0</v>
      </c>
    </row>
    <row r="47" spans="1:34">
      <c r="A47" s="11">
        <v>27</v>
      </c>
      <c r="B47" s="11">
        <v>-7.4</v>
      </c>
      <c r="D47" s="11">
        <f t="shared" ca="1" si="2"/>
        <v>-7.4</v>
      </c>
      <c r="E47" s="11">
        <f t="shared" ca="1" si="3"/>
        <v>-7.4</v>
      </c>
      <c r="F47" s="11">
        <v>0</v>
      </c>
      <c r="G47" s="11">
        <v>1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R47" s="11">
        <f ca="1"/>
        <v>1</v>
      </c>
      <c r="S47" s="11">
        <f ca="1"/>
        <v>-1.1811926958777015</v>
      </c>
      <c r="T47" s="11">
        <f ca="1"/>
        <v>-6.3166056864452536E-2</v>
      </c>
      <c r="U47" s="11">
        <f ca="1"/>
        <v>-0.81988423286695644</v>
      </c>
      <c r="V47" s="11">
        <f ca="1"/>
        <v>0.26295262264896824</v>
      </c>
      <c r="X47" s="11">
        <f t="array" aca="1" ref="X47:AB47" ca="1">MMULT(F47:INDEX(F47:P47,$G$16),TRANSPOSE($R$3:INDEX($R$3:$Y$7,$R$1,$G$16)))</f>
        <v>1</v>
      </c>
      <c r="Y47" s="11">
        <f ca="1"/>
        <v>-1.1811926958777015</v>
      </c>
      <c r="Z47" s="11">
        <f ca="1"/>
        <v>-6.3166056864452536E-2</v>
      </c>
      <c r="AA47" s="11">
        <f ca="1"/>
        <v>-0.81988423286695644</v>
      </c>
      <c r="AB47" s="11">
        <f ca="1"/>
        <v>0.26295262264896824</v>
      </c>
      <c r="AD47" s="11">
        <f ca="1"/>
        <v>0</v>
      </c>
      <c r="AE47" s="11">
        <f ca="1"/>
        <v>0</v>
      </c>
      <c r="AF47" s="11">
        <f ca="1"/>
        <v>0</v>
      </c>
      <c r="AG47" s="11">
        <f ca="1"/>
        <v>0</v>
      </c>
      <c r="AH47" s="11">
        <f ca="1"/>
        <v>0</v>
      </c>
    </row>
    <row r="48" spans="1:34">
      <c r="A48" s="11">
        <v>28</v>
      </c>
      <c r="B48" s="11">
        <v>-7.3</v>
      </c>
      <c r="D48" s="11">
        <f t="shared" ca="1" si="2"/>
        <v>-7.3</v>
      </c>
      <c r="E48" s="11">
        <f t="shared" ca="1" si="3"/>
        <v>-7.3</v>
      </c>
      <c r="F48" s="11">
        <v>0</v>
      </c>
      <c r="G48" s="11">
        <v>1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R48" s="11">
        <f ca="1"/>
        <v>1</v>
      </c>
      <c r="S48" s="11">
        <f ca="1"/>
        <v>-1.1811926958777015</v>
      </c>
      <c r="T48" s="11">
        <f ca="1"/>
        <v>-6.3166056864452536E-2</v>
      </c>
      <c r="U48" s="11">
        <f ca="1"/>
        <v>-0.81988423286695644</v>
      </c>
      <c r="V48" s="11">
        <f ca="1"/>
        <v>0.26295262264896824</v>
      </c>
      <c r="X48" s="11">
        <f t="array" aca="1" ref="X48:AB48" ca="1">MMULT(F48:INDEX(F48:P48,$G$16),TRANSPOSE($R$3:INDEX($R$3:$Y$7,$R$1,$G$16)))</f>
        <v>1</v>
      </c>
      <c r="Y48" s="11">
        <f ca="1"/>
        <v>-1.1811926958777015</v>
      </c>
      <c r="Z48" s="11">
        <f ca="1"/>
        <v>-6.3166056864452536E-2</v>
      </c>
      <c r="AA48" s="11">
        <f ca="1"/>
        <v>-0.81988423286695644</v>
      </c>
      <c r="AB48" s="11">
        <f ca="1"/>
        <v>0.26295262264896824</v>
      </c>
      <c r="AD48" s="11">
        <f ca="1"/>
        <v>0</v>
      </c>
      <c r="AE48" s="11">
        <f ca="1"/>
        <v>0</v>
      </c>
      <c r="AF48" s="11">
        <f ca="1"/>
        <v>0</v>
      </c>
      <c r="AG48" s="11">
        <f ca="1"/>
        <v>0</v>
      </c>
      <c r="AH48" s="11">
        <f ca="1"/>
        <v>0</v>
      </c>
    </row>
    <row r="49" spans="1:34">
      <c r="A49" s="11">
        <v>29</v>
      </c>
      <c r="B49" s="11">
        <v>-7.1999999999999993</v>
      </c>
      <c r="D49" s="11">
        <f t="shared" ca="1" si="2"/>
        <v>-7.1999999999999993</v>
      </c>
      <c r="E49" s="11">
        <f t="shared" ca="1" si="3"/>
        <v>-7.1999999999999993</v>
      </c>
      <c r="F49" s="11">
        <v>0</v>
      </c>
      <c r="G49" s="11">
        <v>1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R49" s="11">
        <f ca="1"/>
        <v>1</v>
      </c>
      <c r="S49" s="11">
        <f ca="1"/>
        <v>-1.1811926958777015</v>
      </c>
      <c r="T49" s="11">
        <f ca="1"/>
        <v>-6.3166056864452536E-2</v>
      </c>
      <c r="U49" s="11">
        <f ca="1"/>
        <v>-0.81988423286695644</v>
      </c>
      <c r="V49" s="11">
        <f ca="1"/>
        <v>0.26295262264896824</v>
      </c>
      <c r="X49" s="11">
        <f t="array" aca="1" ref="X49:AB49" ca="1">MMULT(F49:INDEX(F49:P49,$G$16),TRANSPOSE($R$3:INDEX($R$3:$Y$7,$R$1,$G$16)))</f>
        <v>1</v>
      </c>
      <c r="Y49" s="11">
        <f ca="1"/>
        <v>-1.1811926958777015</v>
      </c>
      <c r="Z49" s="11">
        <f ca="1"/>
        <v>-6.3166056864452536E-2</v>
      </c>
      <c r="AA49" s="11">
        <f ca="1"/>
        <v>-0.81988423286695644</v>
      </c>
      <c r="AB49" s="11">
        <f ca="1"/>
        <v>0.26295262264896824</v>
      </c>
      <c r="AD49" s="11">
        <f ca="1"/>
        <v>0</v>
      </c>
      <c r="AE49" s="11">
        <f ca="1"/>
        <v>0</v>
      </c>
      <c r="AF49" s="11">
        <f ca="1"/>
        <v>0</v>
      </c>
      <c r="AG49" s="11">
        <f ca="1"/>
        <v>0</v>
      </c>
      <c r="AH49" s="11">
        <f ca="1"/>
        <v>0</v>
      </c>
    </row>
    <row r="50" spans="1:34">
      <c r="A50" s="11">
        <v>30</v>
      </c>
      <c r="B50" s="11">
        <v>-7.1</v>
      </c>
      <c r="D50" s="11">
        <f t="shared" ca="1" si="2"/>
        <v>-7.1</v>
      </c>
      <c r="E50" s="11">
        <f t="shared" ca="1" si="3"/>
        <v>-7.1</v>
      </c>
      <c r="F50" s="11">
        <v>0</v>
      </c>
      <c r="G50" s="11">
        <v>1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R50" s="11">
        <f ca="1"/>
        <v>1</v>
      </c>
      <c r="S50" s="11">
        <f ca="1"/>
        <v>-1.1811926958777015</v>
      </c>
      <c r="T50" s="11">
        <f ca="1"/>
        <v>-6.3166056864452536E-2</v>
      </c>
      <c r="U50" s="11">
        <f ca="1"/>
        <v>-0.81988423286695644</v>
      </c>
      <c r="V50" s="11">
        <f ca="1"/>
        <v>0.26295262264896824</v>
      </c>
      <c r="X50" s="11">
        <f t="array" aca="1" ref="X50:AB50" ca="1">MMULT(F50:INDEX(F50:P50,$G$16),TRANSPOSE($R$3:INDEX($R$3:$Y$7,$R$1,$G$16)))</f>
        <v>1</v>
      </c>
      <c r="Y50" s="11">
        <f ca="1"/>
        <v>-1.1811926958777015</v>
      </c>
      <c r="Z50" s="11">
        <f ca="1"/>
        <v>-6.3166056864452536E-2</v>
      </c>
      <c r="AA50" s="11">
        <f ca="1"/>
        <v>-0.81988423286695644</v>
      </c>
      <c r="AB50" s="11">
        <f ca="1"/>
        <v>0.26295262264896824</v>
      </c>
      <c r="AD50" s="11">
        <f ca="1"/>
        <v>0</v>
      </c>
      <c r="AE50" s="11">
        <f ca="1"/>
        <v>0</v>
      </c>
      <c r="AF50" s="11">
        <f ca="1"/>
        <v>0</v>
      </c>
      <c r="AG50" s="11">
        <f ca="1"/>
        <v>0</v>
      </c>
      <c r="AH50" s="11">
        <f ca="1"/>
        <v>0</v>
      </c>
    </row>
    <row r="51" spans="1:34">
      <c r="A51" s="11">
        <v>31</v>
      </c>
      <c r="B51" s="11">
        <v>-7</v>
      </c>
      <c r="D51" s="11">
        <f t="shared" ca="1" si="2"/>
        <v>-7</v>
      </c>
      <c r="E51" s="11">
        <f t="shared" ca="1" si="3"/>
        <v>-7</v>
      </c>
      <c r="F51" s="11">
        <v>0</v>
      </c>
      <c r="G51" s="11">
        <v>1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R51" s="11">
        <f ca="1"/>
        <v>1</v>
      </c>
      <c r="S51" s="11">
        <f ca="1"/>
        <v>-1.1811926958777015</v>
      </c>
      <c r="T51" s="11">
        <f ca="1"/>
        <v>-6.3166056864452536E-2</v>
      </c>
      <c r="U51" s="11">
        <f ca="1"/>
        <v>-0.81988423286695644</v>
      </c>
      <c r="V51" s="11">
        <f ca="1"/>
        <v>0.26295262264896824</v>
      </c>
      <c r="X51" s="11">
        <f t="array" aca="1" ref="X51:AB51" ca="1">MMULT(F51:INDEX(F51:P51,$G$16),TRANSPOSE($R$3:INDEX($R$3:$Y$7,$R$1,$G$16)))</f>
        <v>1</v>
      </c>
      <c r="Y51" s="11">
        <f ca="1"/>
        <v>-1.1811926958777015</v>
      </c>
      <c r="Z51" s="11">
        <f ca="1"/>
        <v>-6.3166056864452536E-2</v>
      </c>
      <c r="AA51" s="11">
        <f ca="1"/>
        <v>-0.81988423286695644</v>
      </c>
      <c r="AB51" s="11">
        <f ca="1"/>
        <v>0.26295262264896824</v>
      </c>
      <c r="AD51" s="11">
        <f ca="1"/>
        <v>0</v>
      </c>
      <c r="AE51" s="11">
        <f ca="1"/>
        <v>0</v>
      </c>
      <c r="AF51" s="11">
        <f ca="1"/>
        <v>0</v>
      </c>
      <c r="AG51" s="11">
        <f ca="1"/>
        <v>0</v>
      </c>
      <c r="AH51" s="11">
        <f ca="1"/>
        <v>0</v>
      </c>
    </row>
    <row r="52" spans="1:34">
      <c r="A52" s="11">
        <v>32</v>
      </c>
      <c r="B52" s="11">
        <v>-6.9</v>
      </c>
      <c r="D52" s="11">
        <f t="shared" ca="1" si="2"/>
        <v>-6.9</v>
      </c>
      <c r="E52" s="11">
        <f t="shared" ca="1" si="3"/>
        <v>-6.9</v>
      </c>
      <c r="F52" s="11">
        <v>0</v>
      </c>
      <c r="G52" s="11">
        <v>1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R52" s="11">
        <f ca="1"/>
        <v>1</v>
      </c>
      <c r="S52" s="11">
        <f ca="1"/>
        <v>-1.1811926958777015</v>
      </c>
      <c r="T52" s="11">
        <f ca="1"/>
        <v>-6.3166056864452536E-2</v>
      </c>
      <c r="U52" s="11">
        <f ca="1"/>
        <v>-0.81988423286695644</v>
      </c>
      <c r="V52" s="11">
        <f ca="1"/>
        <v>0.26295262264896824</v>
      </c>
      <c r="X52" s="11">
        <f t="array" aca="1" ref="X52:AB52" ca="1">MMULT(F52:INDEX(F52:P52,$G$16),TRANSPOSE($R$3:INDEX($R$3:$Y$7,$R$1,$G$16)))</f>
        <v>1</v>
      </c>
      <c r="Y52" s="11">
        <f ca="1"/>
        <v>-1.1811926958777015</v>
      </c>
      <c r="Z52" s="11">
        <f ca="1"/>
        <v>-6.3166056864452536E-2</v>
      </c>
      <c r="AA52" s="11">
        <f ca="1"/>
        <v>-0.81988423286695644</v>
      </c>
      <c r="AB52" s="11">
        <f ca="1"/>
        <v>0.26295262264896824</v>
      </c>
      <c r="AD52" s="11">
        <f ca="1"/>
        <v>0</v>
      </c>
      <c r="AE52" s="11">
        <f ca="1"/>
        <v>0</v>
      </c>
      <c r="AF52" s="11">
        <f ca="1"/>
        <v>0</v>
      </c>
      <c r="AG52" s="11">
        <f ca="1"/>
        <v>0</v>
      </c>
      <c r="AH52" s="11">
        <f ca="1"/>
        <v>0</v>
      </c>
    </row>
    <row r="53" spans="1:34">
      <c r="A53" s="11">
        <v>33</v>
      </c>
      <c r="B53" s="11">
        <v>-6.8</v>
      </c>
      <c r="D53" s="11">
        <f t="shared" ca="1" si="2"/>
        <v>-6.8</v>
      </c>
      <c r="E53" s="11">
        <f t="shared" ca="1" si="3"/>
        <v>-6.8</v>
      </c>
      <c r="F53" s="11">
        <v>0</v>
      </c>
      <c r="G53" s="11">
        <v>1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R53" s="11">
        <f ca="1"/>
        <v>1</v>
      </c>
      <c r="S53" s="11">
        <f ca="1"/>
        <v>-1.1811926958777015</v>
      </c>
      <c r="T53" s="11">
        <f ca="1"/>
        <v>-6.3166056864452536E-2</v>
      </c>
      <c r="U53" s="11">
        <f ca="1"/>
        <v>-0.81988423286695644</v>
      </c>
      <c r="V53" s="11">
        <f ca="1"/>
        <v>0.26295262264896824</v>
      </c>
      <c r="X53" s="11">
        <f t="array" aca="1" ref="X53:AB53" ca="1">MMULT(F53:INDEX(F53:P53,$G$16),TRANSPOSE($R$3:INDEX($R$3:$Y$7,$R$1,$G$16)))</f>
        <v>1</v>
      </c>
      <c r="Y53" s="11">
        <f ca="1"/>
        <v>-1.1811926958777015</v>
      </c>
      <c r="Z53" s="11">
        <f ca="1"/>
        <v>-6.3166056864452536E-2</v>
      </c>
      <c r="AA53" s="11">
        <f ca="1"/>
        <v>-0.81988423286695644</v>
      </c>
      <c r="AB53" s="11">
        <f ca="1"/>
        <v>0.26295262264896824</v>
      </c>
      <c r="AD53" s="11">
        <f ca="1"/>
        <v>0</v>
      </c>
      <c r="AE53" s="11">
        <f ca="1"/>
        <v>0</v>
      </c>
      <c r="AF53" s="11">
        <f ca="1"/>
        <v>0</v>
      </c>
      <c r="AG53" s="11">
        <f ca="1"/>
        <v>0</v>
      </c>
      <c r="AH53" s="11">
        <f ca="1"/>
        <v>0</v>
      </c>
    </row>
    <row r="54" spans="1:34">
      <c r="A54" s="11">
        <v>34</v>
      </c>
      <c r="B54" s="11">
        <v>-6.6999999999999993</v>
      </c>
      <c r="D54" s="11">
        <f t="shared" ca="1" si="2"/>
        <v>-6.6999999999999993</v>
      </c>
      <c r="E54" s="11">
        <f t="shared" ca="1" si="3"/>
        <v>-6.6999999999999993</v>
      </c>
      <c r="F54" s="11">
        <v>0</v>
      </c>
      <c r="G54" s="11">
        <v>1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R54" s="11">
        <f ca="1"/>
        <v>1</v>
      </c>
      <c r="S54" s="11">
        <f ca="1"/>
        <v>-1.1811926958777015</v>
      </c>
      <c r="T54" s="11">
        <f ca="1"/>
        <v>-6.3166056864452536E-2</v>
      </c>
      <c r="U54" s="11">
        <f ca="1"/>
        <v>-0.81988423286695644</v>
      </c>
      <c r="V54" s="11">
        <f ca="1"/>
        <v>0.26295262264896824</v>
      </c>
      <c r="X54" s="11">
        <f t="array" aca="1" ref="X54:AB54" ca="1">MMULT(F54:INDEX(F54:P54,$G$16),TRANSPOSE($R$3:INDEX($R$3:$Y$7,$R$1,$G$16)))</f>
        <v>1</v>
      </c>
      <c r="Y54" s="11">
        <f ca="1"/>
        <v>-1.1811926958777015</v>
      </c>
      <c r="Z54" s="11">
        <f ca="1"/>
        <v>-6.3166056864452536E-2</v>
      </c>
      <c r="AA54" s="11">
        <f ca="1"/>
        <v>-0.81988423286695644</v>
      </c>
      <c r="AB54" s="11">
        <f ca="1"/>
        <v>0.26295262264896824</v>
      </c>
      <c r="AD54" s="11">
        <f ca="1"/>
        <v>0</v>
      </c>
      <c r="AE54" s="11">
        <f ca="1"/>
        <v>0</v>
      </c>
      <c r="AF54" s="11">
        <f ca="1"/>
        <v>0</v>
      </c>
      <c r="AG54" s="11">
        <f ca="1"/>
        <v>0</v>
      </c>
      <c r="AH54" s="11">
        <f ca="1"/>
        <v>0</v>
      </c>
    </row>
    <row r="55" spans="1:34">
      <c r="A55" s="11">
        <v>35</v>
      </c>
      <c r="B55" s="11">
        <v>-6.6</v>
      </c>
      <c r="D55" s="11">
        <f t="shared" ca="1" si="2"/>
        <v>-6.6</v>
      </c>
      <c r="E55" s="11">
        <f t="shared" ca="1" si="3"/>
        <v>-6.6</v>
      </c>
      <c r="F55" s="11">
        <v>0</v>
      </c>
      <c r="G55" s="11">
        <v>1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R55" s="11">
        <f ca="1"/>
        <v>1</v>
      </c>
      <c r="S55" s="11">
        <f ca="1"/>
        <v>-1.1811926958777015</v>
      </c>
      <c r="T55" s="11">
        <f ca="1"/>
        <v>-6.3166056864452536E-2</v>
      </c>
      <c r="U55" s="11">
        <f ca="1"/>
        <v>-0.81988423286695644</v>
      </c>
      <c r="V55" s="11">
        <f ca="1"/>
        <v>0.26295262264896824</v>
      </c>
      <c r="X55" s="11">
        <f t="array" aca="1" ref="X55:AB55" ca="1">MMULT(F55:INDEX(F55:P55,$G$16),TRANSPOSE($R$3:INDEX($R$3:$Y$7,$R$1,$G$16)))</f>
        <v>1</v>
      </c>
      <c r="Y55" s="11">
        <f ca="1"/>
        <v>-1.1811926958777015</v>
      </c>
      <c r="Z55" s="11">
        <f ca="1"/>
        <v>-6.3166056864452536E-2</v>
      </c>
      <c r="AA55" s="11">
        <f ca="1"/>
        <v>-0.81988423286695644</v>
      </c>
      <c r="AB55" s="11">
        <f ca="1"/>
        <v>0.26295262264896824</v>
      </c>
      <c r="AD55" s="11">
        <f ca="1"/>
        <v>0</v>
      </c>
      <c r="AE55" s="11">
        <f ca="1"/>
        <v>0</v>
      </c>
      <c r="AF55" s="11">
        <f ca="1"/>
        <v>0</v>
      </c>
      <c r="AG55" s="11">
        <f ca="1"/>
        <v>0</v>
      </c>
      <c r="AH55" s="11">
        <f ca="1"/>
        <v>0</v>
      </c>
    </row>
    <row r="56" spans="1:34">
      <c r="A56" s="11">
        <v>36</v>
      </c>
      <c r="B56" s="11">
        <v>-6.5</v>
      </c>
      <c r="D56" s="11">
        <f t="shared" ca="1" si="2"/>
        <v>-6.5</v>
      </c>
      <c r="E56" s="11">
        <f t="shared" ca="1" si="3"/>
        <v>-6.5</v>
      </c>
      <c r="F56" s="11">
        <v>0</v>
      </c>
      <c r="G56" s="11">
        <v>1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R56" s="11">
        <f ca="1"/>
        <v>1</v>
      </c>
      <c r="S56" s="11">
        <f ca="1"/>
        <v>-1.1811926958777015</v>
      </c>
      <c r="T56" s="11">
        <f ca="1"/>
        <v>-6.3166056864452536E-2</v>
      </c>
      <c r="U56" s="11">
        <f ca="1"/>
        <v>-0.81988423286695644</v>
      </c>
      <c r="V56" s="11">
        <f ca="1"/>
        <v>0.26295262264896824</v>
      </c>
      <c r="X56" s="11">
        <f t="array" aca="1" ref="X56:AB56" ca="1">MMULT(F56:INDEX(F56:P56,$G$16),TRANSPOSE($R$3:INDEX($R$3:$Y$7,$R$1,$G$16)))</f>
        <v>1</v>
      </c>
      <c r="Y56" s="11">
        <f ca="1"/>
        <v>-1.1811926958777015</v>
      </c>
      <c r="Z56" s="11">
        <f ca="1"/>
        <v>-6.3166056864452536E-2</v>
      </c>
      <c r="AA56" s="11">
        <f ca="1"/>
        <v>-0.81988423286695644</v>
      </c>
      <c r="AB56" s="11">
        <f ca="1"/>
        <v>0.26295262264896824</v>
      </c>
      <c r="AD56" s="11">
        <f ca="1"/>
        <v>0</v>
      </c>
      <c r="AE56" s="11">
        <f ca="1"/>
        <v>0</v>
      </c>
      <c r="AF56" s="11">
        <f ca="1"/>
        <v>0</v>
      </c>
      <c r="AG56" s="11">
        <f ca="1"/>
        <v>0</v>
      </c>
      <c r="AH56" s="11">
        <f ca="1"/>
        <v>0</v>
      </c>
    </row>
    <row r="57" spans="1:34">
      <c r="A57" s="11">
        <v>37</v>
      </c>
      <c r="B57" s="11">
        <v>-6.4</v>
      </c>
      <c r="D57" s="11">
        <f t="shared" ca="1" si="2"/>
        <v>-6.4</v>
      </c>
      <c r="E57" s="11">
        <f t="shared" ca="1" si="3"/>
        <v>-6.4</v>
      </c>
      <c r="F57" s="11">
        <v>0</v>
      </c>
      <c r="G57" s="11">
        <v>1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R57" s="11">
        <f ca="1"/>
        <v>1</v>
      </c>
      <c r="S57" s="11">
        <f ca="1"/>
        <v>-1.1811926958777015</v>
      </c>
      <c r="T57" s="11">
        <f ca="1"/>
        <v>-6.3166056864452536E-2</v>
      </c>
      <c r="U57" s="11">
        <f ca="1"/>
        <v>-0.81988423286695644</v>
      </c>
      <c r="V57" s="11">
        <f ca="1"/>
        <v>0.26295262264896824</v>
      </c>
      <c r="X57" s="11">
        <f t="array" aca="1" ref="X57:AB57" ca="1">MMULT(F57:INDEX(F57:P57,$G$16),TRANSPOSE($R$3:INDEX($R$3:$Y$7,$R$1,$G$16)))</f>
        <v>1</v>
      </c>
      <c r="Y57" s="11">
        <f ca="1"/>
        <v>-1.1811926958777015</v>
      </c>
      <c r="Z57" s="11">
        <f ca="1"/>
        <v>-6.3166056864452536E-2</v>
      </c>
      <c r="AA57" s="11">
        <f ca="1"/>
        <v>-0.81988423286695644</v>
      </c>
      <c r="AB57" s="11">
        <f ca="1"/>
        <v>0.26295262264896824</v>
      </c>
      <c r="AD57" s="11">
        <f ca="1"/>
        <v>0</v>
      </c>
      <c r="AE57" s="11">
        <f ca="1"/>
        <v>0</v>
      </c>
      <c r="AF57" s="11">
        <f ca="1"/>
        <v>0</v>
      </c>
      <c r="AG57" s="11">
        <f ca="1"/>
        <v>0</v>
      </c>
      <c r="AH57" s="11">
        <f ca="1"/>
        <v>0</v>
      </c>
    </row>
    <row r="58" spans="1:34">
      <c r="A58" s="11">
        <v>38</v>
      </c>
      <c r="B58" s="11">
        <v>-6.3</v>
      </c>
      <c r="D58" s="11">
        <f t="shared" ca="1" si="2"/>
        <v>-6.3</v>
      </c>
      <c r="E58" s="11">
        <f t="shared" ca="1" si="3"/>
        <v>-6.3</v>
      </c>
      <c r="F58" s="11">
        <v>0</v>
      </c>
      <c r="G58" s="11">
        <v>1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R58" s="11">
        <f ca="1"/>
        <v>1</v>
      </c>
      <c r="S58" s="11">
        <f ca="1"/>
        <v>-1.1811926958777015</v>
      </c>
      <c r="T58" s="11">
        <f ca="1"/>
        <v>-6.3166056864452536E-2</v>
      </c>
      <c r="U58" s="11">
        <f ca="1"/>
        <v>-0.81988423286695644</v>
      </c>
      <c r="V58" s="11">
        <f ca="1"/>
        <v>0.26295262264896824</v>
      </c>
      <c r="X58" s="11">
        <f t="array" aca="1" ref="X58:AB58" ca="1">MMULT(F58:INDEX(F58:P58,$G$16),TRANSPOSE($R$3:INDEX($R$3:$Y$7,$R$1,$G$16)))</f>
        <v>1</v>
      </c>
      <c r="Y58" s="11">
        <f ca="1"/>
        <v>-1.1811926958777015</v>
      </c>
      <c r="Z58" s="11">
        <f ca="1"/>
        <v>-6.3166056864452536E-2</v>
      </c>
      <c r="AA58" s="11">
        <f ca="1"/>
        <v>-0.81988423286695644</v>
      </c>
      <c r="AB58" s="11">
        <f ca="1"/>
        <v>0.26295262264896824</v>
      </c>
      <c r="AD58" s="11">
        <f ca="1"/>
        <v>0</v>
      </c>
      <c r="AE58" s="11">
        <f ca="1"/>
        <v>0</v>
      </c>
      <c r="AF58" s="11">
        <f ca="1"/>
        <v>0</v>
      </c>
      <c r="AG58" s="11">
        <f ca="1"/>
        <v>0</v>
      </c>
      <c r="AH58" s="11">
        <f ca="1"/>
        <v>0</v>
      </c>
    </row>
    <row r="59" spans="1:34">
      <c r="A59" s="11">
        <v>39</v>
      </c>
      <c r="B59" s="11">
        <v>-6.1999999999999993</v>
      </c>
      <c r="D59" s="11">
        <f t="shared" ca="1" si="2"/>
        <v>-6.1999999999999993</v>
      </c>
      <c r="E59" s="11">
        <f t="shared" ca="1" si="3"/>
        <v>-6.1999999999999993</v>
      </c>
      <c r="F59" s="11">
        <v>0</v>
      </c>
      <c r="G59" s="11">
        <v>1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R59" s="11">
        <f ca="1"/>
        <v>1</v>
      </c>
      <c r="S59" s="11">
        <f ca="1"/>
        <v>-1.1811926958777015</v>
      </c>
      <c r="T59" s="11">
        <f ca="1"/>
        <v>-6.3166056864452536E-2</v>
      </c>
      <c r="U59" s="11">
        <f ca="1"/>
        <v>-0.81988423286695644</v>
      </c>
      <c r="V59" s="11">
        <f ca="1"/>
        <v>0.26295262264896824</v>
      </c>
      <c r="X59" s="11">
        <f t="array" aca="1" ref="X59:AB59" ca="1">MMULT(F59:INDEX(F59:P59,$G$16),TRANSPOSE($R$3:INDEX($R$3:$Y$7,$R$1,$G$16)))</f>
        <v>1</v>
      </c>
      <c r="Y59" s="11">
        <f ca="1"/>
        <v>-1.1811926958777015</v>
      </c>
      <c r="Z59" s="11">
        <f ca="1"/>
        <v>-6.3166056864452536E-2</v>
      </c>
      <c r="AA59" s="11">
        <f ca="1"/>
        <v>-0.81988423286695644</v>
      </c>
      <c r="AB59" s="11">
        <f ca="1"/>
        <v>0.26295262264896824</v>
      </c>
      <c r="AD59" s="11">
        <f ca="1"/>
        <v>0</v>
      </c>
      <c r="AE59" s="11">
        <f ca="1"/>
        <v>0</v>
      </c>
      <c r="AF59" s="11">
        <f ca="1"/>
        <v>0</v>
      </c>
      <c r="AG59" s="11">
        <f ca="1"/>
        <v>0</v>
      </c>
      <c r="AH59" s="11">
        <f ca="1"/>
        <v>0</v>
      </c>
    </row>
    <row r="60" spans="1:34">
      <c r="A60" s="11">
        <v>40</v>
      </c>
      <c r="B60" s="11">
        <v>-6.1</v>
      </c>
      <c r="D60" s="11">
        <f t="shared" ca="1" si="2"/>
        <v>-6.1</v>
      </c>
      <c r="E60" s="11">
        <f t="shared" ca="1" si="3"/>
        <v>-6.1</v>
      </c>
      <c r="F60" s="11">
        <v>0</v>
      </c>
      <c r="G60" s="11">
        <v>1</v>
      </c>
      <c r="H60" s="11">
        <v>0</v>
      </c>
      <c r="I60" s="11">
        <v>0</v>
      </c>
      <c r="J60" s="11">
        <v>0</v>
      </c>
      <c r="K60" s="11">
        <v>0</v>
      </c>
      <c r="L60" s="11">
        <v>0</v>
      </c>
      <c r="R60" s="11">
        <f ca="1"/>
        <v>1</v>
      </c>
      <c r="S60" s="11">
        <f ca="1"/>
        <v>-1.1811926958777015</v>
      </c>
      <c r="T60" s="11">
        <f ca="1"/>
        <v>-6.3166056864452536E-2</v>
      </c>
      <c r="U60" s="11">
        <f ca="1"/>
        <v>-0.81988423286695644</v>
      </c>
      <c r="V60" s="11">
        <f ca="1"/>
        <v>0.26295262264896824</v>
      </c>
      <c r="X60" s="11">
        <f t="array" aca="1" ref="X60:AB60" ca="1">MMULT(F60:INDEX(F60:P60,$G$16),TRANSPOSE($R$3:INDEX($R$3:$Y$7,$R$1,$G$16)))</f>
        <v>1</v>
      </c>
      <c r="Y60" s="11">
        <f ca="1"/>
        <v>-1.1811926958777015</v>
      </c>
      <c r="Z60" s="11">
        <f ca="1"/>
        <v>-6.3166056864452536E-2</v>
      </c>
      <c r="AA60" s="11">
        <f ca="1"/>
        <v>-0.81988423286695644</v>
      </c>
      <c r="AB60" s="11">
        <f ca="1"/>
        <v>0.26295262264896824</v>
      </c>
      <c r="AD60" s="11">
        <f ca="1"/>
        <v>0</v>
      </c>
      <c r="AE60" s="11">
        <f ca="1"/>
        <v>0</v>
      </c>
      <c r="AF60" s="11">
        <f ca="1"/>
        <v>0</v>
      </c>
      <c r="AG60" s="11">
        <f ca="1"/>
        <v>0</v>
      </c>
      <c r="AH60" s="11">
        <f ca="1"/>
        <v>0</v>
      </c>
    </row>
    <row r="61" spans="1:34">
      <c r="A61" s="11">
        <v>41</v>
      </c>
      <c r="B61" s="11">
        <v>-6</v>
      </c>
      <c r="D61" s="11">
        <f t="shared" ca="1" si="2"/>
        <v>-6</v>
      </c>
      <c r="E61" s="11">
        <f t="shared" ca="1" si="3"/>
        <v>-6</v>
      </c>
      <c r="F61" s="11">
        <v>0</v>
      </c>
      <c r="G61" s="11">
        <v>1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R61" s="11">
        <f ca="1"/>
        <v>1</v>
      </c>
      <c r="S61" s="11">
        <f ca="1"/>
        <v>-1.1811926958777015</v>
      </c>
      <c r="T61" s="11">
        <f ca="1"/>
        <v>-6.3166056864452536E-2</v>
      </c>
      <c r="U61" s="11">
        <f ca="1"/>
        <v>-0.81988423286695644</v>
      </c>
      <c r="V61" s="11">
        <f ca="1"/>
        <v>0.26295262264896824</v>
      </c>
      <c r="X61" s="11">
        <f t="array" aca="1" ref="X61:AB61" ca="1">MMULT(F61:INDEX(F61:P61,$G$16),TRANSPOSE($R$3:INDEX($R$3:$Y$7,$R$1,$G$16)))</f>
        <v>1</v>
      </c>
      <c r="Y61" s="11">
        <f ca="1"/>
        <v>-1.1811926958777015</v>
      </c>
      <c r="Z61" s="11">
        <f ca="1"/>
        <v>-6.3166056864452536E-2</v>
      </c>
      <c r="AA61" s="11">
        <f ca="1"/>
        <v>-0.81988423286695644</v>
      </c>
      <c r="AB61" s="11">
        <f ca="1"/>
        <v>0.26295262264896824</v>
      </c>
      <c r="AD61" s="11">
        <f ca="1"/>
        <v>0</v>
      </c>
      <c r="AE61" s="11">
        <f ca="1"/>
        <v>0</v>
      </c>
      <c r="AF61" s="11">
        <f ca="1"/>
        <v>0</v>
      </c>
      <c r="AG61" s="11">
        <f ca="1"/>
        <v>0</v>
      </c>
      <c r="AH61" s="11">
        <f ca="1"/>
        <v>0</v>
      </c>
    </row>
    <row r="62" spans="1:34">
      <c r="A62" s="11">
        <v>42</v>
      </c>
      <c r="B62" s="11">
        <v>-5.8999999999999995</v>
      </c>
      <c r="D62" s="11">
        <f t="shared" ca="1" si="2"/>
        <v>-5.8999999999999995</v>
      </c>
      <c r="E62" s="11">
        <f t="shared" ca="1" si="3"/>
        <v>-5.8999999999999995</v>
      </c>
      <c r="F62" s="11">
        <v>0</v>
      </c>
      <c r="G62" s="11">
        <v>0.97999999999999987</v>
      </c>
      <c r="H62" s="11">
        <v>2.0000000000000108E-2</v>
      </c>
      <c r="I62" s="11">
        <v>0</v>
      </c>
      <c r="J62" s="11">
        <v>0</v>
      </c>
      <c r="K62" s="11">
        <v>0</v>
      </c>
      <c r="L62" s="11">
        <v>0</v>
      </c>
      <c r="R62" s="11">
        <f ca="1"/>
        <v>1</v>
      </c>
      <c r="S62" s="11">
        <f ca="1"/>
        <v>-1.1871405038280434</v>
      </c>
      <c r="T62" s="11">
        <f ca="1"/>
        <v>-9.9461361860165923E-2</v>
      </c>
      <c r="U62" s="11">
        <f ca="1"/>
        <v>-0.79559574898409635</v>
      </c>
      <c r="V62" s="11">
        <f ca="1"/>
        <v>0.24546051199702373</v>
      </c>
      <c r="X62" s="11">
        <f t="array" aca="1" ref="X62:AB62" ca="1">MMULT(F62:INDEX(F62:P62,$G$16),TRANSPOSE($R$3:INDEX($R$3:$Y$7,$R$1,$G$16)))</f>
        <v>1</v>
      </c>
      <c r="Y62" s="11">
        <f ca="1"/>
        <v>-1.1871405038280434</v>
      </c>
      <c r="Z62" s="11">
        <f ca="1"/>
        <v>-9.9461361860165923E-2</v>
      </c>
      <c r="AA62" s="11">
        <f ca="1"/>
        <v>-0.79559574898409635</v>
      </c>
      <c r="AB62" s="11">
        <f ca="1"/>
        <v>0.24546051199702373</v>
      </c>
      <c r="AD62" s="11">
        <f ca="1"/>
        <v>0</v>
      </c>
      <c r="AE62" s="11">
        <f ca="1"/>
        <v>0</v>
      </c>
      <c r="AF62" s="11">
        <f ca="1"/>
        <v>0</v>
      </c>
      <c r="AG62" s="11">
        <f ca="1"/>
        <v>0</v>
      </c>
      <c r="AH62" s="11">
        <f ca="1"/>
        <v>0</v>
      </c>
    </row>
    <row r="63" spans="1:34">
      <c r="A63" s="11">
        <v>43</v>
      </c>
      <c r="B63" s="11">
        <v>-5.8</v>
      </c>
      <c r="D63" s="11">
        <f t="shared" ca="1" si="2"/>
        <v>-5.8</v>
      </c>
      <c r="E63" s="11">
        <f t="shared" ca="1" si="3"/>
        <v>-5.8</v>
      </c>
      <c r="F63" s="11">
        <v>0</v>
      </c>
      <c r="G63" s="11">
        <v>0.96</v>
      </c>
      <c r="H63" s="11">
        <v>4.0000000000000036E-2</v>
      </c>
      <c r="I63" s="11">
        <v>0</v>
      </c>
      <c r="J63" s="11">
        <v>0</v>
      </c>
      <c r="K63" s="11">
        <v>0</v>
      </c>
      <c r="L63" s="11">
        <v>0</v>
      </c>
      <c r="R63" s="11">
        <f ca="1"/>
        <v>1</v>
      </c>
      <c r="S63" s="11">
        <f ca="1"/>
        <v>-1.193088311778385</v>
      </c>
      <c r="T63" s="11">
        <f ca="1"/>
        <v>-0.135756666855879</v>
      </c>
      <c r="U63" s="11">
        <f ca="1"/>
        <v>-0.77130726510123648</v>
      </c>
      <c r="V63" s="11">
        <f ca="1"/>
        <v>0.22796840134507948</v>
      </c>
      <c r="X63" s="11">
        <f t="array" aca="1" ref="X63:AB63" ca="1">MMULT(F63:INDEX(F63:P63,$G$16),TRANSPOSE($R$3:INDEX($R$3:$Y$7,$R$1,$G$16)))</f>
        <v>1</v>
      </c>
      <c r="Y63" s="11">
        <f ca="1"/>
        <v>-1.193088311778385</v>
      </c>
      <c r="Z63" s="11">
        <f ca="1"/>
        <v>-0.135756666855879</v>
      </c>
      <c r="AA63" s="11">
        <f ca="1"/>
        <v>-0.77130726510123648</v>
      </c>
      <c r="AB63" s="11">
        <f ca="1"/>
        <v>0.22796840134507948</v>
      </c>
      <c r="AD63" s="11">
        <f ca="1"/>
        <v>0</v>
      </c>
      <c r="AE63" s="11">
        <f ca="1"/>
        <v>0</v>
      </c>
      <c r="AF63" s="11">
        <f ca="1"/>
        <v>0</v>
      </c>
      <c r="AG63" s="11">
        <f ca="1"/>
        <v>0</v>
      </c>
      <c r="AH63" s="11">
        <f ca="1"/>
        <v>0</v>
      </c>
    </row>
    <row r="64" spans="1:34">
      <c r="A64" s="11">
        <v>44</v>
      </c>
      <c r="B64" s="11">
        <v>-5.7</v>
      </c>
      <c r="D64" s="11">
        <f t="shared" ca="1" si="2"/>
        <v>-5.7</v>
      </c>
      <c r="E64" s="11">
        <f t="shared" ca="1" si="3"/>
        <v>-5.7</v>
      </c>
      <c r="F64" s="11">
        <v>0</v>
      </c>
      <c r="G64" s="11">
        <v>0.94000000000000006</v>
      </c>
      <c r="H64" s="11">
        <v>5.9999999999999963E-2</v>
      </c>
      <c r="I64" s="11">
        <v>0</v>
      </c>
      <c r="J64" s="11">
        <v>0</v>
      </c>
      <c r="K64" s="11">
        <v>0</v>
      </c>
      <c r="L64" s="11">
        <v>0</v>
      </c>
      <c r="R64" s="11">
        <f ca="1"/>
        <v>1</v>
      </c>
      <c r="S64" s="11">
        <f ca="1"/>
        <v>-1.1990361197287267</v>
      </c>
      <c r="T64" s="11">
        <f ca="1"/>
        <v>-0.17205197185159204</v>
      </c>
      <c r="U64" s="11">
        <f ca="1"/>
        <v>-0.74701878121837662</v>
      </c>
      <c r="V64" s="11">
        <f ca="1"/>
        <v>0.21047629069313514</v>
      </c>
      <c r="X64" s="11">
        <f t="array" aca="1" ref="X64:AB64" ca="1">MMULT(F64:INDEX(F64:P64,$G$16),TRANSPOSE($R$3:INDEX($R$3:$Y$7,$R$1,$G$16)))</f>
        <v>1</v>
      </c>
      <c r="Y64" s="11">
        <f ca="1"/>
        <v>-1.1990361197287267</v>
      </c>
      <c r="Z64" s="11">
        <f ca="1"/>
        <v>-0.17205197185159204</v>
      </c>
      <c r="AA64" s="11">
        <f ca="1"/>
        <v>-0.74701878121837662</v>
      </c>
      <c r="AB64" s="11">
        <f ca="1"/>
        <v>0.21047629069313514</v>
      </c>
      <c r="AD64" s="11">
        <f ca="1"/>
        <v>0</v>
      </c>
      <c r="AE64" s="11">
        <f ca="1"/>
        <v>0</v>
      </c>
      <c r="AF64" s="11">
        <f ca="1"/>
        <v>0</v>
      </c>
      <c r="AG64" s="11">
        <f ca="1"/>
        <v>0</v>
      </c>
      <c r="AH64" s="11">
        <f ca="1"/>
        <v>0</v>
      </c>
    </row>
    <row r="65" spans="1:34">
      <c r="A65" s="11">
        <v>45</v>
      </c>
      <c r="B65" s="11">
        <v>-5.6</v>
      </c>
      <c r="D65" s="11">
        <f t="shared" ca="1" si="2"/>
        <v>-5.6</v>
      </c>
      <c r="E65" s="11">
        <f t="shared" ca="1" si="3"/>
        <v>-5.6</v>
      </c>
      <c r="F65" s="11">
        <v>0</v>
      </c>
      <c r="G65" s="11">
        <v>0.91999999999999993</v>
      </c>
      <c r="H65" s="11">
        <v>8.0000000000000071E-2</v>
      </c>
      <c r="I65" s="11">
        <v>0</v>
      </c>
      <c r="J65" s="11">
        <v>0</v>
      </c>
      <c r="K65" s="11">
        <v>0</v>
      </c>
      <c r="L65" s="11">
        <v>0</v>
      </c>
      <c r="R65" s="11">
        <f ca="1"/>
        <v>1</v>
      </c>
      <c r="S65" s="11">
        <f ca="1"/>
        <v>-1.2049839276790686</v>
      </c>
      <c r="T65" s="11">
        <f ca="1"/>
        <v>-0.20834727684730545</v>
      </c>
      <c r="U65" s="11">
        <f ca="1"/>
        <v>-0.72273029733551652</v>
      </c>
      <c r="V65" s="11">
        <f ca="1"/>
        <v>0.19298418004119069</v>
      </c>
      <c r="X65" s="11">
        <f t="array" aca="1" ref="X65:AB65" ca="1">MMULT(F65:INDEX(F65:P65,$G$16),TRANSPOSE($R$3:INDEX($R$3:$Y$7,$R$1,$G$16)))</f>
        <v>1</v>
      </c>
      <c r="Y65" s="11">
        <f ca="1"/>
        <v>-1.2049839276790686</v>
      </c>
      <c r="Z65" s="11">
        <f ca="1"/>
        <v>-0.20834727684730545</v>
      </c>
      <c r="AA65" s="11">
        <f ca="1"/>
        <v>-0.72273029733551652</v>
      </c>
      <c r="AB65" s="11">
        <f ca="1"/>
        <v>0.19298418004119069</v>
      </c>
      <c r="AD65" s="11">
        <f ca="1"/>
        <v>0</v>
      </c>
      <c r="AE65" s="11">
        <f ca="1"/>
        <v>0</v>
      </c>
      <c r="AF65" s="11">
        <f ca="1"/>
        <v>0</v>
      </c>
      <c r="AG65" s="11">
        <f ca="1"/>
        <v>0</v>
      </c>
      <c r="AH65" s="11">
        <f ca="1"/>
        <v>0</v>
      </c>
    </row>
    <row r="66" spans="1:34">
      <c r="A66" s="11">
        <v>46</v>
      </c>
      <c r="B66" s="11">
        <v>-5.5</v>
      </c>
      <c r="D66" s="11">
        <f t="shared" ca="1" si="2"/>
        <v>-5.5</v>
      </c>
      <c r="E66" s="11">
        <f t="shared" ca="1" si="3"/>
        <v>-5.5</v>
      </c>
      <c r="F66" s="11">
        <v>0</v>
      </c>
      <c r="G66" s="11">
        <v>0.9</v>
      </c>
      <c r="H66" s="11">
        <v>0.1</v>
      </c>
      <c r="I66" s="11">
        <v>0</v>
      </c>
      <c r="J66" s="11">
        <v>0</v>
      </c>
      <c r="K66" s="11">
        <v>0</v>
      </c>
      <c r="L66" s="11">
        <v>0</v>
      </c>
      <c r="R66" s="11">
        <f ca="1"/>
        <v>1</v>
      </c>
      <c r="S66" s="11">
        <f ca="1"/>
        <v>-1.2109317356294103</v>
      </c>
      <c r="T66" s="11">
        <f ca="1"/>
        <v>-0.24464258184301851</v>
      </c>
      <c r="U66" s="11">
        <f ca="1"/>
        <v>-0.69844181345265666</v>
      </c>
      <c r="V66" s="11">
        <f ca="1"/>
        <v>0.17549206938924639</v>
      </c>
      <c r="X66" s="11">
        <f t="array" aca="1" ref="X66:AB66" ca="1">MMULT(F66:INDEX(F66:P66,$G$16),TRANSPOSE($R$3:INDEX($R$3:$Y$7,$R$1,$G$16)))</f>
        <v>1</v>
      </c>
      <c r="Y66" s="11">
        <f ca="1"/>
        <v>-1.2109317356294103</v>
      </c>
      <c r="Z66" s="11">
        <f ca="1"/>
        <v>-0.24464258184301851</v>
      </c>
      <c r="AA66" s="11">
        <f ca="1"/>
        <v>-0.69844181345265666</v>
      </c>
      <c r="AB66" s="11">
        <f ca="1"/>
        <v>0.17549206938924639</v>
      </c>
      <c r="AD66" s="11">
        <f ca="1"/>
        <v>0</v>
      </c>
      <c r="AE66" s="11">
        <f ca="1"/>
        <v>0</v>
      </c>
      <c r="AF66" s="11">
        <f ca="1"/>
        <v>0</v>
      </c>
      <c r="AG66" s="11">
        <f ca="1"/>
        <v>0</v>
      </c>
      <c r="AH66" s="11">
        <f ca="1"/>
        <v>0</v>
      </c>
    </row>
    <row r="67" spans="1:34">
      <c r="A67" s="11">
        <v>47</v>
      </c>
      <c r="B67" s="11">
        <v>-5.3999999999999995</v>
      </c>
      <c r="D67" s="11">
        <f t="shared" ca="1" si="2"/>
        <v>-5.3999999999999995</v>
      </c>
      <c r="E67" s="11">
        <f t="shared" ca="1" si="3"/>
        <v>-5.3999999999999995</v>
      </c>
      <c r="F67" s="11">
        <v>0</v>
      </c>
      <c r="G67" s="11">
        <v>0.87999999999999989</v>
      </c>
      <c r="H67" s="11">
        <v>0.12000000000000011</v>
      </c>
      <c r="I67" s="11">
        <v>0</v>
      </c>
      <c r="J67" s="11">
        <v>0</v>
      </c>
      <c r="K67" s="11">
        <v>0</v>
      </c>
      <c r="L67" s="11">
        <v>0</v>
      </c>
      <c r="R67" s="11">
        <f ca="1"/>
        <v>1</v>
      </c>
      <c r="S67" s="11">
        <f ca="1"/>
        <v>-1.2168795435797519</v>
      </c>
      <c r="T67" s="11">
        <f ca="1"/>
        <v>-0.28093788683873189</v>
      </c>
      <c r="U67" s="11">
        <f ca="1"/>
        <v>-0.67415332956979657</v>
      </c>
      <c r="V67" s="11">
        <f ca="1"/>
        <v>0.15799995873730194</v>
      </c>
      <c r="X67" s="11">
        <f t="array" aca="1" ref="X67:AB67" ca="1">MMULT(F67:INDEX(F67:P67,$G$16),TRANSPOSE($R$3:INDEX($R$3:$Y$7,$R$1,$G$16)))</f>
        <v>1</v>
      </c>
      <c r="Y67" s="11">
        <f ca="1"/>
        <v>-1.2168795435797519</v>
      </c>
      <c r="Z67" s="11">
        <f ca="1"/>
        <v>-0.28093788683873189</v>
      </c>
      <c r="AA67" s="11">
        <f ca="1"/>
        <v>-0.67415332956979657</v>
      </c>
      <c r="AB67" s="11">
        <f ca="1"/>
        <v>0.15799995873730194</v>
      </c>
      <c r="AD67" s="11">
        <f ca="1"/>
        <v>0</v>
      </c>
      <c r="AE67" s="11">
        <f ca="1"/>
        <v>0</v>
      </c>
      <c r="AF67" s="11">
        <f ca="1"/>
        <v>0</v>
      </c>
      <c r="AG67" s="11">
        <f ca="1"/>
        <v>0</v>
      </c>
      <c r="AH67" s="11">
        <f ca="1"/>
        <v>0</v>
      </c>
    </row>
    <row r="68" spans="1:34">
      <c r="A68" s="11">
        <v>48</v>
      </c>
      <c r="B68" s="11">
        <v>-5.3</v>
      </c>
      <c r="D68" s="11">
        <f t="shared" ca="1" si="2"/>
        <v>-5.3</v>
      </c>
      <c r="E68" s="11">
        <f t="shared" ca="1" si="3"/>
        <v>-5.3</v>
      </c>
      <c r="F68" s="11">
        <v>0</v>
      </c>
      <c r="G68" s="11">
        <v>0.86</v>
      </c>
      <c r="H68" s="11">
        <v>0.14000000000000004</v>
      </c>
      <c r="I68" s="11">
        <v>0</v>
      </c>
      <c r="J68" s="11">
        <v>0</v>
      </c>
      <c r="K68" s="11">
        <v>0</v>
      </c>
      <c r="L68" s="11">
        <v>0</v>
      </c>
      <c r="R68" s="11">
        <f ca="1"/>
        <v>1</v>
      </c>
      <c r="S68" s="11">
        <f ca="1"/>
        <v>-1.2228273515300938</v>
      </c>
      <c r="T68" s="11">
        <f ca="1"/>
        <v>-0.31723319183444493</v>
      </c>
      <c r="U68" s="11">
        <f ca="1"/>
        <v>-0.6498648456869367</v>
      </c>
      <c r="V68" s="11">
        <f ca="1"/>
        <v>0.1405078480853576</v>
      </c>
      <c r="X68" s="11">
        <f t="array" aca="1" ref="X68:AB68" ca="1">MMULT(F68:INDEX(F68:P68,$G$16),TRANSPOSE($R$3:INDEX($R$3:$Y$7,$R$1,$G$16)))</f>
        <v>1</v>
      </c>
      <c r="Y68" s="11">
        <f ca="1"/>
        <v>-1.2228273515300938</v>
      </c>
      <c r="Z68" s="11">
        <f ca="1"/>
        <v>-0.31723319183444493</v>
      </c>
      <c r="AA68" s="11">
        <f ca="1"/>
        <v>-0.6498648456869367</v>
      </c>
      <c r="AB68" s="11">
        <f ca="1"/>
        <v>0.1405078480853576</v>
      </c>
      <c r="AD68" s="11">
        <f ca="1"/>
        <v>0</v>
      </c>
      <c r="AE68" s="11">
        <f ca="1"/>
        <v>0</v>
      </c>
      <c r="AF68" s="11">
        <f ca="1"/>
        <v>0</v>
      </c>
      <c r="AG68" s="11">
        <f ca="1"/>
        <v>0</v>
      </c>
      <c r="AH68" s="11">
        <f ca="1"/>
        <v>0</v>
      </c>
    </row>
    <row r="69" spans="1:34">
      <c r="A69" s="11">
        <v>49</v>
      </c>
      <c r="B69" s="11">
        <v>-5.1999999999999993</v>
      </c>
      <c r="D69" s="11">
        <f t="shared" ca="1" si="2"/>
        <v>-5.1999999999999993</v>
      </c>
      <c r="E69" s="11">
        <f t="shared" ca="1" si="3"/>
        <v>-5.1999999999999993</v>
      </c>
      <c r="F69" s="11">
        <v>0</v>
      </c>
      <c r="G69" s="11">
        <v>0.83999999999999986</v>
      </c>
      <c r="H69" s="11">
        <v>0.16000000000000014</v>
      </c>
      <c r="I69" s="11">
        <v>0</v>
      </c>
      <c r="J69" s="11">
        <v>0</v>
      </c>
      <c r="K69" s="11">
        <v>0</v>
      </c>
      <c r="L69" s="11">
        <v>0</v>
      </c>
      <c r="R69" s="11">
        <f ca="1"/>
        <v>1</v>
      </c>
      <c r="S69" s="11">
        <f ca="1"/>
        <v>-1.2287751594804357</v>
      </c>
      <c r="T69" s="11">
        <f ca="1"/>
        <v>-0.35352849683015836</v>
      </c>
      <c r="U69" s="11">
        <f ca="1"/>
        <v>-0.62557636180407672</v>
      </c>
      <c r="V69" s="11">
        <f ca="1"/>
        <v>0.12301573743341314</v>
      </c>
      <c r="X69" s="11">
        <f t="array" aca="1" ref="X69:AB69" ca="1">MMULT(F69:INDEX(F69:P69,$G$16),TRANSPOSE($R$3:INDEX($R$3:$Y$7,$R$1,$G$16)))</f>
        <v>1</v>
      </c>
      <c r="Y69" s="11">
        <f ca="1"/>
        <v>-1.2287751594804357</v>
      </c>
      <c r="Z69" s="11">
        <f ca="1"/>
        <v>-0.35352849683015836</v>
      </c>
      <c r="AA69" s="11">
        <f ca="1"/>
        <v>-0.62557636180407672</v>
      </c>
      <c r="AB69" s="11">
        <f ca="1"/>
        <v>0.12301573743341314</v>
      </c>
      <c r="AD69" s="11">
        <f ca="1"/>
        <v>0</v>
      </c>
      <c r="AE69" s="11">
        <f ca="1"/>
        <v>0</v>
      </c>
      <c r="AF69" s="11">
        <f ca="1"/>
        <v>0</v>
      </c>
      <c r="AG69" s="11">
        <f ca="1"/>
        <v>0</v>
      </c>
      <c r="AH69" s="11">
        <f ca="1"/>
        <v>0</v>
      </c>
    </row>
    <row r="70" spans="1:34">
      <c r="A70" s="11">
        <v>50</v>
      </c>
      <c r="B70" s="11">
        <v>-5.0999999999999996</v>
      </c>
      <c r="D70" s="11">
        <f t="shared" ca="1" si="2"/>
        <v>-5.0999999999999996</v>
      </c>
      <c r="E70" s="11">
        <f t="shared" ca="1" si="3"/>
        <v>-5.0999999999999996</v>
      </c>
      <c r="F70" s="11">
        <v>0</v>
      </c>
      <c r="G70" s="11">
        <v>0.82</v>
      </c>
      <c r="H70" s="11">
        <v>0.18000000000000008</v>
      </c>
      <c r="I70" s="11">
        <v>0</v>
      </c>
      <c r="J70" s="11">
        <v>0</v>
      </c>
      <c r="K70" s="11">
        <v>0</v>
      </c>
      <c r="L70" s="11">
        <v>0</v>
      </c>
      <c r="R70" s="11">
        <f ca="1"/>
        <v>1</v>
      </c>
      <c r="S70" s="11">
        <f ca="1"/>
        <v>-1.2347229674307774</v>
      </c>
      <c r="T70" s="11">
        <f ca="1"/>
        <v>-0.3898238018258714</v>
      </c>
      <c r="U70" s="11">
        <f ca="1"/>
        <v>-0.60128787792121674</v>
      </c>
      <c r="V70" s="11">
        <f ca="1"/>
        <v>0.10552362678146883</v>
      </c>
      <c r="X70" s="11">
        <f t="array" aca="1" ref="X70:AB70" ca="1">MMULT(F70:INDEX(F70:P70,$G$16),TRANSPOSE($R$3:INDEX($R$3:$Y$7,$R$1,$G$16)))</f>
        <v>1</v>
      </c>
      <c r="Y70" s="11">
        <f ca="1"/>
        <v>-1.2347229674307774</v>
      </c>
      <c r="Z70" s="11">
        <f ca="1"/>
        <v>-0.3898238018258714</v>
      </c>
      <c r="AA70" s="11">
        <f ca="1"/>
        <v>-0.60128787792121674</v>
      </c>
      <c r="AB70" s="11">
        <f ca="1"/>
        <v>0.10552362678146883</v>
      </c>
      <c r="AD70" s="11">
        <f ca="1"/>
        <v>0</v>
      </c>
      <c r="AE70" s="11">
        <f ca="1"/>
        <v>0</v>
      </c>
      <c r="AF70" s="11">
        <f ca="1"/>
        <v>0</v>
      </c>
      <c r="AG70" s="11">
        <f ca="1"/>
        <v>0</v>
      </c>
      <c r="AH70" s="11">
        <f ca="1"/>
        <v>0</v>
      </c>
    </row>
    <row r="71" spans="1:34">
      <c r="A71" s="11">
        <v>51</v>
      </c>
      <c r="B71" s="11">
        <v>-5</v>
      </c>
      <c r="D71" s="11">
        <f t="shared" ca="1" si="2"/>
        <v>-5</v>
      </c>
      <c r="E71" s="11">
        <f t="shared" ca="1" si="3"/>
        <v>-5</v>
      </c>
      <c r="F71" s="11">
        <v>0</v>
      </c>
      <c r="G71" s="11">
        <v>0.8</v>
      </c>
      <c r="H71" s="11">
        <v>0.2</v>
      </c>
      <c r="I71" s="11">
        <v>0</v>
      </c>
      <c r="J71" s="11">
        <v>0</v>
      </c>
      <c r="K71" s="11">
        <v>0</v>
      </c>
      <c r="L71" s="11">
        <v>0</v>
      </c>
      <c r="R71" s="11">
        <f ca="1"/>
        <v>1</v>
      </c>
      <c r="S71" s="11">
        <f ca="1"/>
        <v>-1.240670775381119</v>
      </c>
      <c r="T71" s="11">
        <f ca="1"/>
        <v>-0.42611910682158449</v>
      </c>
      <c r="U71" s="11">
        <f ca="1"/>
        <v>-0.57699939403835698</v>
      </c>
      <c r="V71" s="11">
        <f ca="1"/>
        <v>8.8031516129524534E-2</v>
      </c>
      <c r="X71" s="11">
        <f t="array" aca="1" ref="X71:AB71" ca="1">MMULT(F71:INDEX(F71:P71,$G$16),TRANSPOSE($R$3:INDEX($R$3:$Y$7,$R$1,$G$16)))</f>
        <v>1</v>
      </c>
      <c r="Y71" s="11">
        <f ca="1"/>
        <v>-1.240670775381119</v>
      </c>
      <c r="Z71" s="11">
        <f ca="1"/>
        <v>-0.42611910682158449</v>
      </c>
      <c r="AA71" s="11">
        <f ca="1"/>
        <v>-0.57699939403835698</v>
      </c>
      <c r="AB71" s="11">
        <f ca="1"/>
        <v>8.8031516129524534E-2</v>
      </c>
      <c r="AD71" s="11">
        <f ca="1"/>
        <v>0</v>
      </c>
      <c r="AE71" s="11">
        <f ca="1"/>
        <v>0</v>
      </c>
      <c r="AF71" s="11">
        <f ca="1"/>
        <v>0</v>
      </c>
      <c r="AG71" s="11">
        <f ca="1"/>
        <v>0</v>
      </c>
      <c r="AH71" s="11">
        <f ca="1"/>
        <v>0</v>
      </c>
    </row>
    <row r="72" spans="1:34">
      <c r="A72" s="11">
        <v>52</v>
      </c>
      <c r="B72" s="11">
        <v>-4.8999999999999995</v>
      </c>
      <c r="D72" s="11">
        <f t="shared" ca="1" si="2"/>
        <v>-4.8999999999999995</v>
      </c>
      <c r="E72" s="11">
        <f t="shared" ca="1" si="3"/>
        <v>-4.8999999999999995</v>
      </c>
      <c r="F72" s="11">
        <v>0</v>
      </c>
      <c r="G72" s="11">
        <v>0.77999999999999992</v>
      </c>
      <c r="H72" s="11">
        <v>0.22000000000000011</v>
      </c>
      <c r="I72" s="11">
        <v>0</v>
      </c>
      <c r="J72" s="11">
        <v>0</v>
      </c>
      <c r="K72" s="11">
        <v>0</v>
      </c>
      <c r="L72" s="11">
        <v>0</v>
      </c>
      <c r="R72" s="11">
        <f ca="1"/>
        <v>1</v>
      </c>
      <c r="S72" s="11">
        <f ca="1"/>
        <v>-1.2466185833314609</v>
      </c>
      <c r="T72" s="11">
        <f ca="1"/>
        <v>-0.46241441181729787</v>
      </c>
      <c r="U72" s="11">
        <f ca="1"/>
        <v>-0.552710910155497</v>
      </c>
      <c r="V72" s="11">
        <f ca="1"/>
        <v>7.0539405477580031E-2</v>
      </c>
      <c r="X72" s="11">
        <f t="array" aca="1" ref="X72:AB72" ca="1">MMULT(F72:INDEX(F72:P72,$G$16),TRANSPOSE($R$3:INDEX($R$3:$Y$7,$R$1,$G$16)))</f>
        <v>1</v>
      </c>
      <c r="Y72" s="11">
        <f ca="1"/>
        <v>-1.2466185833314609</v>
      </c>
      <c r="Z72" s="11">
        <f ca="1"/>
        <v>-0.46241441181729787</v>
      </c>
      <c r="AA72" s="11">
        <f ca="1"/>
        <v>-0.552710910155497</v>
      </c>
      <c r="AB72" s="11">
        <f ca="1"/>
        <v>7.0539405477580031E-2</v>
      </c>
      <c r="AD72" s="11">
        <f ca="1"/>
        <v>0</v>
      </c>
      <c r="AE72" s="11">
        <f ca="1"/>
        <v>0</v>
      </c>
      <c r="AF72" s="11">
        <f ca="1"/>
        <v>0</v>
      </c>
      <c r="AG72" s="11">
        <f ca="1"/>
        <v>0</v>
      </c>
      <c r="AH72" s="11">
        <f ca="1"/>
        <v>0</v>
      </c>
    </row>
    <row r="73" spans="1:34">
      <c r="A73" s="11">
        <v>53</v>
      </c>
      <c r="B73" s="11">
        <v>-4.8</v>
      </c>
      <c r="D73" s="11">
        <f t="shared" ca="1" si="2"/>
        <v>-4.8</v>
      </c>
      <c r="E73" s="11">
        <f t="shared" ca="1" si="3"/>
        <v>-4.8</v>
      </c>
      <c r="F73" s="11">
        <v>0</v>
      </c>
      <c r="G73" s="11">
        <v>0.76</v>
      </c>
      <c r="H73" s="11">
        <v>0.24000000000000005</v>
      </c>
      <c r="I73" s="11">
        <v>0</v>
      </c>
      <c r="J73" s="11">
        <v>0</v>
      </c>
      <c r="K73" s="11">
        <v>0</v>
      </c>
      <c r="L73" s="11">
        <v>0</v>
      </c>
      <c r="R73" s="11">
        <f ca="1"/>
        <v>1</v>
      </c>
      <c r="S73" s="11">
        <f ca="1"/>
        <v>-1.2525663912818028</v>
      </c>
      <c r="T73" s="11">
        <f ca="1"/>
        <v>-0.49870971681301091</v>
      </c>
      <c r="U73" s="11">
        <f ca="1"/>
        <v>-0.52842242627263702</v>
      </c>
      <c r="V73" s="11">
        <f ca="1"/>
        <v>5.3047294825635749E-2</v>
      </c>
      <c r="X73" s="11">
        <f t="array" aca="1" ref="X73:AB73" ca="1">MMULT(F73:INDEX(F73:P73,$G$16),TRANSPOSE($R$3:INDEX($R$3:$Y$7,$R$1,$G$16)))</f>
        <v>1</v>
      </c>
      <c r="Y73" s="11">
        <f ca="1"/>
        <v>-1.2525663912818028</v>
      </c>
      <c r="Z73" s="11">
        <f ca="1"/>
        <v>-0.49870971681301091</v>
      </c>
      <c r="AA73" s="11">
        <f ca="1"/>
        <v>-0.52842242627263702</v>
      </c>
      <c r="AB73" s="11">
        <f ca="1"/>
        <v>5.3047294825635749E-2</v>
      </c>
      <c r="AD73" s="11">
        <f ca="1"/>
        <v>0</v>
      </c>
      <c r="AE73" s="11">
        <f ca="1"/>
        <v>0</v>
      </c>
      <c r="AF73" s="11">
        <f ca="1"/>
        <v>0</v>
      </c>
      <c r="AG73" s="11">
        <f ca="1"/>
        <v>0</v>
      </c>
      <c r="AH73" s="11">
        <f ca="1"/>
        <v>0</v>
      </c>
    </row>
    <row r="74" spans="1:34">
      <c r="A74" s="11">
        <v>54</v>
      </c>
      <c r="B74" s="11">
        <v>-4.6999999999999993</v>
      </c>
      <c r="D74" s="11">
        <f t="shared" ca="1" si="2"/>
        <v>-4.6999999999999993</v>
      </c>
      <c r="E74" s="11">
        <f t="shared" ca="1" si="3"/>
        <v>-4.6999999999999993</v>
      </c>
      <c r="F74" s="11">
        <v>0</v>
      </c>
      <c r="G74" s="11">
        <v>0.73999999999999988</v>
      </c>
      <c r="H74" s="11">
        <v>0.26000000000000012</v>
      </c>
      <c r="I74" s="11">
        <v>0</v>
      </c>
      <c r="J74" s="11">
        <v>0</v>
      </c>
      <c r="K74" s="11">
        <v>0</v>
      </c>
      <c r="L74" s="11">
        <v>0</v>
      </c>
      <c r="R74" s="11">
        <f ca="1"/>
        <v>1</v>
      </c>
      <c r="S74" s="11">
        <f ca="1"/>
        <v>-1.2585141992321445</v>
      </c>
      <c r="T74" s="11">
        <f ca="1"/>
        <v>-0.53500502180872422</v>
      </c>
      <c r="U74" s="11">
        <f ca="1"/>
        <v>-0.50413394238977705</v>
      </c>
      <c r="V74" s="11">
        <f ca="1"/>
        <v>3.5555184173691301E-2</v>
      </c>
      <c r="X74" s="11">
        <f t="array" aca="1" ref="X74:AB74" ca="1">MMULT(F74:INDEX(F74:P74,$G$16),TRANSPOSE($R$3:INDEX($R$3:$Y$7,$R$1,$G$16)))</f>
        <v>1</v>
      </c>
      <c r="Y74" s="11">
        <f ca="1"/>
        <v>-1.2585141992321445</v>
      </c>
      <c r="Z74" s="11">
        <f ca="1"/>
        <v>-0.53500502180872422</v>
      </c>
      <c r="AA74" s="11">
        <f ca="1"/>
        <v>-0.50413394238977705</v>
      </c>
      <c r="AB74" s="11">
        <f ca="1"/>
        <v>3.5555184173691301E-2</v>
      </c>
      <c r="AD74" s="11">
        <f ca="1"/>
        <v>0</v>
      </c>
      <c r="AE74" s="11">
        <f ca="1"/>
        <v>0</v>
      </c>
      <c r="AF74" s="11">
        <f ca="1"/>
        <v>0</v>
      </c>
      <c r="AG74" s="11">
        <f ca="1"/>
        <v>0</v>
      </c>
      <c r="AH74" s="11">
        <f ca="1"/>
        <v>0</v>
      </c>
    </row>
    <row r="75" spans="1:34">
      <c r="A75" s="11">
        <v>55</v>
      </c>
      <c r="B75" s="11">
        <v>-4.5999999999999996</v>
      </c>
      <c r="D75" s="11">
        <f t="shared" ca="1" si="2"/>
        <v>-4.5999999999999996</v>
      </c>
      <c r="E75" s="11">
        <f t="shared" ca="1" si="3"/>
        <v>-4.5999999999999996</v>
      </c>
      <c r="F75" s="11">
        <v>0</v>
      </c>
      <c r="G75" s="11">
        <v>0.72</v>
      </c>
      <c r="H75" s="11">
        <v>0.28000000000000008</v>
      </c>
      <c r="I75" s="11">
        <v>0</v>
      </c>
      <c r="J75" s="11">
        <v>0</v>
      </c>
      <c r="K75" s="11">
        <v>0</v>
      </c>
      <c r="L75" s="11">
        <v>0</v>
      </c>
      <c r="R75" s="11">
        <f ca="1"/>
        <v>1</v>
      </c>
      <c r="S75" s="11">
        <f ca="1"/>
        <v>-1.2644620071824864</v>
      </c>
      <c r="T75" s="11">
        <f ca="1"/>
        <v>-0.57130032680443732</v>
      </c>
      <c r="U75" s="11">
        <f ca="1"/>
        <v>-0.47984545850691718</v>
      </c>
      <c r="V75" s="11">
        <f ca="1"/>
        <v>1.8063073521746964E-2</v>
      </c>
      <c r="X75" s="11">
        <f t="array" aca="1" ref="X75:AB75" ca="1">MMULT(F75:INDEX(F75:P75,$G$16),TRANSPOSE($R$3:INDEX($R$3:$Y$7,$R$1,$G$16)))</f>
        <v>1</v>
      </c>
      <c r="Y75" s="11">
        <f ca="1"/>
        <v>-1.2644620071824864</v>
      </c>
      <c r="Z75" s="11">
        <f ca="1"/>
        <v>-0.57130032680443732</v>
      </c>
      <c r="AA75" s="11">
        <f ca="1"/>
        <v>-0.47984545850691718</v>
      </c>
      <c r="AB75" s="11">
        <f ca="1"/>
        <v>1.8063073521746964E-2</v>
      </c>
      <c r="AD75" s="11">
        <f ca="1"/>
        <v>0</v>
      </c>
      <c r="AE75" s="11">
        <f ca="1"/>
        <v>0</v>
      </c>
      <c r="AF75" s="11">
        <f ca="1"/>
        <v>0</v>
      </c>
      <c r="AG75" s="11">
        <f ca="1"/>
        <v>0</v>
      </c>
      <c r="AH75" s="11">
        <f ca="1"/>
        <v>0</v>
      </c>
    </row>
    <row r="76" spans="1:34">
      <c r="A76" s="11">
        <v>56</v>
      </c>
      <c r="B76" s="11">
        <v>-4.5</v>
      </c>
      <c r="D76" s="11">
        <f t="shared" ca="1" si="2"/>
        <v>-4.5</v>
      </c>
      <c r="E76" s="11">
        <f t="shared" ca="1" si="3"/>
        <v>-4.5</v>
      </c>
      <c r="F76" s="11">
        <v>0</v>
      </c>
      <c r="G76" s="11">
        <v>0.7</v>
      </c>
      <c r="H76" s="11">
        <v>0.3</v>
      </c>
      <c r="I76" s="11">
        <v>0</v>
      </c>
      <c r="J76" s="11">
        <v>0</v>
      </c>
      <c r="K76" s="11">
        <v>0</v>
      </c>
      <c r="L76" s="11">
        <v>0</v>
      </c>
      <c r="R76" s="11">
        <f ca="1"/>
        <v>1</v>
      </c>
      <c r="S76" s="11">
        <f ca="1"/>
        <v>-1.2704098151328278</v>
      </c>
      <c r="T76" s="11">
        <f ca="1"/>
        <v>-0.60759563180015042</v>
      </c>
      <c r="U76" s="11">
        <f ca="1"/>
        <v>-0.4555569746240572</v>
      </c>
      <c r="V76" s="11">
        <f ca="1"/>
        <v>5.70962869802627E-4</v>
      </c>
      <c r="X76" s="11">
        <f t="array" aca="1" ref="X76:AB76" ca="1">MMULT(F76:INDEX(F76:P76,$G$16),TRANSPOSE($R$3:INDEX($R$3:$Y$7,$R$1,$G$16)))</f>
        <v>1</v>
      </c>
      <c r="Y76" s="11">
        <f ca="1"/>
        <v>-1.2704098151328278</v>
      </c>
      <c r="Z76" s="11">
        <f ca="1"/>
        <v>-0.60759563180015042</v>
      </c>
      <c r="AA76" s="11">
        <f ca="1"/>
        <v>-0.4555569746240572</v>
      </c>
      <c r="AB76" s="11">
        <f ca="1"/>
        <v>5.70962869802627E-4</v>
      </c>
      <c r="AD76" s="11">
        <f ca="1"/>
        <v>0</v>
      </c>
      <c r="AE76" s="11">
        <f ca="1"/>
        <v>0</v>
      </c>
      <c r="AF76" s="11">
        <f ca="1"/>
        <v>0</v>
      </c>
      <c r="AG76" s="11">
        <f ca="1"/>
        <v>0</v>
      </c>
      <c r="AH76" s="11">
        <f ca="1"/>
        <v>0</v>
      </c>
    </row>
    <row r="77" spans="1:34">
      <c r="A77" s="11">
        <v>57</v>
      </c>
      <c r="B77" s="11">
        <v>-4.3999999999999995</v>
      </c>
      <c r="C77" s="11">
        <v>1</v>
      </c>
      <c r="D77" s="11">
        <f t="shared" ca="1" si="2"/>
        <v>-4.3999999999999995</v>
      </c>
      <c r="E77" s="11" t="e">
        <f t="shared" si="3"/>
        <v>#N/A</v>
      </c>
      <c r="F77" s="11">
        <v>0</v>
      </c>
      <c r="G77" s="11">
        <v>0.67999999999999994</v>
      </c>
      <c r="H77" s="11">
        <v>0.32000000000000012</v>
      </c>
      <c r="I77" s="11">
        <v>0</v>
      </c>
      <c r="J77" s="11">
        <v>0</v>
      </c>
      <c r="K77" s="11">
        <v>0</v>
      </c>
      <c r="L77" s="11">
        <v>0</v>
      </c>
      <c r="R77" s="11">
        <f ca="1"/>
        <v>1</v>
      </c>
      <c r="S77" s="11">
        <f ca="1"/>
        <v>-1.2763576230831699</v>
      </c>
      <c r="T77" s="11">
        <f ca="1"/>
        <v>-0.64389093679586384</v>
      </c>
      <c r="U77" s="11">
        <f ca="1"/>
        <v>-0.43126849074119722</v>
      </c>
      <c r="V77" s="11">
        <f ca="1"/>
        <v>-1.6921147782141821E-2</v>
      </c>
      <c r="X77" s="11">
        <f t="array" aca="1" ref="X77:AB77" ca="1">MMULT(F77:INDEX(F77:P77,$G$16),TRANSPOSE($R$3:INDEX($R$3:$Y$7,$R$1,$G$16)))</f>
        <v>1</v>
      </c>
      <c r="Y77" s="11">
        <f ca="1"/>
        <v>-1.2763576230831699</v>
      </c>
      <c r="Z77" s="11">
        <f ca="1"/>
        <v>-0.64389093679586384</v>
      </c>
      <c r="AA77" s="11">
        <f ca="1"/>
        <v>-0.43126849074119722</v>
      </c>
      <c r="AB77" s="11">
        <f ca="1"/>
        <v>-1.6921147782141821E-2</v>
      </c>
      <c r="AD77" s="11">
        <f ca="1"/>
        <v>0</v>
      </c>
      <c r="AE77" s="11">
        <f ca="1"/>
        <v>0</v>
      </c>
      <c r="AF77" s="11">
        <f ca="1"/>
        <v>0</v>
      </c>
      <c r="AG77" s="11">
        <f ca="1"/>
        <v>0</v>
      </c>
      <c r="AH77" s="11">
        <f ca="1"/>
        <v>0</v>
      </c>
    </row>
    <row r="78" spans="1:34">
      <c r="A78" s="11">
        <v>58</v>
      </c>
      <c r="B78" s="11">
        <v>-4.3</v>
      </c>
      <c r="D78" s="11">
        <f t="shared" ca="1" si="2"/>
        <v>-4.3</v>
      </c>
      <c r="E78" s="11">
        <f t="shared" ca="1" si="3"/>
        <v>-4.3</v>
      </c>
      <c r="F78" s="11">
        <v>0</v>
      </c>
      <c r="G78" s="11">
        <v>0.65999999999999992</v>
      </c>
      <c r="H78" s="11">
        <v>0.34</v>
      </c>
      <c r="I78" s="11">
        <v>0</v>
      </c>
      <c r="J78" s="11">
        <v>0</v>
      </c>
      <c r="K78" s="11">
        <v>0</v>
      </c>
      <c r="L78" s="11">
        <v>0</v>
      </c>
      <c r="R78" s="11">
        <f ca="1"/>
        <v>1</v>
      </c>
      <c r="S78" s="11">
        <f ca="1"/>
        <v>-1.2823054310335116</v>
      </c>
      <c r="T78" s="11">
        <f ca="1"/>
        <v>-0.68018624179157694</v>
      </c>
      <c r="U78" s="11">
        <f ca="1"/>
        <v>-0.40698000685833724</v>
      </c>
      <c r="V78" s="11">
        <f ca="1"/>
        <v>-3.441325843408613E-2</v>
      </c>
      <c r="X78" s="11">
        <f t="array" aca="1" ref="X78:AB78" ca="1">MMULT(F78:INDEX(F78:P78,$G$16),TRANSPOSE($R$3:INDEX($R$3:$Y$7,$R$1,$G$16)))</f>
        <v>1</v>
      </c>
      <c r="Y78" s="11">
        <f ca="1"/>
        <v>-1.2823054310335116</v>
      </c>
      <c r="Z78" s="11">
        <f ca="1"/>
        <v>-0.68018624179157694</v>
      </c>
      <c r="AA78" s="11">
        <f ca="1"/>
        <v>-0.40698000685833724</v>
      </c>
      <c r="AB78" s="11">
        <f ca="1"/>
        <v>-3.441325843408613E-2</v>
      </c>
      <c r="AD78" s="11">
        <f ca="1"/>
        <v>0</v>
      </c>
      <c r="AE78" s="11">
        <f ca="1"/>
        <v>0</v>
      </c>
      <c r="AF78" s="11">
        <f ca="1"/>
        <v>0</v>
      </c>
      <c r="AG78" s="11">
        <f ca="1"/>
        <v>0</v>
      </c>
      <c r="AH78" s="11">
        <f ca="1"/>
        <v>0</v>
      </c>
    </row>
    <row r="79" spans="1:34">
      <c r="A79" s="11">
        <v>59</v>
      </c>
      <c r="B79" s="11">
        <v>-4.1999999999999993</v>
      </c>
      <c r="D79" s="11">
        <f t="shared" ca="1" si="2"/>
        <v>-4.1999999999999993</v>
      </c>
      <c r="E79" s="11">
        <f t="shared" ca="1" si="3"/>
        <v>-4.1999999999999993</v>
      </c>
      <c r="F79" s="11">
        <v>0</v>
      </c>
      <c r="G79" s="11">
        <v>0.6399999999999999</v>
      </c>
      <c r="H79" s="11">
        <v>0.36000000000000015</v>
      </c>
      <c r="I79" s="11">
        <v>0</v>
      </c>
      <c r="J79" s="11">
        <v>0</v>
      </c>
      <c r="K79" s="11">
        <v>0</v>
      </c>
      <c r="L79" s="11">
        <v>0</v>
      </c>
      <c r="R79" s="11">
        <f ca="1"/>
        <v>1</v>
      </c>
      <c r="S79" s="11">
        <f ca="1"/>
        <v>-1.2882532389838532</v>
      </c>
      <c r="T79" s="11">
        <f ca="1"/>
        <v>-0.71648154678729026</v>
      </c>
      <c r="U79" s="11">
        <f ca="1"/>
        <v>-0.38269152297547726</v>
      </c>
      <c r="V79" s="11">
        <f ca="1"/>
        <v>-5.1905369086030578E-2</v>
      </c>
      <c r="X79" s="11">
        <f t="array" aca="1" ref="X79:AB79" ca="1">MMULT(F79:INDEX(F79:P79,$G$16),TRANSPOSE($R$3:INDEX($R$3:$Y$7,$R$1,$G$16)))</f>
        <v>1</v>
      </c>
      <c r="Y79" s="11">
        <f ca="1"/>
        <v>-1.2882532389838532</v>
      </c>
      <c r="Z79" s="11">
        <f ca="1"/>
        <v>-0.71648154678729026</v>
      </c>
      <c r="AA79" s="11">
        <f ca="1"/>
        <v>-0.38269152297547726</v>
      </c>
      <c r="AB79" s="11">
        <f ca="1"/>
        <v>-5.1905369086030578E-2</v>
      </c>
      <c r="AD79" s="11">
        <f ca="1"/>
        <v>0</v>
      </c>
      <c r="AE79" s="11">
        <f ca="1"/>
        <v>0</v>
      </c>
      <c r="AF79" s="11">
        <f ca="1"/>
        <v>0</v>
      </c>
      <c r="AG79" s="11">
        <f ca="1"/>
        <v>0</v>
      </c>
      <c r="AH79" s="11">
        <f ca="1"/>
        <v>0</v>
      </c>
    </row>
    <row r="80" spans="1:34">
      <c r="A80" s="11">
        <v>60</v>
      </c>
      <c r="B80" s="11">
        <v>-4.0999999999999996</v>
      </c>
      <c r="D80" s="11">
        <f t="shared" ca="1" si="2"/>
        <v>-4.0999999999999996</v>
      </c>
      <c r="E80" s="11">
        <f t="shared" ca="1" si="3"/>
        <v>-4.0999999999999996</v>
      </c>
      <c r="F80" s="11">
        <v>0</v>
      </c>
      <c r="G80" s="11">
        <v>0.61999999999999988</v>
      </c>
      <c r="H80" s="11">
        <v>0.38000000000000006</v>
      </c>
      <c r="I80" s="11">
        <v>0</v>
      </c>
      <c r="J80" s="11">
        <v>0</v>
      </c>
      <c r="K80" s="11">
        <v>0</v>
      </c>
      <c r="L80" s="11">
        <v>0</v>
      </c>
      <c r="R80" s="11">
        <f ca="1"/>
        <v>1</v>
      </c>
      <c r="S80" s="11">
        <f ca="1"/>
        <v>-1.2942010469341949</v>
      </c>
      <c r="T80" s="11">
        <f ca="1"/>
        <v>-0.75277685178300335</v>
      </c>
      <c r="U80" s="11">
        <f ca="1"/>
        <v>-0.35840303909261728</v>
      </c>
      <c r="V80" s="11">
        <f ca="1"/>
        <v>-6.9397479737974915E-2</v>
      </c>
      <c r="X80" s="11">
        <f t="array" aca="1" ref="X80:AB80" ca="1">MMULT(F80:INDEX(F80:P80,$G$16),TRANSPOSE($R$3:INDEX($R$3:$Y$7,$R$1,$G$16)))</f>
        <v>1</v>
      </c>
      <c r="Y80" s="11">
        <f ca="1"/>
        <v>-1.2942010469341949</v>
      </c>
      <c r="Z80" s="11">
        <f ca="1"/>
        <v>-0.75277685178300335</v>
      </c>
      <c r="AA80" s="11">
        <f ca="1"/>
        <v>-0.35840303909261728</v>
      </c>
      <c r="AB80" s="11">
        <f ca="1"/>
        <v>-6.9397479737974915E-2</v>
      </c>
      <c r="AD80" s="11">
        <f ca="1"/>
        <v>0</v>
      </c>
      <c r="AE80" s="11">
        <f ca="1"/>
        <v>0</v>
      </c>
      <c r="AF80" s="11">
        <f ca="1"/>
        <v>0</v>
      </c>
      <c r="AG80" s="11">
        <f ca="1"/>
        <v>0</v>
      </c>
      <c r="AH80" s="11">
        <f ca="1"/>
        <v>0</v>
      </c>
    </row>
    <row r="81" spans="1:34">
      <c r="A81" s="11">
        <v>61</v>
      </c>
      <c r="B81" s="11">
        <v>-4</v>
      </c>
      <c r="D81" s="11">
        <f t="shared" ca="1" si="2"/>
        <v>-4</v>
      </c>
      <c r="E81" s="11">
        <f t="shared" ca="1" si="3"/>
        <v>-4</v>
      </c>
      <c r="F81" s="11">
        <v>0</v>
      </c>
      <c r="G81" s="11">
        <v>0.6</v>
      </c>
      <c r="H81" s="11">
        <v>0.4</v>
      </c>
      <c r="I81" s="11">
        <v>0</v>
      </c>
      <c r="J81" s="11">
        <v>0</v>
      </c>
      <c r="K81" s="11">
        <v>0</v>
      </c>
      <c r="L81" s="11">
        <v>0</v>
      </c>
      <c r="R81" s="11">
        <f ca="1"/>
        <v>1</v>
      </c>
      <c r="S81" s="11">
        <f ca="1"/>
        <v>-1.3001488548845366</v>
      </c>
      <c r="T81" s="11">
        <f ca="1"/>
        <v>-0.78907215677871645</v>
      </c>
      <c r="U81" s="11">
        <f ca="1"/>
        <v>-0.33411455520975747</v>
      </c>
      <c r="V81" s="11">
        <f ca="1"/>
        <v>-8.6889590389919225E-2</v>
      </c>
      <c r="X81" s="11">
        <f t="array" aca="1" ref="X81:AB81" ca="1">MMULT(F81:INDEX(F81:P81,$G$16),TRANSPOSE($R$3:INDEX($R$3:$Y$7,$R$1,$G$16)))</f>
        <v>1</v>
      </c>
      <c r="Y81" s="11">
        <f ca="1"/>
        <v>-1.3001488548845366</v>
      </c>
      <c r="Z81" s="11">
        <f ca="1"/>
        <v>-0.78907215677871645</v>
      </c>
      <c r="AA81" s="11">
        <f ca="1"/>
        <v>-0.33411455520975747</v>
      </c>
      <c r="AB81" s="11">
        <f ca="1"/>
        <v>-8.6889590389919225E-2</v>
      </c>
      <c r="AD81" s="11">
        <f ca="1"/>
        <v>0</v>
      </c>
      <c r="AE81" s="11">
        <f ca="1"/>
        <v>0</v>
      </c>
      <c r="AF81" s="11">
        <f ca="1"/>
        <v>0</v>
      </c>
      <c r="AG81" s="11">
        <f ca="1"/>
        <v>0</v>
      </c>
      <c r="AH81" s="11">
        <f ca="1"/>
        <v>0</v>
      </c>
    </row>
    <row r="82" spans="1:34">
      <c r="A82" s="11">
        <v>62</v>
      </c>
      <c r="B82" s="11">
        <v>-3.8999999999999995</v>
      </c>
      <c r="D82" s="11">
        <f t="shared" ca="1" si="2"/>
        <v>-3.8999999999999995</v>
      </c>
      <c r="E82" s="11">
        <f t="shared" ca="1" si="3"/>
        <v>-3.8999999999999995</v>
      </c>
      <c r="F82" s="11">
        <v>0</v>
      </c>
      <c r="G82" s="11">
        <v>0.57999999999999985</v>
      </c>
      <c r="H82" s="11">
        <v>0.4200000000000001</v>
      </c>
      <c r="I82" s="11">
        <v>0</v>
      </c>
      <c r="J82" s="11">
        <v>0</v>
      </c>
      <c r="K82" s="11">
        <v>0</v>
      </c>
      <c r="L82" s="11">
        <v>0</v>
      </c>
      <c r="R82" s="11">
        <f ca="1"/>
        <v>1</v>
      </c>
      <c r="S82" s="11">
        <f ca="1"/>
        <v>-1.3060966628348785</v>
      </c>
      <c r="T82" s="11">
        <f ca="1"/>
        <v>-0.82536746177442977</v>
      </c>
      <c r="U82" s="11">
        <f ca="1"/>
        <v>-0.30982607132689732</v>
      </c>
      <c r="V82" s="11">
        <f ca="1"/>
        <v>-0.1043817010418637</v>
      </c>
      <c r="X82" s="11">
        <f t="array" aca="1" ref="X82:AB82" ca="1">MMULT(F82:INDEX(F82:P82,$G$16),TRANSPOSE($R$3:INDEX($R$3:$Y$7,$R$1,$G$16)))</f>
        <v>1</v>
      </c>
      <c r="Y82" s="11">
        <f ca="1"/>
        <v>-1.3060966628348785</v>
      </c>
      <c r="Z82" s="11">
        <f ca="1"/>
        <v>-0.82536746177442977</v>
      </c>
      <c r="AA82" s="11">
        <f ca="1"/>
        <v>-0.30982607132689732</v>
      </c>
      <c r="AB82" s="11">
        <f ca="1"/>
        <v>-0.1043817010418637</v>
      </c>
      <c r="AD82" s="11">
        <f ca="1"/>
        <v>0</v>
      </c>
      <c r="AE82" s="11">
        <f ca="1"/>
        <v>0</v>
      </c>
      <c r="AF82" s="11">
        <f ca="1"/>
        <v>0</v>
      </c>
      <c r="AG82" s="11">
        <f ca="1"/>
        <v>0</v>
      </c>
      <c r="AH82" s="11">
        <f ca="1"/>
        <v>0</v>
      </c>
    </row>
    <row r="83" spans="1:34">
      <c r="A83" s="11">
        <v>63</v>
      </c>
      <c r="B83" s="11">
        <v>-3.8</v>
      </c>
      <c r="D83" s="11">
        <f t="shared" ca="1" si="2"/>
        <v>-3.8</v>
      </c>
      <c r="E83" s="11">
        <f t="shared" ca="1" si="3"/>
        <v>-3.8</v>
      </c>
      <c r="F83" s="11">
        <v>0</v>
      </c>
      <c r="G83" s="11">
        <v>0.55999999999999994</v>
      </c>
      <c r="H83" s="11">
        <v>0.44000000000000006</v>
      </c>
      <c r="I83" s="11">
        <v>0</v>
      </c>
      <c r="J83" s="11">
        <v>0</v>
      </c>
      <c r="K83" s="11">
        <v>0</v>
      </c>
      <c r="L83" s="11">
        <v>0</v>
      </c>
      <c r="R83" s="11">
        <f ca="1"/>
        <v>1</v>
      </c>
      <c r="S83" s="11">
        <f ca="1"/>
        <v>-1.3120444707852204</v>
      </c>
      <c r="T83" s="11">
        <f ca="1"/>
        <v>-0.86166276677014286</v>
      </c>
      <c r="U83" s="11">
        <f ca="1"/>
        <v>-0.28553758744403751</v>
      </c>
      <c r="V83" s="11">
        <f ca="1"/>
        <v>-0.12187381169380801</v>
      </c>
      <c r="X83" s="11">
        <f t="array" aca="1" ref="X83:AB83" ca="1">MMULT(F83:INDEX(F83:P83,$G$16),TRANSPOSE($R$3:INDEX($R$3:$Y$7,$R$1,$G$16)))</f>
        <v>1</v>
      </c>
      <c r="Y83" s="11">
        <f ca="1"/>
        <v>-1.3120444707852204</v>
      </c>
      <c r="Z83" s="11">
        <f ca="1"/>
        <v>-0.86166276677014286</v>
      </c>
      <c r="AA83" s="11">
        <f ca="1"/>
        <v>-0.28553758744403751</v>
      </c>
      <c r="AB83" s="11">
        <f ca="1"/>
        <v>-0.12187381169380801</v>
      </c>
      <c r="AD83" s="11">
        <f ca="1"/>
        <v>0</v>
      </c>
      <c r="AE83" s="11">
        <f ca="1"/>
        <v>0</v>
      </c>
      <c r="AF83" s="11">
        <f ca="1"/>
        <v>0</v>
      </c>
      <c r="AG83" s="11">
        <f ca="1"/>
        <v>0</v>
      </c>
      <c r="AH83" s="11">
        <f ca="1"/>
        <v>0</v>
      </c>
    </row>
    <row r="84" spans="1:34">
      <c r="A84" s="11">
        <v>64</v>
      </c>
      <c r="B84" s="11">
        <v>-3.6999999999999993</v>
      </c>
      <c r="D84" s="11">
        <f t="shared" ca="1" si="2"/>
        <v>-3.6999999999999993</v>
      </c>
      <c r="E84" s="11">
        <f t="shared" ca="1" si="3"/>
        <v>-3.6999999999999993</v>
      </c>
      <c r="F84" s="11">
        <v>0</v>
      </c>
      <c r="G84" s="11">
        <v>0.53999999999999981</v>
      </c>
      <c r="H84" s="11">
        <v>0.46000000000000013</v>
      </c>
      <c r="I84" s="11">
        <v>0</v>
      </c>
      <c r="J84" s="11">
        <v>0</v>
      </c>
      <c r="K84" s="11">
        <v>0</v>
      </c>
      <c r="L84" s="11">
        <v>0</v>
      </c>
      <c r="R84" s="11">
        <f ca="1"/>
        <v>1</v>
      </c>
      <c r="S84" s="11">
        <f ca="1"/>
        <v>-1.317992278735562</v>
      </c>
      <c r="T84" s="11">
        <f ca="1"/>
        <v>-0.89795807176585618</v>
      </c>
      <c r="U84" s="11">
        <f ca="1"/>
        <v>-0.26124910356117736</v>
      </c>
      <c r="V84" s="11">
        <f ca="1"/>
        <v>-0.13936592234575246</v>
      </c>
      <c r="X84" s="11">
        <f t="array" aca="1" ref="X84:AB84" ca="1">MMULT(F84:INDEX(F84:P84,$G$16),TRANSPOSE($R$3:INDEX($R$3:$Y$7,$R$1,$G$16)))</f>
        <v>1</v>
      </c>
      <c r="Y84" s="11">
        <f ca="1"/>
        <v>-1.317992278735562</v>
      </c>
      <c r="Z84" s="11">
        <f ca="1"/>
        <v>-0.89795807176585618</v>
      </c>
      <c r="AA84" s="11">
        <f ca="1"/>
        <v>-0.26124910356117736</v>
      </c>
      <c r="AB84" s="11">
        <f ca="1"/>
        <v>-0.13936592234575246</v>
      </c>
      <c r="AD84" s="11">
        <f ca="1"/>
        <v>0</v>
      </c>
      <c r="AE84" s="11">
        <f ca="1"/>
        <v>0</v>
      </c>
      <c r="AF84" s="11">
        <f ca="1"/>
        <v>0</v>
      </c>
      <c r="AG84" s="11">
        <f ca="1"/>
        <v>0</v>
      </c>
      <c r="AH84" s="11">
        <f ca="1"/>
        <v>0</v>
      </c>
    </row>
    <row r="85" spans="1:34">
      <c r="A85" s="11">
        <v>65</v>
      </c>
      <c r="B85" s="11">
        <v>-3.5999999999999996</v>
      </c>
      <c r="D85" s="11">
        <f t="shared" ca="1" si="2"/>
        <v>-3.5999999999999996</v>
      </c>
      <c r="E85" s="11">
        <f t="shared" ca="1" si="3"/>
        <v>-3.5999999999999996</v>
      </c>
      <c r="F85" s="11">
        <v>0</v>
      </c>
      <c r="G85" s="11">
        <v>0.51999999999999991</v>
      </c>
      <c r="H85" s="11">
        <v>0.48000000000000009</v>
      </c>
      <c r="I85" s="11">
        <v>0</v>
      </c>
      <c r="J85" s="11">
        <v>0</v>
      </c>
      <c r="K85" s="11">
        <v>0</v>
      </c>
      <c r="L85" s="11">
        <v>0</v>
      </c>
      <c r="R85" s="11">
        <f ca="1"/>
        <v>1</v>
      </c>
      <c r="S85" s="11">
        <f ca="1"/>
        <v>-1.3239400866859039</v>
      </c>
      <c r="T85" s="11">
        <f ca="1"/>
        <v>-0.93425337676156928</v>
      </c>
      <c r="U85" s="11">
        <f ca="1"/>
        <v>-0.23696061967831755</v>
      </c>
      <c r="V85" s="11">
        <f ca="1"/>
        <v>-0.15685803299769677</v>
      </c>
      <c r="X85" s="11">
        <f t="array" aca="1" ref="X85:AB85" ca="1">MMULT(F85:INDEX(F85:P85,$G$16),TRANSPOSE($R$3:INDEX($R$3:$Y$7,$R$1,$G$16)))</f>
        <v>1</v>
      </c>
      <c r="Y85" s="11">
        <f ca="1"/>
        <v>-1.3239400866859039</v>
      </c>
      <c r="Z85" s="11">
        <f ca="1"/>
        <v>-0.93425337676156928</v>
      </c>
      <c r="AA85" s="11">
        <f ca="1"/>
        <v>-0.23696061967831755</v>
      </c>
      <c r="AB85" s="11">
        <f ca="1"/>
        <v>-0.15685803299769677</v>
      </c>
      <c r="AD85" s="11">
        <f ca="1"/>
        <v>0</v>
      </c>
      <c r="AE85" s="11">
        <f ca="1"/>
        <v>0</v>
      </c>
      <c r="AF85" s="11">
        <f ca="1"/>
        <v>0</v>
      </c>
      <c r="AG85" s="11">
        <f ca="1"/>
        <v>0</v>
      </c>
      <c r="AH85" s="11">
        <f ca="1"/>
        <v>0</v>
      </c>
    </row>
    <row r="86" spans="1:34">
      <c r="A86" s="11">
        <v>66</v>
      </c>
      <c r="B86" s="11">
        <v>-3.5</v>
      </c>
      <c r="D86" s="11">
        <f t="shared" ref="D86:D149" ca="1" si="4">IF($C$2="Categorical",IF(A86&lt;=26,CHAR(64+A86),CHAR(RANDBETWEEN(65,90))),B86)</f>
        <v>-3.5</v>
      </c>
      <c r="E86" s="11">
        <f t="shared" ref="E86:E149" ca="1" si="5">IF(ISBLANK(B86),NA(),IF(C86,NA(),D86))</f>
        <v>-3.5</v>
      </c>
      <c r="F86" s="11">
        <v>0</v>
      </c>
      <c r="G86" s="11">
        <v>0.5</v>
      </c>
      <c r="H86" s="11">
        <v>0.5</v>
      </c>
      <c r="I86" s="11">
        <v>0</v>
      </c>
      <c r="J86" s="11">
        <v>0</v>
      </c>
      <c r="K86" s="11">
        <v>0</v>
      </c>
      <c r="L86" s="11">
        <v>0</v>
      </c>
      <c r="R86" s="11">
        <f ca="1"/>
        <v>1</v>
      </c>
      <c r="S86" s="11">
        <f ca="1"/>
        <v>-1.3298878946362456</v>
      </c>
      <c r="T86" s="11">
        <f ca="1"/>
        <v>-0.97054868175728237</v>
      </c>
      <c r="U86" s="11">
        <f ca="1"/>
        <v>-0.21267213579545774</v>
      </c>
      <c r="V86" s="11">
        <f ca="1"/>
        <v>-0.17435014364964108</v>
      </c>
      <c r="X86" s="11">
        <f t="array" aca="1" ref="X86:AB86" ca="1">MMULT(F86:INDEX(F86:P86,$G$16),TRANSPOSE($R$3:INDEX($R$3:$Y$7,$R$1,$G$16)))</f>
        <v>1</v>
      </c>
      <c r="Y86" s="11">
        <f ca="1"/>
        <v>-1.3298878946362456</v>
      </c>
      <c r="Z86" s="11">
        <f ca="1"/>
        <v>-0.97054868175728237</v>
      </c>
      <c r="AA86" s="11">
        <f ca="1"/>
        <v>-0.21267213579545774</v>
      </c>
      <c r="AB86" s="11">
        <f ca="1"/>
        <v>-0.17435014364964108</v>
      </c>
      <c r="AD86" s="11">
        <f ca="1"/>
        <v>0</v>
      </c>
      <c r="AE86" s="11">
        <f ca="1"/>
        <v>0</v>
      </c>
      <c r="AF86" s="11">
        <f ca="1"/>
        <v>0</v>
      </c>
      <c r="AG86" s="11">
        <f ca="1"/>
        <v>0</v>
      </c>
      <c r="AH86" s="11">
        <f ca="1"/>
        <v>0</v>
      </c>
    </row>
    <row r="87" spans="1:34">
      <c r="A87" s="11">
        <v>67</v>
      </c>
      <c r="B87" s="11">
        <v>-3.3999999999999995</v>
      </c>
      <c r="D87" s="11">
        <f t="shared" ca="1" si="4"/>
        <v>-3.3999999999999995</v>
      </c>
      <c r="E87" s="11">
        <f t="shared" ca="1" si="5"/>
        <v>-3.3999999999999995</v>
      </c>
      <c r="F87" s="11">
        <v>0</v>
      </c>
      <c r="G87" s="11">
        <v>0.47999999999999987</v>
      </c>
      <c r="H87" s="11">
        <v>0.52000000000000013</v>
      </c>
      <c r="I87" s="11">
        <v>0</v>
      </c>
      <c r="J87" s="11">
        <v>0</v>
      </c>
      <c r="K87" s="11">
        <v>0</v>
      </c>
      <c r="L87" s="11">
        <v>0</v>
      </c>
      <c r="R87" s="11">
        <f ca="1"/>
        <v>1</v>
      </c>
      <c r="S87" s="11">
        <f ca="1"/>
        <v>-1.3358357025865875</v>
      </c>
      <c r="T87" s="11">
        <f ca="1"/>
        <v>-1.0068439867529959</v>
      </c>
      <c r="U87" s="11">
        <f ca="1"/>
        <v>-0.18838365191259759</v>
      </c>
      <c r="V87" s="11">
        <f ca="1"/>
        <v>-0.19184225430158555</v>
      </c>
      <c r="X87" s="11">
        <f t="array" aca="1" ref="X87:AB87" ca="1">MMULT(F87:INDEX(F87:P87,$G$16),TRANSPOSE($R$3:INDEX($R$3:$Y$7,$R$1,$G$16)))</f>
        <v>1</v>
      </c>
      <c r="Y87" s="11">
        <f ca="1"/>
        <v>-1.3358357025865875</v>
      </c>
      <c r="Z87" s="11">
        <f ca="1"/>
        <v>-1.0068439867529959</v>
      </c>
      <c r="AA87" s="11">
        <f ca="1"/>
        <v>-0.18838365191259759</v>
      </c>
      <c r="AB87" s="11">
        <f ca="1"/>
        <v>-0.19184225430158555</v>
      </c>
      <c r="AD87" s="11">
        <f ca="1"/>
        <v>0</v>
      </c>
      <c r="AE87" s="11">
        <f ca="1"/>
        <v>0</v>
      </c>
      <c r="AF87" s="11">
        <f ca="1"/>
        <v>0</v>
      </c>
      <c r="AG87" s="11">
        <f ca="1"/>
        <v>0</v>
      </c>
      <c r="AH87" s="11">
        <f ca="1"/>
        <v>0</v>
      </c>
    </row>
    <row r="88" spans="1:34">
      <c r="A88" s="11">
        <v>68</v>
      </c>
      <c r="B88" s="11">
        <v>-3.3</v>
      </c>
      <c r="D88" s="11">
        <f t="shared" ca="1" si="4"/>
        <v>-3.3</v>
      </c>
      <c r="E88" s="11">
        <f t="shared" ca="1" si="5"/>
        <v>-3.3</v>
      </c>
      <c r="F88" s="11">
        <v>0</v>
      </c>
      <c r="G88" s="11">
        <v>0.45999999999999996</v>
      </c>
      <c r="H88" s="11">
        <v>0.54</v>
      </c>
      <c r="I88" s="11">
        <v>0</v>
      </c>
      <c r="J88" s="11">
        <v>0</v>
      </c>
      <c r="K88" s="11">
        <v>0</v>
      </c>
      <c r="L88" s="11">
        <v>0</v>
      </c>
      <c r="R88" s="11">
        <f ca="1"/>
        <v>1</v>
      </c>
      <c r="S88" s="11">
        <f ca="1"/>
        <v>-1.3417835105369291</v>
      </c>
      <c r="T88" s="11">
        <f ca="1"/>
        <v>-1.043139291748709</v>
      </c>
      <c r="U88" s="11">
        <f ca="1"/>
        <v>-0.16409516802973778</v>
      </c>
      <c r="V88" s="11">
        <f ca="1"/>
        <v>-0.20933436495352986</v>
      </c>
      <c r="X88" s="11">
        <f t="array" aca="1" ref="X88:AB88" ca="1">MMULT(F88:INDEX(F88:P88,$G$16),TRANSPOSE($R$3:INDEX($R$3:$Y$7,$R$1,$G$16)))</f>
        <v>1</v>
      </c>
      <c r="Y88" s="11">
        <f ca="1"/>
        <v>-1.3417835105369291</v>
      </c>
      <c r="Z88" s="11">
        <f ca="1"/>
        <v>-1.043139291748709</v>
      </c>
      <c r="AA88" s="11">
        <f ca="1"/>
        <v>-0.16409516802973778</v>
      </c>
      <c r="AB88" s="11">
        <f ca="1"/>
        <v>-0.20933436495352986</v>
      </c>
      <c r="AD88" s="11">
        <f ca="1"/>
        <v>0</v>
      </c>
      <c r="AE88" s="11">
        <f ca="1"/>
        <v>0</v>
      </c>
      <c r="AF88" s="11">
        <f ca="1"/>
        <v>0</v>
      </c>
      <c r="AG88" s="11">
        <f ca="1"/>
        <v>0</v>
      </c>
      <c r="AH88" s="11">
        <f ca="1"/>
        <v>0</v>
      </c>
    </row>
    <row r="89" spans="1:34">
      <c r="A89" s="11">
        <v>69</v>
      </c>
      <c r="B89" s="11">
        <v>-3.1999999999999993</v>
      </c>
      <c r="D89" s="11">
        <f t="shared" ca="1" si="4"/>
        <v>-3.1999999999999993</v>
      </c>
      <c r="E89" s="11">
        <f t="shared" ca="1" si="5"/>
        <v>-3.1999999999999993</v>
      </c>
      <c r="F89" s="11">
        <v>0</v>
      </c>
      <c r="G89" s="11">
        <v>0.43999999999999984</v>
      </c>
      <c r="H89" s="11">
        <v>0.56000000000000016</v>
      </c>
      <c r="I89" s="11">
        <v>0</v>
      </c>
      <c r="J89" s="11">
        <v>0</v>
      </c>
      <c r="K89" s="11">
        <v>0</v>
      </c>
      <c r="L89" s="11">
        <v>0</v>
      </c>
      <c r="R89" s="11">
        <f ca="1"/>
        <v>1</v>
      </c>
      <c r="S89" s="11">
        <f ca="1"/>
        <v>-1.3477313184872708</v>
      </c>
      <c r="T89" s="11">
        <f ca="1"/>
        <v>-1.0794345967444221</v>
      </c>
      <c r="U89" s="11">
        <f ca="1"/>
        <v>-0.13980668414687772</v>
      </c>
      <c r="V89" s="11">
        <f ca="1"/>
        <v>-0.22682647560547436</v>
      </c>
      <c r="X89" s="11">
        <f t="array" aca="1" ref="X89:AB89" ca="1">MMULT(F89:INDEX(F89:P89,$G$16),TRANSPOSE($R$3:INDEX($R$3:$Y$7,$R$1,$G$16)))</f>
        <v>1</v>
      </c>
      <c r="Y89" s="11">
        <f ca="1"/>
        <v>-1.3477313184872708</v>
      </c>
      <c r="Z89" s="11">
        <f ca="1"/>
        <v>-1.0794345967444221</v>
      </c>
      <c r="AA89" s="11">
        <f ca="1"/>
        <v>-0.13980668414687772</v>
      </c>
      <c r="AB89" s="11">
        <f ca="1"/>
        <v>-0.22682647560547436</v>
      </c>
      <c r="AD89" s="11">
        <f ca="1"/>
        <v>0</v>
      </c>
      <c r="AE89" s="11">
        <f ca="1"/>
        <v>0</v>
      </c>
      <c r="AF89" s="11">
        <f ca="1"/>
        <v>0</v>
      </c>
      <c r="AG89" s="11">
        <f ca="1"/>
        <v>0</v>
      </c>
      <c r="AH89" s="11">
        <f ca="1"/>
        <v>0</v>
      </c>
    </row>
    <row r="90" spans="1:34">
      <c r="A90" s="11">
        <v>70</v>
      </c>
      <c r="B90" s="11">
        <v>-3.0999999999999996</v>
      </c>
      <c r="D90" s="11">
        <f t="shared" ca="1" si="4"/>
        <v>-3.0999999999999996</v>
      </c>
      <c r="E90" s="11">
        <f t="shared" ca="1" si="5"/>
        <v>-3.0999999999999996</v>
      </c>
      <c r="F90" s="11">
        <v>0</v>
      </c>
      <c r="G90" s="11">
        <v>0.41999999999999993</v>
      </c>
      <c r="H90" s="11">
        <v>0.58000000000000007</v>
      </c>
      <c r="I90" s="11">
        <v>0</v>
      </c>
      <c r="J90" s="11">
        <v>0</v>
      </c>
      <c r="K90" s="11">
        <v>0</v>
      </c>
      <c r="L90" s="11">
        <v>0</v>
      </c>
      <c r="R90" s="11">
        <f ca="1"/>
        <v>1</v>
      </c>
      <c r="S90" s="11">
        <f ca="1"/>
        <v>-1.3536791264376127</v>
      </c>
      <c r="T90" s="11">
        <f ca="1"/>
        <v>-1.1157299017401352</v>
      </c>
      <c r="U90" s="11">
        <f ca="1"/>
        <v>-0.11551820026401788</v>
      </c>
      <c r="V90" s="11">
        <f ca="1"/>
        <v>-0.24431858625741862</v>
      </c>
      <c r="X90" s="11">
        <f t="array" aca="1" ref="X90:AB90" ca="1">MMULT(F90:INDEX(F90:P90,$G$16),TRANSPOSE($R$3:INDEX($R$3:$Y$7,$R$1,$G$16)))</f>
        <v>1</v>
      </c>
      <c r="Y90" s="11">
        <f ca="1"/>
        <v>-1.3536791264376127</v>
      </c>
      <c r="Z90" s="11">
        <f ca="1"/>
        <v>-1.1157299017401352</v>
      </c>
      <c r="AA90" s="11">
        <f ca="1"/>
        <v>-0.11551820026401788</v>
      </c>
      <c r="AB90" s="11">
        <f ca="1"/>
        <v>-0.24431858625741862</v>
      </c>
      <c r="AD90" s="11">
        <f ca="1"/>
        <v>0</v>
      </c>
      <c r="AE90" s="11">
        <f ca="1"/>
        <v>0</v>
      </c>
      <c r="AF90" s="11">
        <f ca="1"/>
        <v>0</v>
      </c>
      <c r="AG90" s="11">
        <f ca="1"/>
        <v>0</v>
      </c>
      <c r="AH90" s="11">
        <f ca="1"/>
        <v>0</v>
      </c>
    </row>
    <row r="91" spans="1:34">
      <c r="A91" s="11">
        <v>71</v>
      </c>
      <c r="B91" s="11">
        <v>-3</v>
      </c>
      <c r="D91" s="11">
        <f t="shared" ca="1" si="4"/>
        <v>-3</v>
      </c>
      <c r="E91" s="11">
        <f t="shared" ca="1" si="5"/>
        <v>-3</v>
      </c>
      <c r="F91" s="11">
        <v>0</v>
      </c>
      <c r="G91" s="11">
        <v>0.4</v>
      </c>
      <c r="H91" s="11">
        <v>0.6</v>
      </c>
      <c r="I91" s="11">
        <v>0</v>
      </c>
      <c r="J91" s="11">
        <v>0</v>
      </c>
      <c r="K91" s="11">
        <v>0</v>
      </c>
      <c r="L91" s="11">
        <v>0</v>
      </c>
      <c r="R91" s="11">
        <f ca="1"/>
        <v>1</v>
      </c>
      <c r="S91" s="11">
        <f ca="1"/>
        <v>-1.3596269343879543</v>
      </c>
      <c r="T91" s="11">
        <f ca="1"/>
        <v>-1.1520252067358483</v>
      </c>
      <c r="U91" s="11">
        <f ca="1"/>
        <v>-9.122971638115801E-2</v>
      </c>
      <c r="V91" s="11">
        <f ca="1"/>
        <v>-0.26181069690936293</v>
      </c>
      <c r="X91" s="11">
        <f t="array" aca="1" ref="X91:AB91" ca="1">MMULT(F91:INDEX(F91:P91,$G$16),TRANSPOSE($R$3:INDEX($R$3:$Y$7,$R$1,$G$16)))</f>
        <v>1</v>
      </c>
      <c r="Y91" s="11">
        <f ca="1"/>
        <v>-1.3596269343879543</v>
      </c>
      <c r="Z91" s="11">
        <f ca="1"/>
        <v>-1.1520252067358483</v>
      </c>
      <c r="AA91" s="11">
        <f ca="1"/>
        <v>-9.122971638115801E-2</v>
      </c>
      <c r="AB91" s="11">
        <f ca="1"/>
        <v>-0.26181069690936293</v>
      </c>
      <c r="AD91" s="11">
        <f ca="1"/>
        <v>0</v>
      </c>
      <c r="AE91" s="11">
        <f ca="1"/>
        <v>0</v>
      </c>
      <c r="AF91" s="11">
        <f ca="1"/>
        <v>0</v>
      </c>
      <c r="AG91" s="11">
        <f ca="1"/>
        <v>0</v>
      </c>
      <c r="AH91" s="11">
        <f ca="1"/>
        <v>0</v>
      </c>
    </row>
    <row r="92" spans="1:34">
      <c r="A92" s="11">
        <v>72</v>
      </c>
      <c r="B92" s="11">
        <v>-2.8999999999999995</v>
      </c>
      <c r="D92" s="11">
        <f t="shared" ca="1" si="4"/>
        <v>-2.8999999999999995</v>
      </c>
      <c r="E92" s="11">
        <f t="shared" ca="1" si="5"/>
        <v>-2.8999999999999995</v>
      </c>
      <c r="F92" s="11">
        <v>0</v>
      </c>
      <c r="G92" s="11">
        <v>0.37999999999999989</v>
      </c>
      <c r="H92" s="11">
        <v>0.62000000000000011</v>
      </c>
      <c r="I92" s="11">
        <v>0</v>
      </c>
      <c r="J92" s="11">
        <v>0</v>
      </c>
      <c r="K92" s="11">
        <v>0</v>
      </c>
      <c r="L92" s="11">
        <v>0</v>
      </c>
      <c r="R92" s="11">
        <f ca="1"/>
        <v>1</v>
      </c>
      <c r="S92" s="11">
        <f ca="1"/>
        <v>-1.3655747423382962</v>
      </c>
      <c r="T92" s="11">
        <f ca="1"/>
        <v>-1.1883205117315618</v>
      </c>
      <c r="U92" s="11">
        <f ca="1"/>
        <v>-6.694123249829792E-2</v>
      </c>
      <c r="V92" s="11">
        <f ca="1"/>
        <v>-0.27930280756130743</v>
      </c>
      <c r="X92" s="11">
        <f t="array" aca="1" ref="X92:AB92" ca="1">MMULT(F92:INDEX(F92:P92,$G$16),TRANSPOSE($R$3:INDEX($R$3:$Y$7,$R$1,$G$16)))</f>
        <v>1</v>
      </c>
      <c r="Y92" s="11">
        <f ca="1"/>
        <v>-1.3655747423382962</v>
      </c>
      <c r="Z92" s="11">
        <f ca="1"/>
        <v>-1.1883205117315618</v>
      </c>
      <c r="AA92" s="11">
        <f ca="1"/>
        <v>-6.694123249829792E-2</v>
      </c>
      <c r="AB92" s="11">
        <f ca="1"/>
        <v>-0.27930280756130743</v>
      </c>
      <c r="AD92" s="11">
        <f ca="1"/>
        <v>0</v>
      </c>
      <c r="AE92" s="11">
        <f ca="1"/>
        <v>0</v>
      </c>
      <c r="AF92" s="11">
        <f ca="1"/>
        <v>0</v>
      </c>
      <c r="AG92" s="11">
        <f ca="1"/>
        <v>0</v>
      </c>
      <c r="AH92" s="11">
        <f ca="1"/>
        <v>0</v>
      </c>
    </row>
    <row r="93" spans="1:34">
      <c r="A93" s="11">
        <v>73</v>
      </c>
      <c r="B93" s="11">
        <v>-2.8</v>
      </c>
      <c r="D93" s="11">
        <f t="shared" ca="1" si="4"/>
        <v>-2.8</v>
      </c>
      <c r="E93" s="11">
        <f t="shared" ca="1" si="5"/>
        <v>-2.8</v>
      </c>
      <c r="F93" s="11">
        <v>0</v>
      </c>
      <c r="G93" s="11">
        <v>0.36</v>
      </c>
      <c r="H93" s="11">
        <v>0.64</v>
      </c>
      <c r="I93" s="11">
        <v>0</v>
      </c>
      <c r="J93" s="11">
        <v>0</v>
      </c>
      <c r="K93" s="11">
        <v>0</v>
      </c>
      <c r="L93" s="11">
        <v>0</v>
      </c>
      <c r="R93" s="11">
        <f ca="1"/>
        <v>1</v>
      </c>
      <c r="S93" s="11">
        <f ca="1"/>
        <v>-1.3715225502886379</v>
      </c>
      <c r="T93" s="11">
        <f ca="1"/>
        <v>-1.2246158167272747</v>
      </c>
      <c r="U93" s="11">
        <f ca="1"/>
        <v>-4.2652748615438107E-2</v>
      </c>
      <c r="V93" s="11">
        <f ca="1"/>
        <v>-0.29679491821325166</v>
      </c>
      <c r="X93" s="11">
        <f t="array" aca="1" ref="X93:AB93" ca="1">MMULT(F93:INDEX(F93:P93,$G$16),TRANSPOSE($R$3:INDEX($R$3:$Y$7,$R$1,$G$16)))</f>
        <v>1</v>
      </c>
      <c r="Y93" s="11">
        <f ca="1"/>
        <v>-1.3715225502886379</v>
      </c>
      <c r="Z93" s="11">
        <f ca="1"/>
        <v>-1.2246158167272747</v>
      </c>
      <c r="AA93" s="11">
        <f ca="1"/>
        <v>-4.2652748615438107E-2</v>
      </c>
      <c r="AB93" s="11">
        <f ca="1"/>
        <v>-0.29679491821325166</v>
      </c>
      <c r="AD93" s="11">
        <f ca="1"/>
        <v>0</v>
      </c>
      <c r="AE93" s="11">
        <f ca="1"/>
        <v>0</v>
      </c>
      <c r="AF93" s="11">
        <f ca="1"/>
        <v>0</v>
      </c>
      <c r="AG93" s="11">
        <f ca="1"/>
        <v>0</v>
      </c>
      <c r="AH93" s="11">
        <f ca="1"/>
        <v>0</v>
      </c>
    </row>
    <row r="94" spans="1:34">
      <c r="A94" s="11">
        <v>74</v>
      </c>
      <c r="B94" s="11">
        <v>-2.6999999999999993</v>
      </c>
      <c r="D94" s="11">
        <f t="shared" ca="1" si="4"/>
        <v>-2.6999999999999993</v>
      </c>
      <c r="E94" s="11">
        <f t="shared" ca="1" si="5"/>
        <v>-2.6999999999999993</v>
      </c>
      <c r="F94" s="11">
        <v>0</v>
      </c>
      <c r="G94" s="11">
        <v>0.33999999999999986</v>
      </c>
      <c r="H94" s="11">
        <v>0.66000000000000014</v>
      </c>
      <c r="I94" s="11">
        <v>0</v>
      </c>
      <c r="J94" s="11">
        <v>0</v>
      </c>
      <c r="K94" s="11">
        <v>0</v>
      </c>
      <c r="L94" s="11">
        <v>0</v>
      </c>
      <c r="R94" s="11">
        <f ca="1"/>
        <v>1</v>
      </c>
      <c r="S94" s="11">
        <f ca="1"/>
        <v>-1.3774703582389798</v>
      </c>
      <c r="T94" s="11">
        <f ca="1"/>
        <v>-1.2609111217229882</v>
      </c>
      <c r="U94" s="11">
        <f ca="1"/>
        <v>-1.8364264732577962E-2</v>
      </c>
      <c r="V94" s="11">
        <f ca="1"/>
        <v>-0.31428702886519616</v>
      </c>
      <c r="X94" s="11">
        <f t="array" aca="1" ref="X94:AB94" ca="1">MMULT(F94:INDEX(F94:P94,$G$16),TRANSPOSE($R$3:INDEX($R$3:$Y$7,$R$1,$G$16)))</f>
        <v>1</v>
      </c>
      <c r="Y94" s="11">
        <f ca="1"/>
        <v>-1.3774703582389798</v>
      </c>
      <c r="Z94" s="11">
        <f ca="1"/>
        <v>-1.2609111217229882</v>
      </c>
      <c r="AA94" s="11">
        <f ca="1"/>
        <v>-1.8364264732577962E-2</v>
      </c>
      <c r="AB94" s="11">
        <f ca="1"/>
        <v>-0.31428702886519616</v>
      </c>
      <c r="AD94" s="11">
        <f ca="1"/>
        <v>0</v>
      </c>
      <c r="AE94" s="11">
        <f ca="1"/>
        <v>0</v>
      </c>
      <c r="AF94" s="11">
        <f ca="1"/>
        <v>0</v>
      </c>
      <c r="AG94" s="11">
        <f ca="1"/>
        <v>0</v>
      </c>
      <c r="AH94" s="11">
        <f ca="1"/>
        <v>0</v>
      </c>
    </row>
    <row r="95" spans="1:34">
      <c r="A95" s="11">
        <v>75</v>
      </c>
      <c r="B95" s="11">
        <v>-2.5999999999999996</v>
      </c>
      <c r="D95" s="11">
        <f t="shared" ca="1" si="4"/>
        <v>-2.5999999999999996</v>
      </c>
      <c r="E95" s="11">
        <f t="shared" ca="1" si="5"/>
        <v>-2.5999999999999996</v>
      </c>
      <c r="F95" s="11">
        <v>0</v>
      </c>
      <c r="G95" s="11">
        <v>0.31999999999999995</v>
      </c>
      <c r="H95" s="11">
        <v>0.68</v>
      </c>
      <c r="I95" s="11">
        <v>0</v>
      </c>
      <c r="J95" s="11">
        <v>0</v>
      </c>
      <c r="K95" s="11">
        <v>0</v>
      </c>
      <c r="L95" s="11">
        <v>0</v>
      </c>
      <c r="R95" s="11">
        <f ca="1"/>
        <v>1</v>
      </c>
      <c r="S95" s="11">
        <f ca="1"/>
        <v>-1.3834181661893217</v>
      </c>
      <c r="T95" s="11">
        <f ca="1"/>
        <v>-1.2972064267187013</v>
      </c>
      <c r="U95" s="11">
        <f ca="1"/>
        <v>5.9242191502818509E-3</v>
      </c>
      <c r="V95" s="11">
        <f ca="1"/>
        <v>-0.33177913951714044</v>
      </c>
      <c r="X95" s="11">
        <f t="array" aca="1" ref="X95:AB95" ca="1">MMULT(F95:INDEX(F95:P95,$G$16),TRANSPOSE($R$3:INDEX($R$3:$Y$7,$R$1,$G$16)))</f>
        <v>1</v>
      </c>
      <c r="Y95" s="11">
        <f ca="1"/>
        <v>-1.3834181661893217</v>
      </c>
      <c r="Z95" s="11">
        <f ca="1"/>
        <v>-1.2972064267187013</v>
      </c>
      <c r="AA95" s="11">
        <f ca="1"/>
        <v>5.9242191502818509E-3</v>
      </c>
      <c r="AB95" s="11">
        <f ca="1"/>
        <v>-0.33177913951714044</v>
      </c>
      <c r="AD95" s="11">
        <f ca="1"/>
        <v>0</v>
      </c>
      <c r="AE95" s="11">
        <f ca="1"/>
        <v>0</v>
      </c>
      <c r="AF95" s="11">
        <f ca="1"/>
        <v>0</v>
      </c>
      <c r="AG95" s="11">
        <f ca="1"/>
        <v>0</v>
      </c>
      <c r="AH95" s="11">
        <f ca="1"/>
        <v>0</v>
      </c>
    </row>
    <row r="96" spans="1:34">
      <c r="A96" s="11">
        <v>76</v>
      </c>
      <c r="B96" s="11">
        <v>-2.5</v>
      </c>
      <c r="D96" s="11">
        <f t="shared" ca="1" si="4"/>
        <v>-2.5</v>
      </c>
      <c r="E96" s="11">
        <f t="shared" ca="1" si="5"/>
        <v>-2.5</v>
      </c>
      <c r="F96" s="11">
        <v>0</v>
      </c>
      <c r="G96" s="11">
        <v>0.30000000000000004</v>
      </c>
      <c r="H96" s="11">
        <v>0.7</v>
      </c>
      <c r="I96" s="11">
        <v>0</v>
      </c>
      <c r="J96" s="11">
        <v>0</v>
      </c>
      <c r="K96" s="11">
        <v>0</v>
      </c>
      <c r="L96" s="11">
        <v>0</v>
      </c>
      <c r="R96" s="11">
        <f ca="1"/>
        <v>1</v>
      </c>
      <c r="S96" s="11">
        <f ca="1"/>
        <v>-1.3893659741396633</v>
      </c>
      <c r="T96" s="11">
        <f ca="1"/>
        <v>-1.3335017317144142</v>
      </c>
      <c r="U96" s="11">
        <f ca="1"/>
        <v>3.0212703033141691E-2</v>
      </c>
      <c r="V96" s="11">
        <f ca="1"/>
        <v>-0.34927125016908478</v>
      </c>
      <c r="X96" s="11">
        <f t="array" aca="1" ref="X96:AB96" ca="1">MMULT(F96:INDEX(F96:P96,$G$16),TRANSPOSE($R$3:INDEX($R$3:$Y$7,$R$1,$G$16)))</f>
        <v>1</v>
      </c>
      <c r="Y96" s="11">
        <f ca="1"/>
        <v>-1.3893659741396633</v>
      </c>
      <c r="Z96" s="11">
        <f ca="1"/>
        <v>-1.3335017317144142</v>
      </c>
      <c r="AA96" s="11">
        <f ca="1"/>
        <v>3.0212703033141691E-2</v>
      </c>
      <c r="AB96" s="11">
        <f ca="1"/>
        <v>-0.34927125016908478</v>
      </c>
      <c r="AD96" s="11">
        <f ca="1"/>
        <v>0</v>
      </c>
      <c r="AE96" s="11">
        <f ca="1"/>
        <v>0</v>
      </c>
      <c r="AF96" s="11">
        <f ca="1"/>
        <v>0</v>
      </c>
      <c r="AG96" s="11">
        <f ca="1"/>
        <v>0</v>
      </c>
      <c r="AH96" s="11">
        <f ca="1"/>
        <v>0</v>
      </c>
    </row>
    <row r="97" spans="1:34">
      <c r="A97" s="11">
        <v>77</v>
      </c>
      <c r="B97" s="11">
        <v>-2.3999999999999995</v>
      </c>
      <c r="D97" s="11">
        <f t="shared" ca="1" si="4"/>
        <v>-2.3999999999999995</v>
      </c>
      <c r="E97" s="11">
        <f t="shared" ca="1" si="5"/>
        <v>-2.3999999999999995</v>
      </c>
      <c r="F97" s="11">
        <v>0</v>
      </c>
      <c r="G97" s="11">
        <v>0.27999999999999992</v>
      </c>
      <c r="H97" s="11">
        <v>0.72000000000000008</v>
      </c>
      <c r="I97" s="11">
        <v>0</v>
      </c>
      <c r="J97" s="11">
        <v>0</v>
      </c>
      <c r="K97" s="11">
        <v>0</v>
      </c>
      <c r="L97" s="11">
        <v>0</v>
      </c>
      <c r="R97" s="11">
        <f ca="1"/>
        <v>1</v>
      </c>
      <c r="S97" s="11">
        <f ca="1"/>
        <v>-1.395313782090005</v>
      </c>
      <c r="T97" s="11">
        <f ca="1"/>
        <v>-1.3697970367101275</v>
      </c>
      <c r="U97" s="11">
        <f ca="1"/>
        <v>5.4501186916001809E-2</v>
      </c>
      <c r="V97" s="11">
        <f ca="1"/>
        <v>-0.36676336082102928</v>
      </c>
      <c r="X97" s="11">
        <f t="array" aca="1" ref="X97:AB97" ca="1">MMULT(F97:INDEX(F97:P97,$G$16),TRANSPOSE($R$3:INDEX($R$3:$Y$7,$R$1,$G$16)))</f>
        <v>1</v>
      </c>
      <c r="Y97" s="11">
        <f ca="1"/>
        <v>-1.395313782090005</v>
      </c>
      <c r="Z97" s="11">
        <f ca="1"/>
        <v>-1.3697970367101275</v>
      </c>
      <c r="AA97" s="11">
        <f ca="1"/>
        <v>5.4501186916001809E-2</v>
      </c>
      <c r="AB97" s="11">
        <f ca="1"/>
        <v>-0.36676336082102928</v>
      </c>
      <c r="AD97" s="11">
        <f ca="1"/>
        <v>0</v>
      </c>
      <c r="AE97" s="11">
        <f ca="1"/>
        <v>0</v>
      </c>
      <c r="AF97" s="11">
        <f ca="1"/>
        <v>0</v>
      </c>
      <c r="AG97" s="11">
        <f ca="1"/>
        <v>0</v>
      </c>
      <c r="AH97" s="11">
        <f ca="1"/>
        <v>0</v>
      </c>
    </row>
    <row r="98" spans="1:34">
      <c r="A98" s="11">
        <v>78</v>
      </c>
      <c r="B98" s="11">
        <v>-2.2999999999999998</v>
      </c>
      <c r="D98" s="11">
        <f t="shared" ca="1" si="4"/>
        <v>-2.2999999999999998</v>
      </c>
      <c r="E98" s="11">
        <f t="shared" ca="1" si="5"/>
        <v>-2.2999999999999998</v>
      </c>
      <c r="F98" s="11">
        <v>0</v>
      </c>
      <c r="G98" s="11">
        <v>0.26</v>
      </c>
      <c r="H98" s="11">
        <v>0.74</v>
      </c>
      <c r="I98" s="11">
        <v>0</v>
      </c>
      <c r="J98" s="11">
        <v>0</v>
      </c>
      <c r="K98" s="11">
        <v>0</v>
      </c>
      <c r="L98" s="11">
        <v>0</v>
      </c>
      <c r="R98" s="11">
        <f ca="1"/>
        <v>1</v>
      </c>
      <c r="S98" s="11">
        <f ca="1"/>
        <v>-1.4012615900403469</v>
      </c>
      <c r="T98" s="11">
        <f ca="1"/>
        <v>-1.4060923417058406</v>
      </c>
      <c r="U98" s="11">
        <f ca="1"/>
        <v>7.8789670798861622E-2</v>
      </c>
      <c r="V98" s="11">
        <f ca="1"/>
        <v>-0.38425547147297356</v>
      </c>
      <c r="X98" s="11">
        <f t="array" aca="1" ref="X98:AB98" ca="1">MMULT(F98:INDEX(F98:P98,$G$16),TRANSPOSE($R$3:INDEX($R$3:$Y$7,$R$1,$G$16)))</f>
        <v>1</v>
      </c>
      <c r="Y98" s="11">
        <f ca="1"/>
        <v>-1.4012615900403469</v>
      </c>
      <c r="Z98" s="11">
        <f ca="1"/>
        <v>-1.4060923417058406</v>
      </c>
      <c r="AA98" s="11">
        <f ca="1"/>
        <v>7.8789670798861622E-2</v>
      </c>
      <c r="AB98" s="11">
        <f ca="1"/>
        <v>-0.38425547147297356</v>
      </c>
      <c r="AD98" s="11">
        <f ca="1"/>
        <v>0</v>
      </c>
      <c r="AE98" s="11">
        <f ca="1"/>
        <v>0</v>
      </c>
      <c r="AF98" s="11">
        <f ca="1"/>
        <v>0</v>
      </c>
      <c r="AG98" s="11">
        <f ca="1"/>
        <v>0</v>
      </c>
      <c r="AH98" s="11">
        <f ca="1"/>
        <v>0</v>
      </c>
    </row>
    <row r="99" spans="1:34">
      <c r="A99" s="11">
        <v>79</v>
      </c>
      <c r="B99" s="11">
        <v>-2.1999999999999993</v>
      </c>
      <c r="D99" s="11">
        <f t="shared" ca="1" si="4"/>
        <v>-2.1999999999999993</v>
      </c>
      <c r="E99" s="11">
        <f t="shared" ca="1" si="5"/>
        <v>-2.1999999999999993</v>
      </c>
      <c r="F99" s="11">
        <v>0</v>
      </c>
      <c r="G99" s="11">
        <v>0.23999999999999988</v>
      </c>
      <c r="H99" s="11">
        <v>0.76000000000000012</v>
      </c>
      <c r="I99" s="11">
        <v>0</v>
      </c>
      <c r="J99" s="11">
        <v>0</v>
      </c>
      <c r="K99" s="11">
        <v>0</v>
      </c>
      <c r="L99" s="11">
        <v>0</v>
      </c>
      <c r="R99" s="11">
        <f ca="1"/>
        <v>1</v>
      </c>
      <c r="S99" s="11">
        <f ca="1"/>
        <v>-1.4072093979906886</v>
      </c>
      <c r="T99" s="11">
        <f ca="1"/>
        <v>-1.4423876467015542</v>
      </c>
      <c r="U99" s="11">
        <f ca="1"/>
        <v>0.10307815468172174</v>
      </c>
      <c r="V99" s="11">
        <f ca="1"/>
        <v>-0.40174758212491801</v>
      </c>
      <c r="X99" s="11">
        <f t="array" aca="1" ref="X99:AB99" ca="1">MMULT(F99:INDEX(F99:P99,$G$16),TRANSPOSE($R$3:INDEX($R$3:$Y$7,$R$1,$G$16)))</f>
        <v>1</v>
      </c>
      <c r="Y99" s="11">
        <f ca="1"/>
        <v>-1.4072093979906886</v>
      </c>
      <c r="Z99" s="11">
        <f ca="1"/>
        <v>-1.4423876467015542</v>
      </c>
      <c r="AA99" s="11">
        <f ca="1"/>
        <v>0.10307815468172174</v>
      </c>
      <c r="AB99" s="11">
        <f ca="1"/>
        <v>-0.40174758212491801</v>
      </c>
      <c r="AD99" s="11">
        <f ca="1"/>
        <v>0</v>
      </c>
      <c r="AE99" s="11">
        <f ca="1"/>
        <v>0</v>
      </c>
      <c r="AF99" s="11">
        <f ca="1"/>
        <v>0</v>
      </c>
      <c r="AG99" s="11">
        <f ca="1"/>
        <v>0</v>
      </c>
      <c r="AH99" s="11">
        <f ca="1"/>
        <v>0</v>
      </c>
    </row>
    <row r="100" spans="1:34">
      <c r="A100" s="11">
        <v>80</v>
      </c>
      <c r="B100" s="11">
        <v>-2.0999999999999996</v>
      </c>
      <c r="D100" s="11">
        <f t="shared" ca="1" si="4"/>
        <v>-2.0999999999999996</v>
      </c>
      <c r="E100" s="11">
        <f t="shared" ca="1" si="5"/>
        <v>-2.0999999999999996</v>
      </c>
      <c r="F100" s="11">
        <v>0</v>
      </c>
      <c r="G100" s="11">
        <v>0.21999999999999997</v>
      </c>
      <c r="H100" s="11">
        <v>0.78</v>
      </c>
      <c r="I100" s="11">
        <v>0</v>
      </c>
      <c r="J100" s="11">
        <v>0</v>
      </c>
      <c r="K100" s="11">
        <v>0</v>
      </c>
      <c r="L100" s="11">
        <v>0</v>
      </c>
      <c r="R100" s="11">
        <f ca="1"/>
        <v>1</v>
      </c>
      <c r="S100" s="11">
        <f ca="1"/>
        <v>-1.4131572059410302</v>
      </c>
      <c r="T100" s="11">
        <f ca="1"/>
        <v>-1.4786829516972673</v>
      </c>
      <c r="U100" s="11">
        <f ca="1"/>
        <v>0.12736663856458158</v>
      </c>
      <c r="V100" s="11">
        <f ca="1"/>
        <v>-0.41923969277686235</v>
      </c>
      <c r="X100" s="11">
        <f t="array" aca="1" ref="X100:AB100" ca="1">MMULT(F100:INDEX(F100:P100,$G$16),TRANSPOSE($R$3:INDEX($R$3:$Y$7,$R$1,$G$16)))</f>
        <v>1</v>
      </c>
      <c r="Y100" s="11">
        <f ca="1"/>
        <v>-1.4131572059410302</v>
      </c>
      <c r="Z100" s="11">
        <f ca="1"/>
        <v>-1.4786829516972673</v>
      </c>
      <c r="AA100" s="11">
        <f ca="1"/>
        <v>0.12736663856458158</v>
      </c>
      <c r="AB100" s="11">
        <f ca="1"/>
        <v>-0.41923969277686235</v>
      </c>
      <c r="AD100" s="11">
        <f ca="1"/>
        <v>0</v>
      </c>
      <c r="AE100" s="11">
        <f ca="1"/>
        <v>0</v>
      </c>
      <c r="AF100" s="11">
        <f ca="1"/>
        <v>0</v>
      </c>
      <c r="AG100" s="11">
        <f ca="1"/>
        <v>0</v>
      </c>
      <c r="AH100" s="11">
        <f ca="1"/>
        <v>0</v>
      </c>
    </row>
    <row r="101" spans="1:34">
      <c r="A101" s="11">
        <v>81</v>
      </c>
      <c r="B101" s="11">
        <v>-2</v>
      </c>
      <c r="D101" s="11">
        <f t="shared" ca="1" si="4"/>
        <v>-2</v>
      </c>
      <c r="E101" s="11">
        <f t="shared" ca="1" si="5"/>
        <v>-2</v>
      </c>
      <c r="F101" s="11">
        <v>0</v>
      </c>
      <c r="G101" s="11">
        <v>0.19999999999999996</v>
      </c>
      <c r="H101" s="11">
        <v>0.8</v>
      </c>
      <c r="I101" s="11">
        <v>0</v>
      </c>
      <c r="J101" s="11">
        <v>0</v>
      </c>
      <c r="K101" s="11">
        <v>0</v>
      </c>
      <c r="L101" s="11">
        <v>0</v>
      </c>
      <c r="R101" s="11">
        <f ca="1"/>
        <v>1</v>
      </c>
      <c r="S101" s="11">
        <f ca="1"/>
        <v>-1.4191050138913719</v>
      </c>
      <c r="T101" s="11">
        <f ca="1"/>
        <v>-1.5149782566929804</v>
      </c>
      <c r="U101" s="11">
        <f ca="1"/>
        <v>0.15165512244744153</v>
      </c>
      <c r="V101" s="11">
        <f ca="1"/>
        <v>-0.43673180342880669</v>
      </c>
      <c r="X101" s="11">
        <f t="array" aca="1" ref="X101:AB101" ca="1">MMULT(F101:INDEX(F101:P101,$G$16),TRANSPOSE($R$3:INDEX($R$3:$Y$7,$R$1,$G$16)))</f>
        <v>1</v>
      </c>
      <c r="Y101" s="11">
        <f ca="1"/>
        <v>-1.4191050138913719</v>
      </c>
      <c r="Z101" s="11">
        <f ca="1"/>
        <v>-1.5149782566929804</v>
      </c>
      <c r="AA101" s="11">
        <f ca="1"/>
        <v>0.15165512244744153</v>
      </c>
      <c r="AB101" s="11">
        <f ca="1"/>
        <v>-0.43673180342880669</v>
      </c>
      <c r="AD101" s="11">
        <f ca="1"/>
        <v>0</v>
      </c>
      <c r="AE101" s="11">
        <f ca="1"/>
        <v>0</v>
      </c>
      <c r="AF101" s="11">
        <f ca="1"/>
        <v>0</v>
      </c>
      <c r="AG101" s="11">
        <f ca="1"/>
        <v>0</v>
      </c>
      <c r="AH101" s="11">
        <f ca="1"/>
        <v>0</v>
      </c>
    </row>
    <row r="102" spans="1:34">
      <c r="A102" s="11">
        <v>82</v>
      </c>
      <c r="B102" s="11">
        <v>-1.9000000000000004</v>
      </c>
      <c r="D102" s="11">
        <f t="shared" ca="1" si="4"/>
        <v>-1.9000000000000004</v>
      </c>
      <c r="E102" s="11">
        <f t="shared" ca="1" si="5"/>
        <v>-1.9000000000000004</v>
      </c>
      <c r="F102" s="11">
        <v>0</v>
      </c>
      <c r="G102" s="11">
        <v>0.18000000000000005</v>
      </c>
      <c r="H102" s="11">
        <v>0.82</v>
      </c>
      <c r="I102" s="11">
        <v>0</v>
      </c>
      <c r="J102" s="11">
        <v>0</v>
      </c>
      <c r="K102" s="11">
        <v>0</v>
      </c>
      <c r="L102" s="11">
        <v>0</v>
      </c>
      <c r="R102" s="11">
        <f ca="1"/>
        <v>1</v>
      </c>
      <c r="S102" s="11">
        <f ca="1"/>
        <v>-1.4250528218417138</v>
      </c>
      <c r="T102" s="11">
        <f ca="1"/>
        <v>-1.5512735616886932</v>
      </c>
      <c r="U102" s="11">
        <f ca="1"/>
        <v>0.17594360633030137</v>
      </c>
      <c r="V102" s="11">
        <f ca="1"/>
        <v>-0.45422391408075102</v>
      </c>
      <c r="X102" s="11">
        <f t="array" aca="1" ref="X102:AB102" ca="1">MMULT(F102:INDEX(F102:P102,$G$16),TRANSPOSE($R$3:INDEX($R$3:$Y$7,$R$1,$G$16)))</f>
        <v>1</v>
      </c>
      <c r="Y102" s="11">
        <f ca="1"/>
        <v>-1.4250528218417138</v>
      </c>
      <c r="Z102" s="11">
        <f ca="1"/>
        <v>-1.5512735616886932</v>
      </c>
      <c r="AA102" s="11">
        <f ca="1"/>
        <v>0.17594360633030137</v>
      </c>
      <c r="AB102" s="11">
        <f ca="1"/>
        <v>-0.45422391408075102</v>
      </c>
      <c r="AD102" s="11">
        <f ca="1"/>
        <v>0</v>
      </c>
      <c r="AE102" s="11">
        <f ca="1"/>
        <v>0</v>
      </c>
      <c r="AF102" s="11">
        <f ca="1"/>
        <v>0</v>
      </c>
      <c r="AG102" s="11">
        <f ca="1"/>
        <v>0</v>
      </c>
      <c r="AH102" s="11">
        <f ca="1"/>
        <v>0</v>
      </c>
    </row>
    <row r="103" spans="1:34">
      <c r="A103" s="11">
        <v>83</v>
      </c>
      <c r="B103" s="11">
        <v>-1.7999999999999989</v>
      </c>
      <c r="D103" s="11">
        <f t="shared" ca="1" si="4"/>
        <v>-1.7999999999999989</v>
      </c>
      <c r="E103" s="11">
        <f t="shared" ca="1" si="5"/>
        <v>-1.7999999999999989</v>
      </c>
      <c r="F103" s="11">
        <v>0</v>
      </c>
      <c r="G103" s="11">
        <v>0.15999999999999981</v>
      </c>
      <c r="H103" s="11">
        <v>0.84000000000000019</v>
      </c>
      <c r="I103" s="11">
        <v>0</v>
      </c>
      <c r="J103" s="11">
        <v>0</v>
      </c>
      <c r="K103" s="11">
        <v>0</v>
      </c>
      <c r="L103" s="11">
        <v>0</v>
      </c>
      <c r="R103" s="11">
        <f ca="1"/>
        <v>1</v>
      </c>
      <c r="S103" s="11">
        <f ca="1"/>
        <v>-1.4310006297920557</v>
      </c>
      <c r="T103" s="11">
        <f ca="1"/>
        <v>-1.587568866684407</v>
      </c>
      <c r="U103" s="11">
        <f ca="1"/>
        <v>0.20023209021316163</v>
      </c>
      <c r="V103" s="11">
        <f ca="1"/>
        <v>-0.47171602473269564</v>
      </c>
      <c r="X103" s="11">
        <f t="array" aca="1" ref="X103:AB103" ca="1">MMULT(F103:INDEX(F103:P103,$G$16),TRANSPOSE($R$3:INDEX($R$3:$Y$7,$R$1,$G$16)))</f>
        <v>1</v>
      </c>
      <c r="Y103" s="11">
        <f ca="1"/>
        <v>-1.4310006297920557</v>
      </c>
      <c r="Z103" s="11">
        <f ca="1"/>
        <v>-1.587568866684407</v>
      </c>
      <c r="AA103" s="11">
        <f ca="1"/>
        <v>0.20023209021316163</v>
      </c>
      <c r="AB103" s="11">
        <f ca="1"/>
        <v>-0.47171602473269564</v>
      </c>
      <c r="AD103" s="11">
        <f ca="1"/>
        <v>0</v>
      </c>
      <c r="AE103" s="11">
        <f ca="1"/>
        <v>0</v>
      </c>
      <c r="AF103" s="11">
        <f ca="1"/>
        <v>0</v>
      </c>
      <c r="AG103" s="11">
        <f ca="1"/>
        <v>0</v>
      </c>
      <c r="AH103" s="11">
        <f ca="1"/>
        <v>0</v>
      </c>
    </row>
    <row r="104" spans="1:34">
      <c r="A104" s="11">
        <v>84</v>
      </c>
      <c r="B104" s="11">
        <v>-1.6999999999999993</v>
      </c>
      <c r="D104" s="11">
        <f t="shared" ca="1" si="4"/>
        <v>-1.6999999999999993</v>
      </c>
      <c r="E104" s="11">
        <f t="shared" ca="1" si="5"/>
        <v>-1.6999999999999993</v>
      </c>
      <c r="F104" s="11">
        <v>0</v>
      </c>
      <c r="G104" s="11">
        <v>0.1399999999999999</v>
      </c>
      <c r="H104" s="11">
        <v>0.8600000000000001</v>
      </c>
      <c r="I104" s="11">
        <v>0</v>
      </c>
      <c r="J104" s="11">
        <v>0</v>
      </c>
      <c r="K104" s="11">
        <v>0</v>
      </c>
      <c r="L104" s="11">
        <v>0</v>
      </c>
      <c r="R104" s="11">
        <f ca="1"/>
        <v>1</v>
      </c>
      <c r="S104" s="11">
        <f ca="1"/>
        <v>-1.4369484377423973</v>
      </c>
      <c r="T104" s="11">
        <f ca="1"/>
        <v>-1.6238641716801201</v>
      </c>
      <c r="U104" s="11">
        <f ca="1"/>
        <v>0.22452057409602144</v>
      </c>
      <c r="V104" s="11">
        <f ca="1"/>
        <v>-0.48920813538463986</v>
      </c>
      <c r="X104" s="11">
        <f t="array" aca="1" ref="X104:AB104" ca="1">MMULT(F104:INDEX(F104:P104,$G$16),TRANSPOSE($R$3:INDEX($R$3:$Y$7,$R$1,$G$16)))</f>
        <v>1</v>
      </c>
      <c r="Y104" s="11">
        <f ca="1"/>
        <v>-1.4369484377423973</v>
      </c>
      <c r="Z104" s="11">
        <f ca="1"/>
        <v>-1.6238641716801201</v>
      </c>
      <c r="AA104" s="11">
        <f ca="1"/>
        <v>0.22452057409602144</v>
      </c>
      <c r="AB104" s="11">
        <f ca="1"/>
        <v>-0.48920813538463986</v>
      </c>
      <c r="AD104" s="11">
        <f ca="1"/>
        <v>0</v>
      </c>
      <c r="AE104" s="11">
        <f ca="1"/>
        <v>0</v>
      </c>
      <c r="AF104" s="11">
        <f ca="1"/>
        <v>0</v>
      </c>
      <c r="AG104" s="11">
        <f ca="1"/>
        <v>0</v>
      </c>
      <c r="AH104" s="11">
        <f ca="1"/>
        <v>0</v>
      </c>
    </row>
    <row r="105" spans="1:34">
      <c r="A105" s="11">
        <v>85</v>
      </c>
      <c r="B105" s="11">
        <v>-1.5999999999999996</v>
      </c>
      <c r="D105" s="11">
        <f t="shared" ca="1" si="4"/>
        <v>-1.5999999999999996</v>
      </c>
      <c r="E105" s="11">
        <f t="shared" ca="1" si="5"/>
        <v>-1.5999999999999996</v>
      </c>
      <c r="F105" s="11">
        <v>0</v>
      </c>
      <c r="G105" s="11">
        <v>0.11999999999999988</v>
      </c>
      <c r="H105" s="11">
        <v>0.88000000000000012</v>
      </c>
      <c r="I105" s="11">
        <v>0</v>
      </c>
      <c r="J105" s="11">
        <v>0</v>
      </c>
      <c r="K105" s="11">
        <v>0</v>
      </c>
      <c r="L105" s="11">
        <v>0</v>
      </c>
      <c r="R105" s="11">
        <f ca="1"/>
        <v>1</v>
      </c>
      <c r="S105" s="11">
        <f ca="1"/>
        <v>-1.4428962456927392</v>
      </c>
      <c r="T105" s="11">
        <f ca="1"/>
        <v>-1.6601594766758332</v>
      </c>
      <c r="U105" s="11">
        <f ca="1"/>
        <v>0.24880905797888142</v>
      </c>
      <c r="V105" s="11">
        <f ca="1"/>
        <v>-0.50670024603658426</v>
      </c>
      <c r="X105" s="11">
        <f t="array" aca="1" ref="X105:AB105" ca="1">MMULT(F105:INDEX(F105:P105,$G$16),TRANSPOSE($R$3:INDEX($R$3:$Y$7,$R$1,$G$16)))</f>
        <v>1</v>
      </c>
      <c r="Y105" s="11">
        <f ca="1"/>
        <v>-1.4428962456927392</v>
      </c>
      <c r="Z105" s="11">
        <f ca="1"/>
        <v>-1.6601594766758332</v>
      </c>
      <c r="AA105" s="11">
        <f ca="1"/>
        <v>0.24880905797888142</v>
      </c>
      <c r="AB105" s="11">
        <f ca="1"/>
        <v>-0.50670024603658426</v>
      </c>
      <c r="AD105" s="11">
        <f ca="1"/>
        <v>0</v>
      </c>
      <c r="AE105" s="11">
        <f ca="1"/>
        <v>0</v>
      </c>
      <c r="AF105" s="11">
        <f ca="1"/>
        <v>0</v>
      </c>
      <c r="AG105" s="11">
        <f ca="1"/>
        <v>0</v>
      </c>
      <c r="AH105" s="11">
        <f ca="1"/>
        <v>0</v>
      </c>
    </row>
    <row r="106" spans="1:34">
      <c r="A106" s="11">
        <v>86</v>
      </c>
      <c r="B106" s="11">
        <v>-1.5</v>
      </c>
      <c r="D106" s="11">
        <f t="shared" ca="1" si="4"/>
        <v>-1.5</v>
      </c>
      <c r="E106" s="11">
        <f t="shared" ca="1" si="5"/>
        <v>-1.5</v>
      </c>
      <c r="F106" s="11">
        <v>0</v>
      </c>
      <c r="G106" s="11">
        <v>9.9999999999999978E-2</v>
      </c>
      <c r="H106" s="11">
        <v>0.9</v>
      </c>
      <c r="I106" s="11">
        <v>0</v>
      </c>
      <c r="J106" s="11">
        <v>0</v>
      </c>
      <c r="K106" s="11">
        <v>0</v>
      </c>
      <c r="L106" s="11">
        <v>0</v>
      </c>
      <c r="R106" s="11">
        <f ca="1"/>
        <v>1</v>
      </c>
      <c r="S106" s="11">
        <f ca="1"/>
        <v>-1.4488440536430809</v>
      </c>
      <c r="T106" s="11">
        <f ca="1"/>
        <v>-1.6964547816715463</v>
      </c>
      <c r="U106" s="11">
        <f ca="1"/>
        <v>0.27309754186174123</v>
      </c>
      <c r="V106" s="11">
        <f ca="1"/>
        <v>-0.52419235668852848</v>
      </c>
      <c r="X106" s="11">
        <f t="array" aca="1" ref="X106:AB106" ca="1">MMULT(F106:INDEX(F106:P106,$G$16),TRANSPOSE($R$3:INDEX($R$3:$Y$7,$R$1,$G$16)))</f>
        <v>1</v>
      </c>
      <c r="Y106" s="11">
        <f ca="1"/>
        <v>-1.4488440536430809</v>
      </c>
      <c r="Z106" s="11">
        <f ca="1"/>
        <v>-1.6964547816715463</v>
      </c>
      <c r="AA106" s="11">
        <f ca="1"/>
        <v>0.27309754186174123</v>
      </c>
      <c r="AB106" s="11">
        <f ca="1"/>
        <v>-0.52419235668852848</v>
      </c>
      <c r="AD106" s="11">
        <f ca="1"/>
        <v>0</v>
      </c>
      <c r="AE106" s="11">
        <f ca="1"/>
        <v>0</v>
      </c>
      <c r="AF106" s="11">
        <f ca="1"/>
        <v>0</v>
      </c>
      <c r="AG106" s="11">
        <f ca="1"/>
        <v>0</v>
      </c>
      <c r="AH106" s="11">
        <f ca="1"/>
        <v>0</v>
      </c>
    </row>
    <row r="107" spans="1:34">
      <c r="A107" s="11">
        <v>87</v>
      </c>
      <c r="B107" s="11">
        <v>-1.4000000000000004</v>
      </c>
      <c r="D107" s="11">
        <f t="shared" ca="1" si="4"/>
        <v>-1.4000000000000004</v>
      </c>
      <c r="E107" s="11">
        <f t="shared" ca="1" si="5"/>
        <v>-1.4000000000000004</v>
      </c>
      <c r="F107" s="11">
        <v>0</v>
      </c>
      <c r="G107" s="11">
        <v>8.0000000000000071E-2</v>
      </c>
      <c r="H107" s="11">
        <v>0.91999999999999993</v>
      </c>
      <c r="I107" s="11">
        <v>0</v>
      </c>
      <c r="J107" s="11">
        <v>0</v>
      </c>
      <c r="K107" s="11">
        <v>0</v>
      </c>
      <c r="L107" s="11">
        <v>0</v>
      </c>
      <c r="R107" s="11">
        <f ca="1"/>
        <v>1</v>
      </c>
      <c r="S107" s="11">
        <f ca="1"/>
        <v>-1.4547918615934226</v>
      </c>
      <c r="T107" s="11">
        <f ca="1"/>
        <v>-1.7327500866672594</v>
      </c>
      <c r="U107" s="11">
        <f ca="1"/>
        <v>0.29738602574460105</v>
      </c>
      <c r="V107" s="11">
        <f ca="1"/>
        <v>-0.54168446734047282</v>
      </c>
      <c r="X107" s="11">
        <f t="array" aca="1" ref="X107:AB107" ca="1">MMULT(F107:INDEX(F107:P107,$G$16),TRANSPOSE($R$3:INDEX($R$3:$Y$7,$R$1,$G$16)))</f>
        <v>1</v>
      </c>
      <c r="Y107" s="11">
        <f ca="1"/>
        <v>-1.4547918615934226</v>
      </c>
      <c r="Z107" s="11">
        <f ca="1"/>
        <v>-1.7327500866672594</v>
      </c>
      <c r="AA107" s="11">
        <f ca="1"/>
        <v>0.29738602574460105</v>
      </c>
      <c r="AB107" s="11">
        <f ca="1"/>
        <v>-0.54168446734047282</v>
      </c>
      <c r="AD107" s="11">
        <f ca="1"/>
        <v>0</v>
      </c>
      <c r="AE107" s="11">
        <f ca="1"/>
        <v>0</v>
      </c>
      <c r="AF107" s="11">
        <f ca="1"/>
        <v>0</v>
      </c>
      <c r="AG107" s="11">
        <f ca="1"/>
        <v>0</v>
      </c>
      <c r="AH107" s="11">
        <f ca="1"/>
        <v>0</v>
      </c>
    </row>
    <row r="108" spans="1:34">
      <c r="A108" s="11">
        <v>88</v>
      </c>
      <c r="B108" s="11">
        <v>-1.2999999999999989</v>
      </c>
      <c r="D108" s="11">
        <f t="shared" ca="1" si="4"/>
        <v>-1.2999999999999989</v>
      </c>
      <c r="E108" s="11">
        <f t="shared" ca="1" si="5"/>
        <v>-1.2999999999999989</v>
      </c>
      <c r="F108" s="11">
        <v>0</v>
      </c>
      <c r="G108" s="11">
        <v>5.9999999999999831E-2</v>
      </c>
      <c r="H108" s="11">
        <v>0.94000000000000017</v>
      </c>
      <c r="I108" s="11">
        <v>0</v>
      </c>
      <c r="J108" s="11">
        <v>0</v>
      </c>
      <c r="K108" s="11">
        <v>0</v>
      </c>
      <c r="L108" s="11">
        <v>0</v>
      </c>
      <c r="R108" s="11">
        <f ca="1"/>
        <v>1</v>
      </c>
      <c r="S108" s="11">
        <f ca="1"/>
        <v>-1.4607396695437644</v>
      </c>
      <c r="T108" s="11">
        <f ca="1"/>
        <v>-1.7690453916629729</v>
      </c>
      <c r="U108" s="11">
        <f ca="1"/>
        <v>0.32167450962746136</v>
      </c>
      <c r="V108" s="11">
        <f ca="1"/>
        <v>-0.55917657799241749</v>
      </c>
      <c r="X108" s="11">
        <f t="array" aca="1" ref="X108:AB108" ca="1">MMULT(F108:INDEX(F108:P108,$G$16),TRANSPOSE($R$3:INDEX($R$3:$Y$7,$R$1,$G$16)))</f>
        <v>1</v>
      </c>
      <c r="Y108" s="11">
        <f ca="1"/>
        <v>-1.4607396695437644</v>
      </c>
      <c r="Z108" s="11">
        <f ca="1"/>
        <v>-1.7690453916629729</v>
      </c>
      <c r="AA108" s="11">
        <f ca="1"/>
        <v>0.32167450962746136</v>
      </c>
      <c r="AB108" s="11">
        <f ca="1"/>
        <v>-0.55917657799241749</v>
      </c>
      <c r="AD108" s="11">
        <f ca="1"/>
        <v>0</v>
      </c>
      <c r="AE108" s="11">
        <f ca="1"/>
        <v>0</v>
      </c>
      <c r="AF108" s="11">
        <f ca="1"/>
        <v>0</v>
      </c>
      <c r="AG108" s="11">
        <f ca="1"/>
        <v>0</v>
      </c>
      <c r="AH108" s="11">
        <f ca="1"/>
        <v>0</v>
      </c>
    </row>
    <row r="109" spans="1:34">
      <c r="A109" s="11">
        <v>89</v>
      </c>
      <c r="B109" s="11">
        <v>-1.1999999999999993</v>
      </c>
      <c r="D109" s="11">
        <f t="shared" ca="1" si="4"/>
        <v>-1.1999999999999993</v>
      </c>
      <c r="E109" s="11">
        <f t="shared" ca="1" si="5"/>
        <v>-1.1999999999999993</v>
      </c>
      <c r="F109" s="11">
        <v>0</v>
      </c>
      <c r="G109" s="11">
        <v>3.9999999999999813E-2</v>
      </c>
      <c r="H109" s="11">
        <v>0.96000000000000019</v>
      </c>
      <c r="I109" s="11">
        <v>0</v>
      </c>
      <c r="J109" s="11">
        <v>0</v>
      </c>
      <c r="K109" s="11">
        <v>0</v>
      </c>
      <c r="L109" s="11">
        <v>0</v>
      </c>
      <c r="R109" s="11">
        <f ca="1"/>
        <v>1</v>
      </c>
      <c r="S109" s="11">
        <f ca="1"/>
        <v>-1.4666874774941063</v>
      </c>
      <c r="T109" s="11">
        <f ca="1"/>
        <v>-1.805340696658686</v>
      </c>
      <c r="U109" s="11">
        <f ca="1"/>
        <v>0.34596299351032134</v>
      </c>
      <c r="V109" s="11">
        <f ca="1"/>
        <v>-0.57666868864436172</v>
      </c>
      <c r="X109" s="11">
        <f t="array" aca="1" ref="X109:AB109" ca="1">MMULT(F109:INDEX(F109:P109,$G$16),TRANSPOSE($R$3:INDEX($R$3:$Y$7,$R$1,$G$16)))</f>
        <v>1</v>
      </c>
      <c r="Y109" s="11">
        <f ca="1"/>
        <v>-1.4666874774941063</v>
      </c>
      <c r="Z109" s="11">
        <f ca="1"/>
        <v>-1.805340696658686</v>
      </c>
      <c r="AA109" s="11">
        <f ca="1"/>
        <v>0.34596299351032134</v>
      </c>
      <c r="AB109" s="11">
        <f ca="1"/>
        <v>-0.57666868864436172</v>
      </c>
      <c r="AD109" s="11">
        <f ca="1"/>
        <v>0</v>
      </c>
      <c r="AE109" s="11">
        <f ca="1"/>
        <v>0</v>
      </c>
      <c r="AF109" s="11">
        <f ca="1"/>
        <v>0</v>
      </c>
      <c r="AG109" s="11">
        <f ca="1"/>
        <v>0</v>
      </c>
      <c r="AH109" s="11">
        <f ca="1"/>
        <v>0</v>
      </c>
    </row>
    <row r="110" spans="1:34">
      <c r="A110" s="11">
        <v>90</v>
      </c>
      <c r="B110" s="11">
        <v>-1.0999999999999996</v>
      </c>
      <c r="D110" s="11">
        <f t="shared" ca="1" si="4"/>
        <v>-1.0999999999999996</v>
      </c>
      <c r="E110" s="11">
        <f t="shared" ca="1" si="5"/>
        <v>-1.0999999999999996</v>
      </c>
      <c r="F110" s="11">
        <v>0</v>
      </c>
      <c r="G110" s="11">
        <v>1.9999999999999907E-2</v>
      </c>
      <c r="H110" s="11">
        <v>0.98000000000000009</v>
      </c>
      <c r="I110" s="11">
        <v>0</v>
      </c>
      <c r="J110" s="11">
        <v>0</v>
      </c>
      <c r="K110" s="11">
        <v>0</v>
      </c>
      <c r="L110" s="11">
        <v>0</v>
      </c>
      <c r="R110" s="11">
        <f ca="1"/>
        <v>1</v>
      </c>
      <c r="S110" s="11">
        <f ca="1"/>
        <v>-1.472635285444448</v>
      </c>
      <c r="T110" s="11">
        <f ca="1"/>
        <v>-1.8416360016543991</v>
      </c>
      <c r="U110" s="11">
        <f ca="1"/>
        <v>0.37025147739318115</v>
      </c>
      <c r="V110" s="11">
        <f ca="1"/>
        <v>-0.59416079929630616</v>
      </c>
      <c r="X110" s="11">
        <f t="array" aca="1" ref="X110:AB110" ca="1">MMULT(F110:INDEX(F110:P110,$G$16),TRANSPOSE($R$3:INDEX($R$3:$Y$7,$R$1,$G$16)))</f>
        <v>1</v>
      </c>
      <c r="Y110" s="11">
        <f ca="1"/>
        <v>-1.472635285444448</v>
      </c>
      <c r="Z110" s="11">
        <f ca="1"/>
        <v>-1.8416360016543991</v>
      </c>
      <c r="AA110" s="11">
        <f ca="1"/>
        <v>0.37025147739318115</v>
      </c>
      <c r="AB110" s="11">
        <f ca="1"/>
        <v>-0.59416079929630616</v>
      </c>
      <c r="AD110" s="11">
        <f ca="1"/>
        <v>0</v>
      </c>
      <c r="AE110" s="11">
        <f ca="1"/>
        <v>0</v>
      </c>
      <c r="AF110" s="11">
        <f ca="1"/>
        <v>0</v>
      </c>
      <c r="AG110" s="11">
        <f ca="1"/>
        <v>0</v>
      </c>
      <c r="AH110" s="11">
        <f ca="1"/>
        <v>0</v>
      </c>
    </row>
    <row r="111" spans="1:34">
      <c r="A111" s="11">
        <v>91</v>
      </c>
      <c r="B111" s="11">
        <v>-1</v>
      </c>
      <c r="D111" s="11">
        <f t="shared" ca="1" si="4"/>
        <v>-1</v>
      </c>
      <c r="E111" s="11">
        <f t="shared" ca="1" si="5"/>
        <v>-1</v>
      </c>
      <c r="F111" s="11">
        <v>0</v>
      </c>
      <c r="G111" s="11">
        <v>0</v>
      </c>
      <c r="H111" s="11">
        <v>1</v>
      </c>
      <c r="I111" s="11">
        <v>0</v>
      </c>
      <c r="J111" s="11">
        <v>0</v>
      </c>
      <c r="K111" s="11">
        <v>0</v>
      </c>
      <c r="L111" s="11">
        <v>0</v>
      </c>
      <c r="R111" s="11">
        <f ca="1"/>
        <v>1</v>
      </c>
      <c r="S111" s="11">
        <f ca="1"/>
        <v>-1.4785830933947897</v>
      </c>
      <c r="T111" s="11">
        <f ca="1"/>
        <v>-1.8779313066501122</v>
      </c>
      <c r="U111" s="11">
        <f ca="1"/>
        <v>0.39453996127604096</v>
      </c>
      <c r="V111" s="11">
        <f ca="1"/>
        <v>-0.61165290994825039</v>
      </c>
      <c r="X111" s="11">
        <f t="array" aca="1" ref="X111:AB111" ca="1">MMULT(F111:INDEX(F111:P111,$G$16),TRANSPOSE($R$3:INDEX($R$3:$Y$7,$R$1,$G$16)))</f>
        <v>1</v>
      </c>
      <c r="Y111" s="11">
        <f ca="1"/>
        <v>-1.4785830933947897</v>
      </c>
      <c r="Z111" s="11">
        <f ca="1"/>
        <v>-1.8779313066501122</v>
      </c>
      <c r="AA111" s="11">
        <f ca="1"/>
        <v>0.39453996127604096</v>
      </c>
      <c r="AB111" s="11">
        <f ca="1"/>
        <v>-0.61165290994825039</v>
      </c>
      <c r="AD111" s="11">
        <f ca="1"/>
        <v>0</v>
      </c>
      <c r="AE111" s="11">
        <f ca="1"/>
        <v>0</v>
      </c>
      <c r="AF111" s="11">
        <f ca="1"/>
        <v>0</v>
      </c>
      <c r="AG111" s="11">
        <f ca="1"/>
        <v>0</v>
      </c>
      <c r="AH111" s="11">
        <f ca="1"/>
        <v>0</v>
      </c>
    </row>
    <row r="112" spans="1:34">
      <c r="A112" s="11">
        <v>92</v>
      </c>
      <c r="B112" s="11">
        <v>-0.90000000000000036</v>
      </c>
      <c r="D112" s="11">
        <f t="shared" ca="1" si="4"/>
        <v>-0.90000000000000036</v>
      </c>
      <c r="E112" s="11">
        <f t="shared" ca="1" si="5"/>
        <v>-0.90000000000000036</v>
      </c>
      <c r="F112" s="11">
        <v>0</v>
      </c>
      <c r="G112" s="11">
        <v>0</v>
      </c>
      <c r="H112" s="11">
        <v>0.97500000000000009</v>
      </c>
      <c r="I112" s="11">
        <v>2.4999999999999911E-2</v>
      </c>
      <c r="J112" s="11">
        <v>0</v>
      </c>
      <c r="K112" s="11">
        <v>0</v>
      </c>
      <c r="L112" s="11">
        <v>0</v>
      </c>
      <c r="R112" s="11">
        <f ca="1"/>
        <v>1</v>
      </c>
      <c r="S112" s="11">
        <f ca="1"/>
        <v>-1.4668731401268507</v>
      </c>
      <c r="T112" s="11">
        <f ca="1"/>
        <v>-1.8318666891234665</v>
      </c>
      <c r="U112" s="11">
        <f ca="1"/>
        <v>0.33872527473866393</v>
      </c>
      <c r="V112" s="11">
        <f ca="1"/>
        <v>-0.60055675610087045</v>
      </c>
      <c r="X112" s="11">
        <f t="array" aca="1" ref="X112:AB112" ca="1">MMULT(F112:INDEX(F112:P112,$G$16),TRANSPOSE($R$3:INDEX($R$3:$Y$7,$R$1,$G$16)))</f>
        <v>1</v>
      </c>
      <c r="Y112" s="11">
        <f ca="1"/>
        <v>-1.4668731401268507</v>
      </c>
      <c r="Z112" s="11">
        <f ca="1"/>
        <v>-1.8318666891234665</v>
      </c>
      <c r="AA112" s="11">
        <f ca="1"/>
        <v>0.33872527473866393</v>
      </c>
      <c r="AB112" s="11">
        <f ca="1"/>
        <v>-0.60055675610087045</v>
      </c>
      <c r="AD112" s="11">
        <f ca="1"/>
        <v>0</v>
      </c>
      <c r="AE112" s="11">
        <f ca="1"/>
        <v>0</v>
      </c>
      <c r="AF112" s="11">
        <f ca="1"/>
        <v>0</v>
      </c>
      <c r="AG112" s="11">
        <f ca="1"/>
        <v>0</v>
      </c>
      <c r="AH112" s="11">
        <f ca="1"/>
        <v>0</v>
      </c>
    </row>
    <row r="113" spans="1:34">
      <c r="A113" s="11">
        <v>93</v>
      </c>
      <c r="B113" s="11">
        <v>-0.79999999999999893</v>
      </c>
      <c r="D113" s="11">
        <f t="shared" ca="1" si="4"/>
        <v>-0.79999999999999893</v>
      </c>
      <c r="E113" s="11">
        <f t="shared" ca="1" si="5"/>
        <v>-0.79999999999999893</v>
      </c>
      <c r="F113" s="11">
        <v>0</v>
      </c>
      <c r="G113" s="11">
        <v>0</v>
      </c>
      <c r="H113" s="11">
        <v>0.94999999999999973</v>
      </c>
      <c r="I113" s="11">
        <v>5.0000000000000266E-2</v>
      </c>
      <c r="J113" s="11">
        <v>0</v>
      </c>
      <c r="K113" s="11">
        <v>0</v>
      </c>
      <c r="L113" s="11">
        <v>0</v>
      </c>
      <c r="R113" s="11">
        <f ca="1"/>
        <v>1</v>
      </c>
      <c r="S113" s="11">
        <f ca="1"/>
        <v>-1.4551631868589117</v>
      </c>
      <c r="T113" s="11">
        <f ca="1"/>
        <v>-1.7858020715968201</v>
      </c>
      <c r="U113" s="11">
        <f ca="1"/>
        <v>0.2829105882012859</v>
      </c>
      <c r="V113" s="11">
        <f ca="1"/>
        <v>-0.58946060225349051</v>
      </c>
      <c r="X113" s="11">
        <f t="array" aca="1" ref="X113:AB113" ca="1">MMULT(F113:INDEX(F113:P113,$G$16),TRANSPOSE($R$3:INDEX($R$3:$Y$7,$R$1,$G$16)))</f>
        <v>1</v>
      </c>
      <c r="Y113" s="11">
        <f ca="1"/>
        <v>-1.4551631868589117</v>
      </c>
      <c r="Z113" s="11">
        <f ca="1"/>
        <v>-1.7858020715968201</v>
      </c>
      <c r="AA113" s="11">
        <f ca="1"/>
        <v>0.2829105882012859</v>
      </c>
      <c r="AB113" s="11">
        <f ca="1"/>
        <v>-0.58946060225349051</v>
      </c>
      <c r="AD113" s="11">
        <f ca="1"/>
        <v>0</v>
      </c>
      <c r="AE113" s="11">
        <f ca="1"/>
        <v>0</v>
      </c>
      <c r="AF113" s="11">
        <f ca="1"/>
        <v>0</v>
      </c>
      <c r="AG113" s="11">
        <f ca="1"/>
        <v>0</v>
      </c>
      <c r="AH113" s="11">
        <f ca="1"/>
        <v>0</v>
      </c>
    </row>
    <row r="114" spans="1:34">
      <c r="A114" s="11">
        <v>94</v>
      </c>
      <c r="B114" s="11">
        <v>-0.69999999999999929</v>
      </c>
      <c r="D114" s="11">
        <f t="shared" ca="1" si="4"/>
        <v>-0.69999999999999929</v>
      </c>
      <c r="E114" s="11">
        <f t="shared" ca="1" si="5"/>
        <v>-0.69999999999999929</v>
      </c>
      <c r="F114" s="11">
        <v>0</v>
      </c>
      <c r="G114" s="11">
        <v>0</v>
      </c>
      <c r="H114" s="11">
        <v>0.92499999999999982</v>
      </c>
      <c r="I114" s="11">
        <v>7.5000000000000178E-2</v>
      </c>
      <c r="J114" s="11">
        <v>0</v>
      </c>
      <c r="K114" s="11">
        <v>0</v>
      </c>
      <c r="L114" s="11">
        <v>0</v>
      </c>
      <c r="R114" s="11">
        <f ca="1"/>
        <v>1</v>
      </c>
      <c r="S114" s="11">
        <f ca="1"/>
        <v>-1.4434532335909727</v>
      </c>
      <c r="T114" s="11">
        <f ca="1"/>
        <v>-1.7397374540701744</v>
      </c>
      <c r="U114" s="11">
        <f ca="1"/>
        <v>0.22709590166390881</v>
      </c>
      <c r="V114" s="11">
        <f ca="1"/>
        <v>-0.57836444840611057</v>
      </c>
      <c r="X114" s="11">
        <f t="array" aca="1" ref="X114:AB114" ca="1">MMULT(F114:INDEX(F114:P114,$G$16),TRANSPOSE($R$3:INDEX($R$3:$Y$7,$R$1,$G$16)))</f>
        <v>1</v>
      </c>
      <c r="Y114" s="11">
        <f ca="1"/>
        <v>-1.4434532335909727</v>
      </c>
      <c r="Z114" s="11">
        <f ca="1"/>
        <v>-1.7397374540701744</v>
      </c>
      <c r="AA114" s="11">
        <f ca="1"/>
        <v>0.22709590166390881</v>
      </c>
      <c r="AB114" s="11">
        <f ca="1"/>
        <v>-0.57836444840611057</v>
      </c>
      <c r="AD114" s="11">
        <f ca="1"/>
        <v>0</v>
      </c>
      <c r="AE114" s="11">
        <f ca="1"/>
        <v>0</v>
      </c>
      <c r="AF114" s="11">
        <f ca="1"/>
        <v>0</v>
      </c>
      <c r="AG114" s="11">
        <f ca="1"/>
        <v>0</v>
      </c>
      <c r="AH114" s="11">
        <f ca="1"/>
        <v>0</v>
      </c>
    </row>
    <row r="115" spans="1:34">
      <c r="A115" s="11">
        <v>95</v>
      </c>
      <c r="B115" s="11">
        <v>-0.59999999999999964</v>
      </c>
      <c r="D115" s="11">
        <f t="shared" ca="1" si="4"/>
        <v>-0.59999999999999964</v>
      </c>
      <c r="E115" s="11">
        <f t="shared" ca="1" si="5"/>
        <v>-0.59999999999999964</v>
      </c>
      <c r="F115" s="11">
        <v>0</v>
      </c>
      <c r="G115" s="11">
        <v>0</v>
      </c>
      <c r="H115" s="11">
        <v>0.89999999999999991</v>
      </c>
      <c r="I115" s="11">
        <v>0.10000000000000009</v>
      </c>
      <c r="J115" s="11">
        <v>0</v>
      </c>
      <c r="K115" s="11">
        <v>0</v>
      </c>
      <c r="L115" s="11">
        <v>0</v>
      </c>
      <c r="R115" s="11">
        <f ca="1"/>
        <v>1</v>
      </c>
      <c r="S115" s="11">
        <f ca="1"/>
        <v>-1.4317432803230334</v>
      </c>
      <c r="T115" s="11">
        <f ca="1"/>
        <v>-1.6936728365435287</v>
      </c>
      <c r="U115" s="11">
        <f ca="1"/>
        <v>0.17128121512653177</v>
      </c>
      <c r="V115" s="11">
        <f ca="1"/>
        <v>-0.56726829455873073</v>
      </c>
      <c r="X115" s="11">
        <f t="array" aca="1" ref="X115:AB115" ca="1">MMULT(F115:INDEX(F115:P115,$G$16),TRANSPOSE($R$3:INDEX($R$3:$Y$7,$R$1,$G$16)))</f>
        <v>1</v>
      </c>
      <c r="Y115" s="11">
        <f ca="1"/>
        <v>-1.4317432803230334</v>
      </c>
      <c r="Z115" s="11">
        <f ca="1"/>
        <v>-1.6936728365435287</v>
      </c>
      <c r="AA115" s="11">
        <f ca="1"/>
        <v>0.17128121512653177</v>
      </c>
      <c r="AB115" s="11">
        <f ca="1"/>
        <v>-0.56726829455873073</v>
      </c>
      <c r="AD115" s="11">
        <f ca="1"/>
        <v>0</v>
      </c>
      <c r="AE115" s="11">
        <f ca="1"/>
        <v>0</v>
      </c>
      <c r="AF115" s="11">
        <f ca="1"/>
        <v>0</v>
      </c>
      <c r="AG115" s="11">
        <f ca="1"/>
        <v>0</v>
      </c>
      <c r="AH115" s="11">
        <f ca="1"/>
        <v>0</v>
      </c>
    </row>
    <row r="116" spans="1:34">
      <c r="A116" s="11">
        <v>96</v>
      </c>
      <c r="B116" s="11">
        <v>-0.5</v>
      </c>
      <c r="D116" s="11">
        <f t="shared" ca="1" si="4"/>
        <v>-0.5</v>
      </c>
      <c r="E116" s="11">
        <f t="shared" ca="1" si="5"/>
        <v>-0.5</v>
      </c>
      <c r="F116" s="11">
        <v>0</v>
      </c>
      <c r="G116" s="11">
        <v>0</v>
      </c>
      <c r="H116" s="11">
        <v>0.875</v>
      </c>
      <c r="I116" s="11">
        <v>0.125</v>
      </c>
      <c r="J116" s="11">
        <v>0</v>
      </c>
      <c r="K116" s="11">
        <v>0</v>
      </c>
      <c r="L116" s="11">
        <v>0</v>
      </c>
      <c r="R116" s="11">
        <f ca="1"/>
        <v>1</v>
      </c>
      <c r="S116" s="11">
        <f ca="1"/>
        <v>-1.4200333270550947</v>
      </c>
      <c r="T116" s="11">
        <f ca="1"/>
        <v>-1.6476082190168833</v>
      </c>
      <c r="U116" s="11">
        <f ca="1"/>
        <v>0.11546652858915474</v>
      </c>
      <c r="V116" s="11">
        <f ca="1"/>
        <v>-0.55617214071135068</v>
      </c>
      <c r="X116" s="11">
        <f t="array" aca="1" ref="X116:AB116" ca="1">MMULT(F116:INDEX(F116:P116,$G$16),TRANSPOSE($R$3:INDEX($R$3:$Y$7,$R$1,$G$16)))</f>
        <v>1</v>
      </c>
      <c r="Y116" s="11">
        <f ca="1"/>
        <v>-1.4200333270550947</v>
      </c>
      <c r="Z116" s="11">
        <f ca="1"/>
        <v>-1.6476082190168833</v>
      </c>
      <c r="AA116" s="11">
        <f ca="1"/>
        <v>0.11546652858915474</v>
      </c>
      <c r="AB116" s="11">
        <f ca="1"/>
        <v>-0.55617214071135068</v>
      </c>
      <c r="AD116" s="11">
        <f ca="1"/>
        <v>0</v>
      </c>
      <c r="AE116" s="11">
        <f ca="1"/>
        <v>0</v>
      </c>
      <c r="AF116" s="11">
        <f ca="1"/>
        <v>0</v>
      </c>
      <c r="AG116" s="11">
        <f ca="1"/>
        <v>0</v>
      </c>
      <c r="AH116" s="11">
        <f ca="1"/>
        <v>0</v>
      </c>
    </row>
    <row r="117" spans="1:34">
      <c r="A117" s="11">
        <v>97</v>
      </c>
      <c r="B117" s="11">
        <v>-0.39999999999999858</v>
      </c>
      <c r="D117" s="11">
        <f t="shared" ca="1" si="4"/>
        <v>-0.39999999999999858</v>
      </c>
      <c r="E117" s="11">
        <f t="shared" ca="1" si="5"/>
        <v>-0.39999999999999858</v>
      </c>
      <c r="F117" s="11">
        <v>0</v>
      </c>
      <c r="G117" s="11">
        <v>0</v>
      </c>
      <c r="H117" s="11">
        <v>0.84999999999999964</v>
      </c>
      <c r="I117" s="11">
        <v>0.15000000000000036</v>
      </c>
      <c r="J117" s="11">
        <v>0</v>
      </c>
      <c r="K117" s="11">
        <v>0</v>
      </c>
      <c r="L117" s="11">
        <v>0</v>
      </c>
      <c r="R117" s="11">
        <f ca="1"/>
        <v>1</v>
      </c>
      <c r="S117" s="11">
        <f ca="1"/>
        <v>-1.4083233737871554</v>
      </c>
      <c r="T117" s="11">
        <f ca="1"/>
        <v>-1.6015436014902367</v>
      </c>
      <c r="U117" s="11">
        <f ca="1"/>
        <v>5.9651842051776705E-2</v>
      </c>
      <c r="V117" s="11">
        <f ca="1"/>
        <v>-0.54507598686397063</v>
      </c>
      <c r="X117" s="11">
        <f t="array" aca="1" ref="X117:AB117" ca="1">MMULT(F117:INDEX(F117:P117,$G$16),TRANSPOSE($R$3:INDEX($R$3:$Y$7,$R$1,$G$16)))</f>
        <v>1</v>
      </c>
      <c r="Y117" s="11">
        <f ca="1"/>
        <v>-1.4083233737871554</v>
      </c>
      <c r="Z117" s="11">
        <f ca="1"/>
        <v>-1.6015436014902367</v>
      </c>
      <c r="AA117" s="11">
        <f ca="1"/>
        <v>5.9651842051776705E-2</v>
      </c>
      <c r="AB117" s="11">
        <f ca="1"/>
        <v>-0.54507598686397063</v>
      </c>
      <c r="AD117" s="11">
        <f ca="1"/>
        <v>0</v>
      </c>
      <c r="AE117" s="11">
        <f ca="1"/>
        <v>0</v>
      </c>
      <c r="AF117" s="11">
        <f ca="1"/>
        <v>0</v>
      </c>
      <c r="AG117" s="11">
        <f ca="1"/>
        <v>0</v>
      </c>
      <c r="AH117" s="11">
        <f ca="1"/>
        <v>0</v>
      </c>
    </row>
    <row r="118" spans="1:34">
      <c r="A118" s="11">
        <v>98</v>
      </c>
      <c r="B118" s="11">
        <v>-0.29999999999999893</v>
      </c>
      <c r="D118" s="11">
        <f t="shared" ca="1" si="4"/>
        <v>-0.29999999999999893</v>
      </c>
      <c r="E118" s="11">
        <f t="shared" ca="1" si="5"/>
        <v>-0.29999999999999893</v>
      </c>
      <c r="F118" s="11">
        <v>0</v>
      </c>
      <c r="G118" s="11">
        <v>0</v>
      </c>
      <c r="H118" s="11">
        <v>0.82499999999999973</v>
      </c>
      <c r="I118" s="11">
        <v>0.17500000000000027</v>
      </c>
      <c r="J118" s="11">
        <v>0</v>
      </c>
      <c r="K118" s="11">
        <v>0</v>
      </c>
      <c r="L118" s="11">
        <v>0</v>
      </c>
      <c r="R118" s="11">
        <f ca="1"/>
        <v>1</v>
      </c>
      <c r="S118" s="11">
        <f ca="1"/>
        <v>-1.3966134205192164</v>
      </c>
      <c r="T118" s="11">
        <f ca="1"/>
        <v>-1.555478983963591</v>
      </c>
      <c r="U118" s="11">
        <f ca="1"/>
        <v>3.8371555143996705E-3</v>
      </c>
      <c r="V118" s="11">
        <f ca="1"/>
        <v>-0.5339798330165908</v>
      </c>
      <c r="X118" s="11">
        <f t="array" aca="1" ref="X118:AB118" ca="1">MMULT(F118:INDEX(F118:P118,$G$16),TRANSPOSE($R$3:INDEX($R$3:$Y$7,$R$1,$G$16)))</f>
        <v>1</v>
      </c>
      <c r="Y118" s="11">
        <f ca="1"/>
        <v>-1.3966134205192164</v>
      </c>
      <c r="Z118" s="11">
        <f ca="1"/>
        <v>-1.555478983963591</v>
      </c>
      <c r="AA118" s="11">
        <f ca="1"/>
        <v>3.8371555143996705E-3</v>
      </c>
      <c r="AB118" s="11">
        <f ca="1"/>
        <v>-0.5339798330165908</v>
      </c>
      <c r="AD118" s="11">
        <f ca="1"/>
        <v>0</v>
      </c>
      <c r="AE118" s="11">
        <f ca="1"/>
        <v>0</v>
      </c>
      <c r="AF118" s="11">
        <f ca="1"/>
        <v>0</v>
      </c>
      <c r="AG118" s="11">
        <f ca="1"/>
        <v>0</v>
      </c>
      <c r="AH118" s="11">
        <f ca="1"/>
        <v>0</v>
      </c>
    </row>
    <row r="119" spans="1:34">
      <c r="A119" s="11">
        <v>99</v>
      </c>
      <c r="B119" s="11">
        <v>-0.19999999999999929</v>
      </c>
      <c r="D119" s="11">
        <f t="shared" ca="1" si="4"/>
        <v>-0.19999999999999929</v>
      </c>
      <c r="E119" s="11">
        <f t="shared" ca="1" si="5"/>
        <v>-0.19999999999999929</v>
      </c>
      <c r="F119" s="11">
        <v>0</v>
      </c>
      <c r="G119" s="11">
        <v>0</v>
      </c>
      <c r="H119" s="11">
        <v>0.79999999999999982</v>
      </c>
      <c r="I119" s="11">
        <v>0.20000000000000018</v>
      </c>
      <c r="J119" s="11">
        <v>0</v>
      </c>
      <c r="K119" s="11">
        <v>0</v>
      </c>
      <c r="L119" s="11">
        <v>0</v>
      </c>
      <c r="R119" s="11">
        <f ca="1"/>
        <v>1</v>
      </c>
      <c r="S119" s="11">
        <f ca="1"/>
        <v>-1.3849034672512777</v>
      </c>
      <c r="T119" s="11">
        <f ca="1"/>
        <v>-1.5094143664369455</v>
      </c>
      <c r="U119" s="11">
        <f ca="1"/>
        <v>-5.1977531022977419E-2</v>
      </c>
      <c r="V119" s="11">
        <f ca="1"/>
        <v>-0.52288367916921086</v>
      </c>
      <c r="X119" s="11">
        <f t="array" aca="1" ref="X119:AB119" ca="1">MMULT(F119:INDEX(F119:P119,$G$16),TRANSPOSE($R$3:INDEX($R$3:$Y$7,$R$1,$G$16)))</f>
        <v>1</v>
      </c>
      <c r="Y119" s="11">
        <f ca="1"/>
        <v>-1.3849034672512777</v>
      </c>
      <c r="Z119" s="11">
        <f ca="1"/>
        <v>-1.5094143664369455</v>
      </c>
      <c r="AA119" s="11">
        <f ca="1"/>
        <v>-5.1977531022977419E-2</v>
      </c>
      <c r="AB119" s="11">
        <f ca="1"/>
        <v>-0.52288367916921086</v>
      </c>
      <c r="AD119" s="11">
        <f ca="1"/>
        <v>0</v>
      </c>
      <c r="AE119" s="11">
        <f ca="1"/>
        <v>0</v>
      </c>
      <c r="AF119" s="11">
        <f ca="1"/>
        <v>0</v>
      </c>
      <c r="AG119" s="11">
        <f ca="1"/>
        <v>0</v>
      </c>
      <c r="AH119" s="11">
        <f ca="1"/>
        <v>0</v>
      </c>
    </row>
    <row r="120" spans="1:34">
      <c r="A120" s="11">
        <v>100</v>
      </c>
      <c r="B120" s="11">
        <v>-9.9999999999999645E-2</v>
      </c>
      <c r="D120" s="11">
        <f t="shared" ca="1" si="4"/>
        <v>-9.9999999999999645E-2</v>
      </c>
      <c r="E120" s="11">
        <f t="shared" ca="1" si="5"/>
        <v>-9.9999999999999645E-2</v>
      </c>
      <c r="F120" s="11">
        <v>0</v>
      </c>
      <c r="G120" s="11">
        <v>0</v>
      </c>
      <c r="H120" s="11">
        <v>0.77499999999999991</v>
      </c>
      <c r="I120" s="11">
        <v>0.22500000000000009</v>
      </c>
      <c r="J120" s="11">
        <v>0</v>
      </c>
      <c r="K120" s="11">
        <v>0</v>
      </c>
      <c r="L120" s="11">
        <v>0</v>
      </c>
      <c r="R120" s="11">
        <f ca="1"/>
        <v>1</v>
      </c>
      <c r="S120" s="11">
        <f ca="1"/>
        <v>-1.3731935139833387</v>
      </c>
      <c r="T120" s="11">
        <f ca="1"/>
        <v>-1.4633497489102998</v>
      </c>
      <c r="U120" s="11">
        <f ca="1"/>
        <v>-0.10779221756035445</v>
      </c>
      <c r="V120" s="11">
        <f ca="1"/>
        <v>-0.51178752532183103</v>
      </c>
      <c r="X120" s="11">
        <f t="array" aca="1" ref="X120:AB120" ca="1">MMULT(F120:INDEX(F120:P120,$G$16),TRANSPOSE($R$3:INDEX($R$3:$Y$7,$R$1,$G$16)))</f>
        <v>1</v>
      </c>
      <c r="Y120" s="11">
        <f ca="1"/>
        <v>-1.3731935139833387</v>
      </c>
      <c r="Z120" s="11">
        <f ca="1"/>
        <v>-1.4633497489102998</v>
      </c>
      <c r="AA120" s="11">
        <f ca="1"/>
        <v>-0.10779221756035445</v>
      </c>
      <c r="AB120" s="11">
        <f ca="1"/>
        <v>-0.51178752532183103</v>
      </c>
      <c r="AD120" s="11">
        <f ca="1"/>
        <v>0</v>
      </c>
      <c r="AE120" s="11">
        <f ca="1"/>
        <v>0</v>
      </c>
      <c r="AF120" s="11">
        <f ca="1"/>
        <v>0</v>
      </c>
      <c r="AG120" s="11">
        <f ca="1"/>
        <v>0</v>
      </c>
      <c r="AH120" s="11">
        <f ca="1"/>
        <v>0</v>
      </c>
    </row>
    <row r="121" spans="1:34">
      <c r="A121" s="11">
        <v>101</v>
      </c>
      <c r="B121" s="11">
        <v>0</v>
      </c>
      <c r="D121" s="11">
        <f t="shared" ca="1" si="4"/>
        <v>0</v>
      </c>
      <c r="E121" s="11">
        <f t="shared" ca="1" si="5"/>
        <v>0</v>
      </c>
      <c r="F121" s="11">
        <v>0</v>
      </c>
      <c r="G121" s="11">
        <v>0</v>
      </c>
      <c r="H121" s="11">
        <v>0.75</v>
      </c>
      <c r="I121" s="11">
        <v>0.25</v>
      </c>
      <c r="J121" s="11">
        <v>0</v>
      </c>
      <c r="K121" s="11">
        <v>0</v>
      </c>
      <c r="L121" s="11">
        <v>0</v>
      </c>
      <c r="R121" s="11">
        <f ca="1"/>
        <v>1</v>
      </c>
      <c r="S121" s="11">
        <f ca="1"/>
        <v>-1.3614835607153997</v>
      </c>
      <c r="T121" s="11">
        <f ca="1"/>
        <v>-1.4172851313836543</v>
      </c>
      <c r="U121" s="11">
        <f ca="1"/>
        <v>-0.16360690409773149</v>
      </c>
      <c r="V121" s="11">
        <f ca="1"/>
        <v>-0.50069137147445109</v>
      </c>
      <c r="X121" s="11">
        <f t="array" aca="1" ref="X121:AB121" ca="1">MMULT(F121:INDEX(F121:P121,$G$16),TRANSPOSE($R$3:INDEX($R$3:$Y$7,$R$1,$G$16)))</f>
        <v>1</v>
      </c>
      <c r="Y121" s="11">
        <f ca="1"/>
        <v>-1.3614835607153997</v>
      </c>
      <c r="Z121" s="11">
        <f ca="1"/>
        <v>-1.4172851313836543</v>
      </c>
      <c r="AA121" s="11">
        <f ca="1"/>
        <v>-0.16360690409773149</v>
      </c>
      <c r="AB121" s="11">
        <f ca="1"/>
        <v>-0.50069137147445109</v>
      </c>
      <c r="AD121" s="11">
        <f ca="1"/>
        <v>0</v>
      </c>
      <c r="AE121" s="11">
        <f ca="1"/>
        <v>0</v>
      </c>
      <c r="AF121" s="11">
        <f ca="1"/>
        <v>0</v>
      </c>
      <c r="AG121" s="11">
        <f ca="1"/>
        <v>0</v>
      </c>
      <c r="AH121" s="11">
        <f ca="1"/>
        <v>0</v>
      </c>
    </row>
    <row r="122" spans="1:34">
      <c r="A122" s="11">
        <v>102</v>
      </c>
      <c r="B122" s="11">
        <v>0.10000000000000142</v>
      </c>
      <c r="D122" s="11">
        <f t="shared" ca="1" si="4"/>
        <v>0.10000000000000142</v>
      </c>
      <c r="E122" s="11">
        <f t="shared" ca="1" si="5"/>
        <v>0.10000000000000142</v>
      </c>
      <c r="F122" s="11">
        <v>0</v>
      </c>
      <c r="G122" s="11">
        <v>0</v>
      </c>
      <c r="H122" s="11">
        <v>0.72499999999999964</v>
      </c>
      <c r="I122" s="11">
        <v>0.27500000000000036</v>
      </c>
      <c r="J122" s="11">
        <v>0</v>
      </c>
      <c r="K122" s="11">
        <v>0</v>
      </c>
      <c r="L122" s="11">
        <v>0</v>
      </c>
      <c r="R122" s="11">
        <f ca="1"/>
        <v>1</v>
      </c>
      <c r="S122" s="11">
        <f ca="1"/>
        <v>-1.3497736074474604</v>
      </c>
      <c r="T122" s="11">
        <f ca="1"/>
        <v>-1.3712205138570077</v>
      </c>
      <c r="U122" s="11">
        <f ca="1"/>
        <v>-0.21942159063510952</v>
      </c>
      <c r="V122" s="11">
        <f ca="1"/>
        <v>-0.48959521762707098</v>
      </c>
      <c r="X122" s="11">
        <f t="array" aca="1" ref="X122:AB122" ca="1">MMULT(F122:INDEX(F122:P122,$G$16),TRANSPOSE($R$3:INDEX($R$3:$Y$7,$R$1,$G$16)))</f>
        <v>1</v>
      </c>
      <c r="Y122" s="11">
        <f ca="1"/>
        <v>-1.3497736074474604</v>
      </c>
      <c r="Z122" s="11">
        <f ca="1"/>
        <v>-1.3712205138570077</v>
      </c>
      <c r="AA122" s="11">
        <f ca="1"/>
        <v>-0.21942159063510952</v>
      </c>
      <c r="AB122" s="11">
        <f ca="1"/>
        <v>-0.48959521762707098</v>
      </c>
      <c r="AD122" s="11">
        <f ca="1"/>
        <v>0</v>
      </c>
      <c r="AE122" s="11">
        <f ca="1"/>
        <v>0</v>
      </c>
      <c r="AF122" s="11">
        <f ca="1"/>
        <v>0</v>
      </c>
      <c r="AG122" s="11">
        <f ca="1"/>
        <v>0</v>
      </c>
      <c r="AH122" s="11">
        <f ca="1"/>
        <v>0</v>
      </c>
    </row>
    <row r="123" spans="1:34">
      <c r="A123" s="11">
        <v>103</v>
      </c>
      <c r="B123" s="11">
        <v>0.20000000000000107</v>
      </c>
      <c r="D123" s="11">
        <f t="shared" ca="1" si="4"/>
        <v>0.20000000000000107</v>
      </c>
      <c r="E123" s="11">
        <f t="shared" ca="1" si="5"/>
        <v>0.20000000000000107</v>
      </c>
      <c r="F123" s="11">
        <v>0</v>
      </c>
      <c r="G123" s="11">
        <v>0</v>
      </c>
      <c r="H123" s="11">
        <v>0.69999999999999973</v>
      </c>
      <c r="I123" s="11">
        <v>0.30000000000000027</v>
      </c>
      <c r="J123" s="11">
        <v>0</v>
      </c>
      <c r="K123" s="11">
        <v>0</v>
      </c>
      <c r="L123" s="11">
        <v>0</v>
      </c>
      <c r="R123" s="11">
        <f ca="1"/>
        <v>1</v>
      </c>
      <c r="S123" s="11">
        <f ca="1"/>
        <v>-1.3380636541795214</v>
      </c>
      <c r="T123" s="11">
        <f ca="1"/>
        <v>-1.325155896330362</v>
      </c>
      <c r="U123" s="11">
        <f ca="1"/>
        <v>-0.2752362771724865</v>
      </c>
      <c r="V123" s="11">
        <f ca="1"/>
        <v>-0.47849906377969109</v>
      </c>
      <c r="X123" s="11">
        <f t="array" aca="1" ref="X123:AB123" ca="1">MMULT(F123:INDEX(F123:P123,$G$16),TRANSPOSE($R$3:INDEX($R$3:$Y$7,$R$1,$G$16)))</f>
        <v>1</v>
      </c>
      <c r="Y123" s="11">
        <f ca="1"/>
        <v>-1.3380636541795214</v>
      </c>
      <c r="Z123" s="11">
        <f ca="1"/>
        <v>-1.325155896330362</v>
      </c>
      <c r="AA123" s="11">
        <f ca="1"/>
        <v>-0.2752362771724865</v>
      </c>
      <c r="AB123" s="11">
        <f ca="1"/>
        <v>-0.47849906377969109</v>
      </c>
      <c r="AD123" s="11">
        <f ca="1"/>
        <v>0</v>
      </c>
      <c r="AE123" s="11">
        <f ca="1"/>
        <v>0</v>
      </c>
      <c r="AF123" s="11">
        <f ca="1"/>
        <v>0</v>
      </c>
      <c r="AG123" s="11">
        <f ca="1"/>
        <v>0</v>
      </c>
      <c r="AH123" s="11">
        <f ca="1"/>
        <v>0</v>
      </c>
    </row>
    <row r="124" spans="1:34">
      <c r="A124" s="11">
        <v>104</v>
      </c>
      <c r="B124" s="11">
        <v>0.30000000000000071</v>
      </c>
      <c r="D124" s="11">
        <f t="shared" ca="1" si="4"/>
        <v>0.30000000000000071</v>
      </c>
      <c r="E124" s="11">
        <f t="shared" ca="1" si="5"/>
        <v>0.30000000000000071</v>
      </c>
      <c r="F124" s="11">
        <v>0</v>
      </c>
      <c r="G124" s="11">
        <v>0</v>
      </c>
      <c r="H124" s="11">
        <v>0.67499999999999982</v>
      </c>
      <c r="I124" s="11">
        <v>0.32500000000000018</v>
      </c>
      <c r="J124" s="11">
        <v>0</v>
      </c>
      <c r="K124" s="11">
        <v>0</v>
      </c>
      <c r="L124" s="11">
        <v>0</v>
      </c>
      <c r="R124" s="11">
        <f ca="1"/>
        <v>1</v>
      </c>
      <c r="S124" s="11">
        <f ca="1"/>
        <v>-1.3263537009115827</v>
      </c>
      <c r="T124" s="11">
        <f ca="1"/>
        <v>-1.2790912788037163</v>
      </c>
      <c r="U124" s="11">
        <f ca="1"/>
        <v>-0.33105096370986364</v>
      </c>
      <c r="V124" s="11">
        <f ca="1"/>
        <v>-0.46740290993231121</v>
      </c>
      <c r="X124" s="11">
        <f t="array" aca="1" ref="X124:AB124" ca="1">MMULT(F124:INDEX(F124:P124,$G$16),TRANSPOSE($R$3:INDEX($R$3:$Y$7,$R$1,$G$16)))</f>
        <v>1</v>
      </c>
      <c r="Y124" s="11">
        <f ca="1"/>
        <v>-1.3263537009115827</v>
      </c>
      <c r="Z124" s="11">
        <f ca="1"/>
        <v>-1.2790912788037163</v>
      </c>
      <c r="AA124" s="11">
        <f ca="1"/>
        <v>-0.33105096370986364</v>
      </c>
      <c r="AB124" s="11">
        <f ca="1"/>
        <v>-0.46740290993231121</v>
      </c>
      <c r="AD124" s="11">
        <f ca="1"/>
        <v>0</v>
      </c>
      <c r="AE124" s="11">
        <f ca="1"/>
        <v>0</v>
      </c>
      <c r="AF124" s="11">
        <f ca="1"/>
        <v>0</v>
      </c>
      <c r="AG124" s="11">
        <f ca="1"/>
        <v>0</v>
      </c>
      <c r="AH124" s="11">
        <f ca="1"/>
        <v>0</v>
      </c>
    </row>
    <row r="125" spans="1:34">
      <c r="A125" s="11">
        <v>105</v>
      </c>
      <c r="B125" s="11">
        <v>0.40000000000000036</v>
      </c>
      <c r="D125" s="11">
        <f t="shared" ca="1" si="4"/>
        <v>0.40000000000000036</v>
      </c>
      <c r="E125" s="11">
        <f t="shared" ca="1" si="5"/>
        <v>0.40000000000000036</v>
      </c>
      <c r="F125" s="11">
        <v>0</v>
      </c>
      <c r="G125" s="11">
        <v>0</v>
      </c>
      <c r="H125" s="11">
        <v>0.64999999999999991</v>
      </c>
      <c r="I125" s="11">
        <v>0.35000000000000009</v>
      </c>
      <c r="J125" s="11">
        <v>0</v>
      </c>
      <c r="K125" s="11">
        <v>0</v>
      </c>
      <c r="L125" s="11">
        <v>0</v>
      </c>
      <c r="R125" s="11">
        <f ca="1"/>
        <v>1</v>
      </c>
      <c r="S125" s="11">
        <f ca="1"/>
        <v>-1.3146437476436437</v>
      </c>
      <c r="T125" s="11">
        <f ca="1"/>
        <v>-1.2330266612770706</v>
      </c>
      <c r="U125" s="11">
        <f ca="1"/>
        <v>-0.38686565024724062</v>
      </c>
      <c r="V125" s="11">
        <f ca="1"/>
        <v>-0.45630675608493132</v>
      </c>
      <c r="X125" s="11">
        <f t="array" aca="1" ref="X125:AB125" ca="1">MMULT(F125:INDEX(F125:P125,$G$16),TRANSPOSE($R$3:INDEX($R$3:$Y$7,$R$1,$G$16)))</f>
        <v>1</v>
      </c>
      <c r="Y125" s="11">
        <f ca="1"/>
        <v>-1.3146437476436437</v>
      </c>
      <c r="Z125" s="11">
        <f ca="1"/>
        <v>-1.2330266612770706</v>
      </c>
      <c r="AA125" s="11">
        <f ca="1"/>
        <v>-0.38686565024724062</v>
      </c>
      <c r="AB125" s="11">
        <f ca="1"/>
        <v>-0.45630675608493132</v>
      </c>
      <c r="AD125" s="11">
        <f ca="1"/>
        <v>0</v>
      </c>
      <c r="AE125" s="11">
        <f ca="1"/>
        <v>0</v>
      </c>
      <c r="AF125" s="11">
        <f ca="1"/>
        <v>0</v>
      </c>
      <c r="AG125" s="11">
        <f ca="1"/>
        <v>0</v>
      </c>
      <c r="AH125" s="11">
        <f ca="1"/>
        <v>0</v>
      </c>
    </row>
    <row r="126" spans="1:34">
      <c r="A126" s="11">
        <v>106</v>
      </c>
      <c r="B126" s="11">
        <v>0.5</v>
      </c>
      <c r="D126" s="11">
        <f t="shared" ca="1" si="4"/>
        <v>0.5</v>
      </c>
      <c r="E126" s="11">
        <f t="shared" ca="1" si="5"/>
        <v>0.5</v>
      </c>
      <c r="F126" s="11">
        <v>0</v>
      </c>
      <c r="G126" s="11">
        <v>0</v>
      </c>
      <c r="H126" s="11">
        <v>0.625</v>
      </c>
      <c r="I126" s="11">
        <v>0.375</v>
      </c>
      <c r="J126" s="11">
        <v>0</v>
      </c>
      <c r="K126" s="11">
        <v>0</v>
      </c>
      <c r="L126" s="11">
        <v>0</v>
      </c>
      <c r="R126" s="11">
        <f ca="1"/>
        <v>1</v>
      </c>
      <c r="S126" s="11">
        <f ca="1"/>
        <v>-1.3029337943757047</v>
      </c>
      <c r="T126" s="11">
        <f ca="1"/>
        <v>-1.1869620437504249</v>
      </c>
      <c r="U126" s="11">
        <f ca="1"/>
        <v>-0.44268033678461771</v>
      </c>
      <c r="V126" s="11">
        <f ca="1"/>
        <v>-0.44521060223755143</v>
      </c>
      <c r="X126" s="11">
        <f t="array" aca="1" ref="X126:AB126" ca="1">MMULT(F126:INDEX(F126:P126,$G$16),TRANSPOSE($R$3:INDEX($R$3:$Y$7,$R$1,$G$16)))</f>
        <v>1</v>
      </c>
      <c r="Y126" s="11">
        <f ca="1"/>
        <v>-1.3029337943757047</v>
      </c>
      <c r="Z126" s="11">
        <f ca="1"/>
        <v>-1.1869620437504249</v>
      </c>
      <c r="AA126" s="11">
        <f ca="1"/>
        <v>-0.44268033678461771</v>
      </c>
      <c r="AB126" s="11">
        <f ca="1"/>
        <v>-0.44521060223755143</v>
      </c>
      <c r="AD126" s="11">
        <f ca="1"/>
        <v>0</v>
      </c>
      <c r="AE126" s="11">
        <f ca="1"/>
        <v>0</v>
      </c>
      <c r="AF126" s="11">
        <f ca="1"/>
        <v>0</v>
      </c>
      <c r="AG126" s="11">
        <f ca="1"/>
        <v>0</v>
      </c>
      <c r="AH126" s="11">
        <f ca="1"/>
        <v>0</v>
      </c>
    </row>
    <row r="127" spans="1:34">
      <c r="A127" s="11">
        <v>107</v>
      </c>
      <c r="B127" s="11">
        <v>0.60000000000000142</v>
      </c>
      <c r="D127" s="11">
        <f t="shared" ca="1" si="4"/>
        <v>0.60000000000000142</v>
      </c>
      <c r="E127" s="11">
        <f t="shared" ca="1" si="5"/>
        <v>0.60000000000000142</v>
      </c>
      <c r="F127" s="11">
        <v>0</v>
      </c>
      <c r="G127" s="11">
        <v>0</v>
      </c>
      <c r="H127" s="11">
        <v>0.59999999999999964</v>
      </c>
      <c r="I127" s="11">
        <v>0.40000000000000036</v>
      </c>
      <c r="J127" s="11">
        <v>0</v>
      </c>
      <c r="K127" s="11">
        <v>0</v>
      </c>
      <c r="L127" s="11">
        <v>0</v>
      </c>
      <c r="R127" s="11">
        <f ca="1"/>
        <v>1</v>
      </c>
      <c r="S127" s="11">
        <f ca="1"/>
        <v>-1.2912238411077654</v>
      </c>
      <c r="T127" s="11">
        <f ca="1"/>
        <v>-1.1408974262237785</v>
      </c>
      <c r="U127" s="11">
        <f ca="1"/>
        <v>-0.4984950233219958</v>
      </c>
      <c r="V127" s="11">
        <f ca="1"/>
        <v>-0.43411444839017133</v>
      </c>
      <c r="X127" s="11">
        <f t="array" aca="1" ref="X127:AB127" ca="1">MMULT(F127:INDEX(F127:P127,$G$16),TRANSPOSE($R$3:INDEX($R$3:$Y$7,$R$1,$G$16)))</f>
        <v>1</v>
      </c>
      <c r="Y127" s="11">
        <f ca="1"/>
        <v>-1.2912238411077654</v>
      </c>
      <c r="Z127" s="11">
        <f ca="1"/>
        <v>-1.1408974262237785</v>
      </c>
      <c r="AA127" s="11">
        <f ca="1"/>
        <v>-0.4984950233219958</v>
      </c>
      <c r="AB127" s="11">
        <f ca="1"/>
        <v>-0.43411444839017133</v>
      </c>
      <c r="AD127" s="11">
        <f ca="1"/>
        <v>0</v>
      </c>
      <c r="AE127" s="11">
        <f ca="1"/>
        <v>0</v>
      </c>
      <c r="AF127" s="11">
        <f ca="1"/>
        <v>0</v>
      </c>
      <c r="AG127" s="11">
        <f ca="1"/>
        <v>0</v>
      </c>
      <c r="AH127" s="11">
        <f ca="1"/>
        <v>0</v>
      </c>
    </row>
    <row r="128" spans="1:34">
      <c r="A128" s="11">
        <v>108</v>
      </c>
      <c r="B128" s="11">
        <v>0.70000000000000107</v>
      </c>
      <c r="D128" s="11">
        <f t="shared" ca="1" si="4"/>
        <v>0.70000000000000107</v>
      </c>
      <c r="E128" s="11">
        <f t="shared" ca="1" si="5"/>
        <v>0.70000000000000107</v>
      </c>
      <c r="F128" s="11">
        <v>0</v>
      </c>
      <c r="G128" s="11">
        <v>0</v>
      </c>
      <c r="H128" s="11">
        <v>0.57499999999999973</v>
      </c>
      <c r="I128" s="11">
        <v>0.42500000000000027</v>
      </c>
      <c r="J128" s="11">
        <v>0</v>
      </c>
      <c r="K128" s="11">
        <v>0</v>
      </c>
      <c r="L128" s="11">
        <v>0</v>
      </c>
      <c r="R128" s="11">
        <f ca="1"/>
        <v>1</v>
      </c>
      <c r="S128" s="11">
        <f ca="1"/>
        <v>-1.2795138878398267</v>
      </c>
      <c r="T128" s="11">
        <f ca="1"/>
        <v>-1.0948328086971328</v>
      </c>
      <c r="U128" s="11">
        <f ca="1"/>
        <v>-0.55430970985937278</v>
      </c>
      <c r="V128" s="11">
        <f ca="1"/>
        <v>-0.42301829454279144</v>
      </c>
      <c r="X128" s="11">
        <f t="array" aca="1" ref="X128:AB128" ca="1">MMULT(F128:INDEX(F128:P128,$G$16),TRANSPOSE($R$3:INDEX($R$3:$Y$7,$R$1,$G$16)))</f>
        <v>1</v>
      </c>
      <c r="Y128" s="11">
        <f ca="1"/>
        <v>-1.2795138878398267</v>
      </c>
      <c r="Z128" s="11">
        <f ca="1"/>
        <v>-1.0948328086971328</v>
      </c>
      <c r="AA128" s="11">
        <f ca="1"/>
        <v>-0.55430970985937278</v>
      </c>
      <c r="AB128" s="11">
        <f ca="1"/>
        <v>-0.42301829454279144</v>
      </c>
      <c r="AD128" s="11">
        <f ca="1"/>
        <v>0</v>
      </c>
      <c r="AE128" s="11">
        <f ca="1"/>
        <v>0</v>
      </c>
      <c r="AF128" s="11">
        <f ca="1"/>
        <v>0</v>
      </c>
      <c r="AG128" s="11">
        <f ca="1"/>
        <v>0</v>
      </c>
      <c r="AH128" s="11">
        <f ca="1"/>
        <v>0</v>
      </c>
    </row>
    <row r="129" spans="1:34">
      <c r="A129" s="11">
        <v>109</v>
      </c>
      <c r="B129" s="11">
        <v>0.80000000000000071</v>
      </c>
      <c r="D129" s="11">
        <f t="shared" ca="1" si="4"/>
        <v>0.80000000000000071</v>
      </c>
      <c r="E129" s="11">
        <f t="shared" ca="1" si="5"/>
        <v>0.80000000000000071</v>
      </c>
      <c r="F129" s="11">
        <v>0</v>
      </c>
      <c r="G129" s="11">
        <v>0</v>
      </c>
      <c r="H129" s="11">
        <v>0.54999999999999982</v>
      </c>
      <c r="I129" s="11">
        <v>0.45000000000000018</v>
      </c>
      <c r="J129" s="11">
        <v>0</v>
      </c>
      <c r="K129" s="11">
        <v>0</v>
      </c>
      <c r="L129" s="11">
        <v>0</v>
      </c>
      <c r="R129" s="11">
        <f ca="1"/>
        <v>1</v>
      </c>
      <c r="S129" s="11">
        <f ca="1"/>
        <v>-1.2678039345718877</v>
      </c>
      <c r="T129" s="11">
        <f ca="1"/>
        <v>-1.0487681911704871</v>
      </c>
      <c r="U129" s="11">
        <f ca="1"/>
        <v>-0.61012439639674987</v>
      </c>
      <c r="V129" s="11">
        <f ca="1"/>
        <v>-0.41192214069541155</v>
      </c>
      <c r="X129" s="11">
        <f t="array" aca="1" ref="X129:AB129" ca="1">MMULT(F129:INDEX(F129:P129,$G$16),TRANSPOSE($R$3:INDEX($R$3:$Y$7,$R$1,$G$16)))</f>
        <v>1</v>
      </c>
      <c r="Y129" s="11">
        <f ca="1"/>
        <v>-1.2678039345718877</v>
      </c>
      <c r="Z129" s="11">
        <f ca="1"/>
        <v>-1.0487681911704871</v>
      </c>
      <c r="AA129" s="11">
        <f ca="1"/>
        <v>-0.61012439639674987</v>
      </c>
      <c r="AB129" s="11">
        <f ca="1"/>
        <v>-0.41192214069541155</v>
      </c>
      <c r="AD129" s="11">
        <f ca="1"/>
        <v>0</v>
      </c>
      <c r="AE129" s="11">
        <f ca="1"/>
        <v>0</v>
      </c>
      <c r="AF129" s="11">
        <f ca="1"/>
        <v>0</v>
      </c>
      <c r="AG129" s="11">
        <f ca="1"/>
        <v>0</v>
      </c>
      <c r="AH129" s="11">
        <f ca="1"/>
        <v>0</v>
      </c>
    </row>
    <row r="130" spans="1:34">
      <c r="A130" s="11">
        <v>110</v>
      </c>
      <c r="B130" s="11">
        <v>0.90000000000000036</v>
      </c>
      <c r="D130" s="11">
        <f t="shared" ca="1" si="4"/>
        <v>0.90000000000000036</v>
      </c>
      <c r="E130" s="11">
        <f t="shared" ca="1" si="5"/>
        <v>0.90000000000000036</v>
      </c>
      <c r="F130" s="11">
        <v>0</v>
      </c>
      <c r="G130" s="11">
        <v>0</v>
      </c>
      <c r="H130" s="11">
        <v>0.52499999999999991</v>
      </c>
      <c r="I130" s="11">
        <v>0.47500000000000009</v>
      </c>
      <c r="J130" s="11">
        <v>0</v>
      </c>
      <c r="K130" s="11">
        <v>0</v>
      </c>
      <c r="L130" s="11">
        <v>0</v>
      </c>
      <c r="R130" s="11">
        <f ca="1"/>
        <v>1</v>
      </c>
      <c r="S130" s="11">
        <f ca="1"/>
        <v>-1.2560939813039487</v>
      </c>
      <c r="T130" s="11">
        <f ca="1"/>
        <v>-1.0027035736438417</v>
      </c>
      <c r="U130" s="11">
        <f ca="1"/>
        <v>-0.66593908293412685</v>
      </c>
      <c r="V130" s="11">
        <f ca="1"/>
        <v>-0.40082598684803167</v>
      </c>
      <c r="X130" s="11">
        <f t="array" aca="1" ref="X130:AB130" ca="1">MMULT(F130:INDEX(F130:P130,$G$16),TRANSPOSE($R$3:INDEX($R$3:$Y$7,$R$1,$G$16)))</f>
        <v>1</v>
      </c>
      <c r="Y130" s="11">
        <f ca="1"/>
        <v>-1.2560939813039487</v>
      </c>
      <c r="Z130" s="11">
        <f ca="1"/>
        <v>-1.0027035736438417</v>
      </c>
      <c r="AA130" s="11">
        <f ca="1"/>
        <v>-0.66593908293412685</v>
      </c>
      <c r="AB130" s="11">
        <f ca="1"/>
        <v>-0.40082598684803167</v>
      </c>
      <c r="AD130" s="11">
        <f ca="1"/>
        <v>0</v>
      </c>
      <c r="AE130" s="11">
        <f ca="1"/>
        <v>0</v>
      </c>
      <c r="AF130" s="11">
        <f ca="1"/>
        <v>0</v>
      </c>
      <c r="AG130" s="11">
        <f ca="1"/>
        <v>0</v>
      </c>
      <c r="AH130" s="11">
        <f ca="1"/>
        <v>0</v>
      </c>
    </row>
    <row r="131" spans="1:34">
      <c r="A131" s="11">
        <v>111</v>
      </c>
      <c r="B131" s="11">
        <v>1</v>
      </c>
      <c r="D131" s="11">
        <f t="shared" ca="1" si="4"/>
        <v>1</v>
      </c>
      <c r="E131" s="11">
        <f t="shared" ca="1" si="5"/>
        <v>1</v>
      </c>
      <c r="F131" s="11">
        <v>0</v>
      </c>
      <c r="G131" s="11">
        <v>0</v>
      </c>
      <c r="H131" s="11">
        <v>0.5</v>
      </c>
      <c r="I131" s="11">
        <v>0.5</v>
      </c>
      <c r="J131" s="11">
        <v>0</v>
      </c>
      <c r="K131" s="11">
        <v>0</v>
      </c>
      <c r="L131" s="11">
        <v>0</v>
      </c>
      <c r="R131" s="11">
        <f ca="1"/>
        <v>1</v>
      </c>
      <c r="S131" s="11">
        <f ca="1"/>
        <v>-1.2443840280360097</v>
      </c>
      <c r="T131" s="11">
        <f ca="1"/>
        <v>-0.95663895611719596</v>
      </c>
      <c r="U131" s="11">
        <f ca="1"/>
        <v>-0.72175376947150394</v>
      </c>
      <c r="V131" s="11">
        <f ca="1"/>
        <v>-0.38972983300065178</v>
      </c>
      <c r="X131" s="11">
        <f t="array" aca="1" ref="X131:AB131" ca="1">MMULT(F131:INDEX(F131:P131,$G$16),TRANSPOSE($R$3:INDEX($R$3:$Y$7,$R$1,$G$16)))</f>
        <v>1</v>
      </c>
      <c r="Y131" s="11">
        <f ca="1"/>
        <v>-1.2443840280360097</v>
      </c>
      <c r="Z131" s="11">
        <f ca="1"/>
        <v>-0.95663895611719596</v>
      </c>
      <c r="AA131" s="11">
        <f ca="1"/>
        <v>-0.72175376947150394</v>
      </c>
      <c r="AB131" s="11">
        <f ca="1"/>
        <v>-0.38972983300065178</v>
      </c>
      <c r="AD131" s="11">
        <f ca="1"/>
        <v>0</v>
      </c>
      <c r="AE131" s="11">
        <f ca="1"/>
        <v>0</v>
      </c>
      <c r="AF131" s="11">
        <f ca="1"/>
        <v>0</v>
      </c>
      <c r="AG131" s="11">
        <f ca="1"/>
        <v>0</v>
      </c>
      <c r="AH131" s="11">
        <f ca="1"/>
        <v>0</v>
      </c>
    </row>
    <row r="132" spans="1:34">
      <c r="A132" s="11">
        <v>112</v>
      </c>
      <c r="B132" s="11">
        <v>1.1000000000000014</v>
      </c>
      <c r="D132" s="11">
        <f t="shared" ca="1" si="4"/>
        <v>1.1000000000000014</v>
      </c>
      <c r="E132" s="11">
        <f t="shared" ca="1" si="5"/>
        <v>1.1000000000000014</v>
      </c>
      <c r="F132" s="11">
        <v>0</v>
      </c>
      <c r="G132" s="11">
        <v>0</v>
      </c>
      <c r="H132" s="11">
        <v>0.47499999999999964</v>
      </c>
      <c r="I132" s="11">
        <v>0.52500000000000036</v>
      </c>
      <c r="J132" s="11">
        <v>0</v>
      </c>
      <c r="K132" s="11">
        <v>0</v>
      </c>
      <c r="L132" s="11">
        <v>0</v>
      </c>
      <c r="R132" s="11">
        <f ca="1"/>
        <v>1</v>
      </c>
      <c r="S132" s="11">
        <f ca="1"/>
        <v>-1.2326740747680707</v>
      </c>
      <c r="T132" s="11">
        <f ca="1"/>
        <v>-0.91057433859054948</v>
      </c>
      <c r="U132" s="11">
        <f ca="1"/>
        <v>-0.77756845600888203</v>
      </c>
      <c r="V132" s="11">
        <f ca="1"/>
        <v>-0.37863367915327167</v>
      </c>
      <c r="X132" s="11">
        <f t="array" aca="1" ref="X132:AB132" ca="1">MMULT(F132:INDEX(F132:P132,$G$16),TRANSPOSE($R$3:INDEX($R$3:$Y$7,$R$1,$G$16)))</f>
        <v>1</v>
      </c>
      <c r="Y132" s="11">
        <f ca="1"/>
        <v>-1.2326740747680707</v>
      </c>
      <c r="Z132" s="11">
        <f ca="1"/>
        <v>-0.91057433859054948</v>
      </c>
      <c r="AA132" s="11">
        <f ca="1"/>
        <v>-0.77756845600888203</v>
      </c>
      <c r="AB132" s="11">
        <f ca="1"/>
        <v>-0.37863367915327167</v>
      </c>
      <c r="AD132" s="11">
        <f ca="1"/>
        <v>0</v>
      </c>
      <c r="AE132" s="11">
        <f ca="1"/>
        <v>0</v>
      </c>
      <c r="AF132" s="11">
        <f ca="1"/>
        <v>0</v>
      </c>
      <c r="AG132" s="11">
        <f ca="1"/>
        <v>0</v>
      </c>
      <c r="AH132" s="11">
        <f ca="1"/>
        <v>0</v>
      </c>
    </row>
    <row r="133" spans="1:34">
      <c r="A133" s="11">
        <v>113</v>
      </c>
      <c r="B133" s="11">
        <v>1.2000000000000011</v>
      </c>
      <c r="D133" s="11">
        <f t="shared" ca="1" si="4"/>
        <v>1.2000000000000011</v>
      </c>
      <c r="E133" s="11">
        <f t="shared" ca="1" si="5"/>
        <v>1.2000000000000011</v>
      </c>
      <c r="F133" s="11">
        <v>0</v>
      </c>
      <c r="G133" s="11">
        <v>0</v>
      </c>
      <c r="H133" s="11">
        <v>0.44999999999999973</v>
      </c>
      <c r="I133" s="11">
        <v>0.55000000000000027</v>
      </c>
      <c r="J133" s="11">
        <v>0</v>
      </c>
      <c r="K133" s="11">
        <v>0</v>
      </c>
      <c r="L133" s="11">
        <v>0</v>
      </c>
      <c r="R133" s="11">
        <f ca="1"/>
        <v>1</v>
      </c>
      <c r="S133" s="11">
        <f ca="1"/>
        <v>-1.2209641215001314</v>
      </c>
      <c r="T133" s="11">
        <f ca="1"/>
        <v>-0.86450972106390389</v>
      </c>
      <c r="U133" s="11">
        <f ca="1"/>
        <v>-0.833383142546259</v>
      </c>
      <c r="V133" s="11">
        <f ca="1"/>
        <v>-0.36753752530589179</v>
      </c>
      <c r="X133" s="11">
        <f t="array" aca="1" ref="X133:AB133" ca="1">MMULT(F133:INDEX(F133:P133,$G$16),TRANSPOSE($R$3:INDEX($R$3:$Y$7,$R$1,$G$16)))</f>
        <v>1</v>
      </c>
      <c r="Y133" s="11">
        <f ca="1"/>
        <v>-1.2209641215001314</v>
      </c>
      <c r="Z133" s="11">
        <f ca="1"/>
        <v>-0.86450972106390389</v>
      </c>
      <c r="AA133" s="11">
        <f ca="1"/>
        <v>-0.833383142546259</v>
      </c>
      <c r="AB133" s="11">
        <f ca="1"/>
        <v>-0.36753752530589179</v>
      </c>
      <c r="AD133" s="11">
        <f ca="1"/>
        <v>0</v>
      </c>
      <c r="AE133" s="11">
        <f ca="1"/>
        <v>0</v>
      </c>
      <c r="AF133" s="11">
        <f ca="1"/>
        <v>0</v>
      </c>
      <c r="AG133" s="11">
        <f ca="1"/>
        <v>0</v>
      </c>
      <c r="AH133" s="11">
        <f ca="1"/>
        <v>0</v>
      </c>
    </row>
    <row r="134" spans="1:34">
      <c r="A134" s="11">
        <v>114</v>
      </c>
      <c r="B134" s="11">
        <v>1.3000000000000007</v>
      </c>
      <c r="D134" s="11">
        <f t="shared" ca="1" si="4"/>
        <v>1.3000000000000007</v>
      </c>
      <c r="E134" s="11">
        <f t="shared" ca="1" si="5"/>
        <v>1.3000000000000007</v>
      </c>
      <c r="F134" s="11">
        <v>0</v>
      </c>
      <c r="G134" s="11">
        <v>0</v>
      </c>
      <c r="H134" s="11">
        <v>0.42499999999999982</v>
      </c>
      <c r="I134" s="11">
        <v>0.57500000000000018</v>
      </c>
      <c r="J134" s="11">
        <v>0</v>
      </c>
      <c r="K134" s="11">
        <v>0</v>
      </c>
      <c r="L134" s="11">
        <v>0</v>
      </c>
      <c r="R134" s="11">
        <f ca="1"/>
        <v>1</v>
      </c>
      <c r="S134" s="11">
        <f ca="1"/>
        <v>-1.2092541682321927</v>
      </c>
      <c r="T134" s="11">
        <f ca="1"/>
        <v>-0.81844510353725819</v>
      </c>
      <c r="U134" s="11">
        <f ca="1"/>
        <v>-0.88919782908363609</v>
      </c>
      <c r="V134" s="11">
        <f ca="1"/>
        <v>-0.3564413714585119</v>
      </c>
      <c r="X134" s="11">
        <f t="array" aca="1" ref="X134:AB134" ca="1">MMULT(F134:INDEX(F134:P134,$G$16),TRANSPOSE($R$3:INDEX($R$3:$Y$7,$R$1,$G$16)))</f>
        <v>1</v>
      </c>
      <c r="Y134" s="11">
        <f ca="1"/>
        <v>-1.2092541682321927</v>
      </c>
      <c r="Z134" s="11">
        <f ca="1"/>
        <v>-0.81844510353725819</v>
      </c>
      <c r="AA134" s="11">
        <f ca="1"/>
        <v>-0.88919782908363609</v>
      </c>
      <c r="AB134" s="11">
        <f ca="1"/>
        <v>-0.3564413714585119</v>
      </c>
      <c r="AD134" s="11">
        <f ca="1"/>
        <v>0</v>
      </c>
      <c r="AE134" s="11">
        <f ca="1"/>
        <v>0</v>
      </c>
      <c r="AF134" s="11">
        <f ca="1"/>
        <v>0</v>
      </c>
      <c r="AG134" s="11">
        <f ca="1"/>
        <v>0</v>
      </c>
      <c r="AH134" s="11">
        <f ca="1"/>
        <v>0</v>
      </c>
    </row>
    <row r="135" spans="1:34">
      <c r="A135" s="11">
        <v>115</v>
      </c>
      <c r="B135" s="11">
        <v>1.4000000000000004</v>
      </c>
      <c r="D135" s="11">
        <f t="shared" ca="1" si="4"/>
        <v>1.4000000000000004</v>
      </c>
      <c r="E135" s="11">
        <f t="shared" ca="1" si="5"/>
        <v>1.4000000000000004</v>
      </c>
      <c r="F135" s="11">
        <v>0</v>
      </c>
      <c r="G135" s="11">
        <v>0</v>
      </c>
      <c r="H135" s="11">
        <v>0.39999999999999991</v>
      </c>
      <c r="I135" s="11">
        <v>0.60000000000000009</v>
      </c>
      <c r="J135" s="11">
        <v>0</v>
      </c>
      <c r="K135" s="11">
        <v>0</v>
      </c>
      <c r="L135" s="11">
        <v>0</v>
      </c>
      <c r="R135" s="11">
        <f ca="1"/>
        <v>1</v>
      </c>
      <c r="S135" s="11">
        <f ca="1"/>
        <v>-1.1975442149642537</v>
      </c>
      <c r="T135" s="11">
        <f ca="1"/>
        <v>-0.7723804860106126</v>
      </c>
      <c r="U135" s="11">
        <f ca="1"/>
        <v>-0.94501251562101318</v>
      </c>
      <c r="V135" s="11">
        <f ca="1"/>
        <v>-0.34534521761113202</v>
      </c>
      <c r="X135" s="11">
        <f t="array" aca="1" ref="X135:AB135" ca="1">MMULT(F135:INDEX(F135:P135,$G$16),TRANSPOSE($R$3:INDEX($R$3:$Y$7,$R$1,$G$16)))</f>
        <v>1</v>
      </c>
      <c r="Y135" s="11">
        <f ca="1"/>
        <v>-1.1975442149642537</v>
      </c>
      <c r="Z135" s="11">
        <f ca="1"/>
        <v>-0.7723804860106126</v>
      </c>
      <c r="AA135" s="11">
        <f ca="1"/>
        <v>-0.94501251562101318</v>
      </c>
      <c r="AB135" s="11">
        <f ca="1"/>
        <v>-0.34534521761113202</v>
      </c>
      <c r="AD135" s="11">
        <f ca="1"/>
        <v>0</v>
      </c>
      <c r="AE135" s="11">
        <f ca="1"/>
        <v>0</v>
      </c>
      <c r="AF135" s="11">
        <f ca="1"/>
        <v>0</v>
      </c>
      <c r="AG135" s="11">
        <f ca="1"/>
        <v>0</v>
      </c>
      <c r="AH135" s="11">
        <f ca="1"/>
        <v>0</v>
      </c>
    </row>
    <row r="136" spans="1:34">
      <c r="A136" s="11">
        <v>116</v>
      </c>
      <c r="B136" s="11">
        <v>1.5</v>
      </c>
      <c r="D136" s="11">
        <f t="shared" ca="1" si="4"/>
        <v>1.5</v>
      </c>
      <c r="E136" s="11">
        <f t="shared" ca="1" si="5"/>
        <v>1.5</v>
      </c>
      <c r="F136" s="11">
        <v>0</v>
      </c>
      <c r="G136" s="11">
        <v>0</v>
      </c>
      <c r="H136" s="11">
        <v>0.375</v>
      </c>
      <c r="I136" s="11">
        <v>0.625</v>
      </c>
      <c r="J136" s="11">
        <v>0</v>
      </c>
      <c r="K136" s="11">
        <v>0</v>
      </c>
      <c r="L136" s="11">
        <v>0</v>
      </c>
      <c r="R136" s="11">
        <f ca="1"/>
        <v>1</v>
      </c>
      <c r="S136" s="11">
        <f ca="1"/>
        <v>-1.1858342616963147</v>
      </c>
      <c r="T136" s="11">
        <f ca="1"/>
        <v>-0.72631586848396701</v>
      </c>
      <c r="U136" s="11">
        <f ca="1"/>
        <v>-1.0008272021583902</v>
      </c>
      <c r="V136" s="11">
        <f ca="1"/>
        <v>-0.33424906376375213</v>
      </c>
      <c r="X136" s="11">
        <f t="array" aca="1" ref="X136:AB136" ca="1">MMULT(F136:INDEX(F136:P136,$G$16),TRANSPOSE($R$3:INDEX($R$3:$Y$7,$R$1,$G$16)))</f>
        <v>1</v>
      </c>
      <c r="Y136" s="11">
        <f ca="1"/>
        <v>-1.1858342616963147</v>
      </c>
      <c r="Z136" s="11">
        <f ca="1"/>
        <v>-0.72631586848396701</v>
      </c>
      <c r="AA136" s="11">
        <f ca="1"/>
        <v>-1.0008272021583902</v>
      </c>
      <c r="AB136" s="11">
        <f ca="1"/>
        <v>-0.33424906376375213</v>
      </c>
      <c r="AD136" s="11">
        <f ca="1"/>
        <v>0</v>
      </c>
      <c r="AE136" s="11">
        <f ca="1"/>
        <v>0</v>
      </c>
      <c r="AF136" s="11">
        <f ca="1"/>
        <v>0</v>
      </c>
      <c r="AG136" s="11">
        <f ca="1"/>
        <v>0</v>
      </c>
      <c r="AH136" s="11">
        <f ca="1"/>
        <v>0</v>
      </c>
    </row>
    <row r="137" spans="1:34">
      <c r="A137" s="11">
        <v>117</v>
      </c>
      <c r="B137" s="11">
        <v>1.6000000000000014</v>
      </c>
      <c r="D137" s="11">
        <f t="shared" ca="1" si="4"/>
        <v>1.6000000000000014</v>
      </c>
      <c r="E137" s="11">
        <f t="shared" ca="1" si="5"/>
        <v>1.6000000000000014</v>
      </c>
      <c r="F137" s="11">
        <v>0</v>
      </c>
      <c r="G137" s="11">
        <v>0</v>
      </c>
      <c r="H137" s="11">
        <v>0.34999999999999964</v>
      </c>
      <c r="I137" s="11">
        <v>0.65000000000000036</v>
      </c>
      <c r="J137" s="11">
        <v>0</v>
      </c>
      <c r="K137" s="11">
        <v>0</v>
      </c>
      <c r="L137" s="11">
        <v>0</v>
      </c>
      <c r="R137" s="11">
        <f ca="1"/>
        <v>1</v>
      </c>
      <c r="S137" s="11">
        <f ca="1"/>
        <v>-1.1741243084283755</v>
      </c>
      <c r="T137" s="11">
        <f ca="1"/>
        <v>-0.68025125095732042</v>
      </c>
      <c r="U137" s="11">
        <f ca="1"/>
        <v>-1.0566418886957682</v>
      </c>
      <c r="V137" s="11">
        <f ca="1"/>
        <v>-0.32315290991637202</v>
      </c>
      <c r="X137" s="11">
        <f t="array" aca="1" ref="X137:AB137" ca="1">MMULT(F137:INDEX(F137:P137,$G$16),TRANSPOSE($R$3:INDEX($R$3:$Y$7,$R$1,$G$16)))</f>
        <v>1</v>
      </c>
      <c r="Y137" s="11">
        <f ca="1"/>
        <v>-1.1741243084283755</v>
      </c>
      <c r="Z137" s="11">
        <f ca="1"/>
        <v>-0.68025125095732042</v>
      </c>
      <c r="AA137" s="11">
        <f ca="1"/>
        <v>-1.0566418886957682</v>
      </c>
      <c r="AB137" s="11">
        <f ca="1"/>
        <v>-0.32315290991637202</v>
      </c>
      <c r="AD137" s="11">
        <f ca="1"/>
        <v>0</v>
      </c>
      <c r="AE137" s="11">
        <f ca="1"/>
        <v>0</v>
      </c>
      <c r="AF137" s="11">
        <f ca="1"/>
        <v>0</v>
      </c>
      <c r="AG137" s="11">
        <f ca="1"/>
        <v>0</v>
      </c>
      <c r="AH137" s="11">
        <f ca="1"/>
        <v>0</v>
      </c>
    </row>
    <row r="138" spans="1:34">
      <c r="A138" s="11">
        <v>118</v>
      </c>
      <c r="B138" s="11">
        <v>1.7000000000000011</v>
      </c>
      <c r="D138" s="11">
        <f t="shared" ca="1" si="4"/>
        <v>1.7000000000000011</v>
      </c>
      <c r="E138" s="11">
        <f t="shared" ca="1" si="5"/>
        <v>1.7000000000000011</v>
      </c>
      <c r="F138" s="11">
        <v>0</v>
      </c>
      <c r="G138" s="11">
        <v>0</v>
      </c>
      <c r="H138" s="11">
        <v>0.32499999999999973</v>
      </c>
      <c r="I138" s="11">
        <v>0.67500000000000027</v>
      </c>
      <c r="J138" s="11">
        <v>0</v>
      </c>
      <c r="K138" s="11">
        <v>0</v>
      </c>
      <c r="L138" s="11">
        <v>0</v>
      </c>
      <c r="R138" s="11">
        <f ca="1"/>
        <v>1</v>
      </c>
      <c r="S138" s="11">
        <f ca="1"/>
        <v>-1.1624143551604367</v>
      </c>
      <c r="T138" s="11">
        <f ca="1"/>
        <v>-0.63418663343067483</v>
      </c>
      <c r="U138" s="11">
        <f ca="1"/>
        <v>-1.1124565752331452</v>
      </c>
      <c r="V138" s="11">
        <f ca="1"/>
        <v>-0.31205675606899214</v>
      </c>
      <c r="X138" s="11">
        <f t="array" aca="1" ref="X138:AB138" ca="1">MMULT(F138:INDEX(F138:P138,$G$16),TRANSPOSE($R$3:INDEX($R$3:$Y$7,$R$1,$G$16)))</f>
        <v>1</v>
      </c>
      <c r="Y138" s="11">
        <f ca="1"/>
        <v>-1.1624143551604367</v>
      </c>
      <c r="Z138" s="11">
        <f ca="1"/>
        <v>-0.63418663343067483</v>
      </c>
      <c r="AA138" s="11">
        <f ca="1"/>
        <v>-1.1124565752331452</v>
      </c>
      <c r="AB138" s="11">
        <f ca="1"/>
        <v>-0.31205675606899214</v>
      </c>
      <c r="AD138" s="11">
        <f ca="1"/>
        <v>0</v>
      </c>
      <c r="AE138" s="11">
        <f ca="1"/>
        <v>0</v>
      </c>
      <c r="AF138" s="11">
        <f ca="1"/>
        <v>0</v>
      </c>
      <c r="AG138" s="11">
        <f ca="1"/>
        <v>0</v>
      </c>
      <c r="AH138" s="11">
        <f ca="1"/>
        <v>0</v>
      </c>
    </row>
    <row r="139" spans="1:34">
      <c r="A139" s="11">
        <v>119</v>
      </c>
      <c r="B139" s="11">
        <v>1.8000000000000007</v>
      </c>
      <c r="D139" s="11">
        <f t="shared" ca="1" si="4"/>
        <v>1.8000000000000007</v>
      </c>
      <c r="E139" s="11">
        <f t="shared" ca="1" si="5"/>
        <v>1.8000000000000007</v>
      </c>
      <c r="F139" s="11">
        <v>0</v>
      </c>
      <c r="G139" s="11">
        <v>0</v>
      </c>
      <c r="H139" s="11">
        <v>0.29999999999999982</v>
      </c>
      <c r="I139" s="11">
        <v>0.70000000000000018</v>
      </c>
      <c r="J139" s="11">
        <v>0</v>
      </c>
      <c r="K139" s="11">
        <v>0</v>
      </c>
      <c r="L139" s="11">
        <v>0</v>
      </c>
      <c r="R139" s="11">
        <f ca="1"/>
        <v>1</v>
      </c>
      <c r="S139" s="11">
        <f ca="1"/>
        <v>-1.1507044018924977</v>
      </c>
      <c r="T139" s="11">
        <f ca="1"/>
        <v>-0.58812201590402913</v>
      </c>
      <c r="U139" s="11">
        <f ca="1"/>
        <v>-1.1682712617705222</v>
      </c>
      <c r="V139" s="11">
        <f ca="1"/>
        <v>-0.30096060222161225</v>
      </c>
      <c r="X139" s="11">
        <f t="array" aca="1" ref="X139:AB139" ca="1">MMULT(F139:INDEX(F139:P139,$G$16),TRANSPOSE($R$3:INDEX($R$3:$Y$7,$R$1,$G$16)))</f>
        <v>1</v>
      </c>
      <c r="Y139" s="11">
        <f ca="1"/>
        <v>-1.1507044018924977</v>
      </c>
      <c r="Z139" s="11">
        <f ca="1"/>
        <v>-0.58812201590402913</v>
      </c>
      <c r="AA139" s="11">
        <f ca="1"/>
        <v>-1.1682712617705222</v>
      </c>
      <c r="AB139" s="11">
        <f ca="1"/>
        <v>-0.30096060222161225</v>
      </c>
      <c r="AD139" s="11">
        <f ca="1"/>
        <v>0</v>
      </c>
      <c r="AE139" s="11">
        <f ca="1"/>
        <v>0</v>
      </c>
      <c r="AF139" s="11">
        <f ca="1"/>
        <v>0</v>
      </c>
      <c r="AG139" s="11">
        <f ca="1"/>
        <v>0</v>
      </c>
      <c r="AH139" s="11">
        <f ca="1"/>
        <v>0</v>
      </c>
    </row>
    <row r="140" spans="1:34">
      <c r="A140" s="11">
        <v>120</v>
      </c>
      <c r="B140" s="11">
        <v>1.9000000000000004</v>
      </c>
      <c r="D140" s="11">
        <f t="shared" ca="1" si="4"/>
        <v>1.9000000000000004</v>
      </c>
      <c r="E140" s="11">
        <f t="shared" ca="1" si="5"/>
        <v>1.9000000000000004</v>
      </c>
      <c r="F140" s="11">
        <v>0</v>
      </c>
      <c r="G140" s="11">
        <v>0</v>
      </c>
      <c r="H140" s="11">
        <v>0.27499999999999991</v>
      </c>
      <c r="I140" s="11">
        <v>0.72500000000000009</v>
      </c>
      <c r="J140" s="11">
        <v>0</v>
      </c>
      <c r="K140" s="11">
        <v>0</v>
      </c>
      <c r="L140" s="11">
        <v>0</v>
      </c>
      <c r="R140" s="11">
        <f ca="1"/>
        <v>1</v>
      </c>
      <c r="S140" s="11">
        <f ca="1"/>
        <v>-1.1389944486245587</v>
      </c>
      <c r="T140" s="11">
        <f ca="1"/>
        <v>-0.54205739837738343</v>
      </c>
      <c r="U140" s="11">
        <f ca="1"/>
        <v>-1.2240859483078992</v>
      </c>
      <c r="V140" s="11">
        <f ca="1"/>
        <v>-0.28986444837423236</v>
      </c>
      <c r="X140" s="11">
        <f t="array" aca="1" ref="X140:AB140" ca="1">MMULT(F140:INDEX(F140:P140,$G$16),TRANSPOSE($R$3:INDEX($R$3:$Y$7,$R$1,$G$16)))</f>
        <v>1</v>
      </c>
      <c r="Y140" s="11">
        <f ca="1"/>
        <v>-1.1389944486245587</v>
      </c>
      <c r="Z140" s="11">
        <f ca="1"/>
        <v>-0.54205739837738343</v>
      </c>
      <c r="AA140" s="11">
        <f ca="1"/>
        <v>-1.2240859483078992</v>
      </c>
      <c r="AB140" s="11">
        <f ca="1"/>
        <v>-0.28986444837423236</v>
      </c>
      <c r="AD140" s="11">
        <f ca="1"/>
        <v>0</v>
      </c>
      <c r="AE140" s="11">
        <f ca="1"/>
        <v>0</v>
      </c>
      <c r="AF140" s="11">
        <f ca="1"/>
        <v>0</v>
      </c>
      <c r="AG140" s="11">
        <f ca="1"/>
        <v>0</v>
      </c>
      <c r="AH140" s="11">
        <f ca="1"/>
        <v>0</v>
      </c>
    </row>
    <row r="141" spans="1:34">
      <c r="A141" s="11">
        <v>121</v>
      </c>
      <c r="B141" s="11">
        <v>2</v>
      </c>
      <c r="D141" s="11">
        <f t="shared" ca="1" si="4"/>
        <v>2</v>
      </c>
      <c r="E141" s="11">
        <f t="shared" ca="1" si="5"/>
        <v>2</v>
      </c>
      <c r="F141" s="11">
        <v>0</v>
      </c>
      <c r="G141" s="11">
        <v>0</v>
      </c>
      <c r="H141" s="11">
        <v>0.25</v>
      </c>
      <c r="I141" s="11">
        <v>0.75</v>
      </c>
      <c r="J141" s="11">
        <v>0</v>
      </c>
      <c r="K141" s="11">
        <v>0</v>
      </c>
      <c r="L141" s="11">
        <v>0</v>
      </c>
      <c r="R141" s="11">
        <f ca="1"/>
        <v>1</v>
      </c>
      <c r="S141" s="11">
        <f ca="1"/>
        <v>-1.1272844953566197</v>
      </c>
      <c r="T141" s="11">
        <f ca="1"/>
        <v>-0.49599278085073784</v>
      </c>
      <c r="U141" s="11">
        <f ca="1"/>
        <v>-1.2799006348452764</v>
      </c>
      <c r="V141" s="11">
        <f ca="1"/>
        <v>-0.27876829452685248</v>
      </c>
      <c r="X141" s="11">
        <f t="array" aca="1" ref="X141:AB141" ca="1">MMULT(F141:INDEX(F141:P141,$G$16),TRANSPOSE($R$3:INDEX($R$3:$Y$7,$R$1,$G$16)))</f>
        <v>1</v>
      </c>
      <c r="Y141" s="11">
        <f ca="1"/>
        <v>-1.1272844953566197</v>
      </c>
      <c r="Z141" s="11">
        <f ca="1"/>
        <v>-0.49599278085073784</v>
      </c>
      <c r="AA141" s="11">
        <f ca="1"/>
        <v>-1.2799006348452764</v>
      </c>
      <c r="AB141" s="11">
        <f ca="1"/>
        <v>-0.27876829452685248</v>
      </c>
      <c r="AD141" s="11">
        <f ca="1"/>
        <v>0</v>
      </c>
      <c r="AE141" s="11">
        <f ca="1"/>
        <v>0</v>
      </c>
      <c r="AF141" s="11">
        <f ca="1"/>
        <v>0</v>
      </c>
      <c r="AG141" s="11">
        <f ca="1"/>
        <v>0</v>
      </c>
      <c r="AH141" s="11">
        <f ca="1"/>
        <v>0</v>
      </c>
    </row>
    <row r="142" spans="1:34">
      <c r="A142" s="11">
        <v>122</v>
      </c>
      <c r="B142" s="11">
        <v>2.1000000000000014</v>
      </c>
      <c r="D142" s="11">
        <f t="shared" ca="1" si="4"/>
        <v>2.1000000000000014</v>
      </c>
      <c r="E142" s="11">
        <f t="shared" ca="1" si="5"/>
        <v>2.1000000000000014</v>
      </c>
      <c r="F142" s="11">
        <v>0</v>
      </c>
      <c r="G142" s="11">
        <v>0</v>
      </c>
      <c r="H142" s="11">
        <v>0.22499999999999964</v>
      </c>
      <c r="I142" s="11">
        <v>0.77500000000000036</v>
      </c>
      <c r="J142" s="11">
        <v>0</v>
      </c>
      <c r="K142" s="11">
        <v>0</v>
      </c>
      <c r="L142" s="11">
        <v>0</v>
      </c>
      <c r="R142" s="11">
        <f ca="1"/>
        <v>1</v>
      </c>
      <c r="S142" s="11">
        <f ca="1"/>
        <v>-1.1155745420886807</v>
      </c>
      <c r="T142" s="11">
        <f ca="1"/>
        <v>-0.44992816332409141</v>
      </c>
      <c r="U142" s="11">
        <f ca="1"/>
        <v>-1.3357153213826543</v>
      </c>
      <c r="V142" s="11">
        <f ca="1"/>
        <v>-0.26767214067947243</v>
      </c>
      <c r="X142" s="11">
        <f t="array" aca="1" ref="X142:AB142" ca="1">MMULT(F142:INDEX(F142:P142,$G$16),TRANSPOSE($R$3:INDEX($R$3:$Y$7,$R$1,$G$16)))</f>
        <v>1</v>
      </c>
      <c r="Y142" s="11">
        <f ca="1"/>
        <v>-1.1155745420886807</v>
      </c>
      <c r="Z142" s="11">
        <f ca="1"/>
        <v>-0.44992816332409141</v>
      </c>
      <c r="AA142" s="11">
        <f ca="1"/>
        <v>-1.3357153213826543</v>
      </c>
      <c r="AB142" s="11">
        <f ca="1"/>
        <v>-0.26767214067947243</v>
      </c>
      <c r="AD142" s="11">
        <f ca="1"/>
        <v>0</v>
      </c>
      <c r="AE142" s="11">
        <f ca="1"/>
        <v>0</v>
      </c>
      <c r="AF142" s="11">
        <f ca="1"/>
        <v>0</v>
      </c>
      <c r="AG142" s="11">
        <f ca="1"/>
        <v>0</v>
      </c>
      <c r="AH142" s="11">
        <f ca="1"/>
        <v>0</v>
      </c>
    </row>
    <row r="143" spans="1:34">
      <c r="A143" s="11">
        <v>123</v>
      </c>
      <c r="B143" s="11">
        <v>2.2000000000000011</v>
      </c>
      <c r="D143" s="11">
        <f t="shared" ca="1" si="4"/>
        <v>2.2000000000000011</v>
      </c>
      <c r="E143" s="11">
        <f t="shared" ca="1" si="5"/>
        <v>2.2000000000000011</v>
      </c>
      <c r="F143" s="11">
        <v>0</v>
      </c>
      <c r="G143" s="11">
        <v>0</v>
      </c>
      <c r="H143" s="11">
        <v>0.19999999999999973</v>
      </c>
      <c r="I143" s="11">
        <v>0.80000000000000027</v>
      </c>
      <c r="J143" s="11">
        <v>0</v>
      </c>
      <c r="K143" s="11">
        <v>0</v>
      </c>
      <c r="L143" s="11">
        <v>0</v>
      </c>
      <c r="R143" s="11">
        <f ca="1"/>
        <v>1</v>
      </c>
      <c r="S143" s="11">
        <f ca="1"/>
        <v>-1.1038645888207415</v>
      </c>
      <c r="T143" s="11">
        <f ca="1"/>
        <v>-0.40386354579744571</v>
      </c>
      <c r="U143" s="11">
        <f ca="1"/>
        <v>-1.3915300079200315</v>
      </c>
      <c r="V143" s="11">
        <f ca="1"/>
        <v>-0.25657598683209248</v>
      </c>
      <c r="X143" s="11">
        <f t="array" aca="1" ref="X143:AB143" ca="1">MMULT(F143:INDEX(F143:P143,$G$16),TRANSPOSE($R$3:INDEX($R$3:$Y$7,$R$1,$G$16)))</f>
        <v>1</v>
      </c>
      <c r="Y143" s="11">
        <f ca="1"/>
        <v>-1.1038645888207415</v>
      </c>
      <c r="Z143" s="11">
        <f ca="1"/>
        <v>-0.40386354579744571</v>
      </c>
      <c r="AA143" s="11">
        <f ca="1"/>
        <v>-1.3915300079200315</v>
      </c>
      <c r="AB143" s="11">
        <f ca="1"/>
        <v>-0.25657598683209248</v>
      </c>
      <c r="AD143" s="11">
        <f ca="1"/>
        <v>0</v>
      </c>
      <c r="AE143" s="11">
        <f ca="1"/>
        <v>0</v>
      </c>
      <c r="AF143" s="11">
        <f ca="1"/>
        <v>0</v>
      </c>
      <c r="AG143" s="11">
        <f ca="1"/>
        <v>0</v>
      </c>
      <c r="AH143" s="11">
        <f ca="1"/>
        <v>0</v>
      </c>
    </row>
    <row r="144" spans="1:34">
      <c r="A144" s="11">
        <v>124</v>
      </c>
      <c r="B144" s="11">
        <v>2.3000000000000007</v>
      </c>
      <c r="D144" s="11">
        <f t="shared" ca="1" si="4"/>
        <v>2.3000000000000007</v>
      </c>
      <c r="E144" s="11">
        <f t="shared" ca="1" si="5"/>
        <v>2.3000000000000007</v>
      </c>
      <c r="F144" s="11">
        <v>0</v>
      </c>
      <c r="G144" s="11">
        <v>0</v>
      </c>
      <c r="H144" s="11">
        <v>0.17499999999999982</v>
      </c>
      <c r="I144" s="11">
        <v>0.82500000000000018</v>
      </c>
      <c r="J144" s="11">
        <v>0</v>
      </c>
      <c r="K144" s="11">
        <v>0</v>
      </c>
      <c r="L144" s="11">
        <v>0</v>
      </c>
      <c r="R144" s="11">
        <f ca="1"/>
        <v>1</v>
      </c>
      <c r="S144" s="11">
        <f ca="1"/>
        <v>-1.0921546355528027</v>
      </c>
      <c r="T144" s="11">
        <f ca="1"/>
        <v>-0.35779892827080007</v>
      </c>
      <c r="U144" s="11">
        <f ca="1"/>
        <v>-1.4473446944574084</v>
      </c>
      <c r="V144" s="11">
        <f ca="1"/>
        <v>-0.2454798329847126</v>
      </c>
      <c r="X144" s="11">
        <f t="array" aca="1" ref="X144:AB144" ca="1">MMULT(F144:INDEX(F144:P144,$G$16),TRANSPOSE($R$3:INDEX($R$3:$Y$7,$R$1,$G$16)))</f>
        <v>1</v>
      </c>
      <c r="Y144" s="11">
        <f ca="1"/>
        <v>-1.0921546355528027</v>
      </c>
      <c r="Z144" s="11">
        <f ca="1"/>
        <v>-0.35779892827080007</v>
      </c>
      <c r="AA144" s="11">
        <f ca="1"/>
        <v>-1.4473446944574084</v>
      </c>
      <c r="AB144" s="11">
        <f ca="1"/>
        <v>-0.2454798329847126</v>
      </c>
      <c r="AD144" s="11">
        <f ca="1"/>
        <v>0</v>
      </c>
      <c r="AE144" s="11">
        <f ca="1"/>
        <v>0</v>
      </c>
      <c r="AF144" s="11">
        <f ca="1"/>
        <v>0</v>
      </c>
      <c r="AG144" s="11">
        <f ca="1"/>
        <v>0</v>
      </c>
      <c r="AH144" s="11">
        <f ca="1"/>
        <v>0</v>
      </c>
    </row>
    <row r="145" spans="1:34">
      <c r="A145" s="11">
        <v>125</v>
      </c>
      <c r="B145" s="11">
        <v>2.4000000000000004</v>
      </c>
      <c r="D145" s="11">
        <f t="shared" ca="1" si="4"/>
        <v>2.4000000000000004</v>
      </c>
      <c r="E145" s="11">
        <f t="shared" ca="1" si="5"/>
        <v>2.4000000000000004</v>
      </c>
      <c r="F145" s="11">
        <v>0</v>
      </c>
      <c r="G145" s="11">
        <v>0</v>
      </c>
      <c r="H145" s="11">
        <v>0.14999999999999991</v>
      </c>
      <c r="I145" s="11">
        <v>0.85000000000000009</v>
      </c>
      <c r="J145" s="11">
        <v>0</v>
      </c>
      <c r="K145" s="11">
        <v>0</v>
      </c>
      <c r="L145" s="11">
        <v>0</v>
      </c>
      <c r="R145" s="11">
        <f ca="1"/>
        <v>1</v>
      </c>
      <c r="S145" s="11">
        <f ca="1"/>
        <v>-1.0804446822848637</v>
      </c>
      <c r="T145" s="11">
        <f ca="1"/>
        <v>-0.31173431074415442</v>
      </c>
      <c r="U145" s="11">
        <f ca="1"/>
        <v>-1.5031593809947856</v>
      </c>
      <c r="V145" s="11">
        <f ca="1"/>
        <v>-0.23438367913733271</v>
      </c>
      <c r="X145" s="11">
        <f t="array" aca="1" ref="X145:AB145" ca="1">MMULT(F145:INDEX(F145:P145,$G$16),TRANSPOSE($R$3:INDEX($R$3:$Y$7,$R$1,$G$16)))</f>
        <v>1</v>
      </c>
      <c r="Y145" s="11">
        <f ca="1"/>
        <v>-1.0804446822848637</v>
      </c>
      <c r="Z145" s="11">
        <f ca="1"/>
        <v>-0.31173431074415442</v>
      </c>
      <c r="AA145" s="11">
        <f ca="1"/>
        <v>-1.5031593809947856</v>
      </c>
      <c r="AB145" s="11">
        <f ca="1"/>
        <v>-0.23438367913733271</v>
      </c>
      <c r="AD145" s="11">
        <f ca="1"/>
        <v>0</v>
      </c>
      <c r="AE145" s="11">
        <f ca="1"/>
        <v>0</v>
      </c>
      <c r="AF145" s="11">
        <f ca="1"/>
        <v>0</v>
      </c>
      <c r="AG145" s="11">
        <f ca="1"/>
        <v>0</v>
      </c>
      <c r="AH145" s="11">
        <f ca="1"/>
        <v>0</v>
      </c>
    </row>
    <row r="146" spans="1:34">
      <c r="A146" s="11">
        <v>126</v>
      </c>
      <c r="B146" s="11">
        <v>2.5</v>
      </c>
      <c r="D146" s="11">
        <f t="shared" ca="1" si="4"/>
        <v>2.5</v>
      </c>
      <c r="E146" s="11">
        <f t="shared" ca="1" si="5"/>
        <v>2.5</v>
      </c>
      <c r="F146" s="11">
        <v>0</v>
      </c>
      <c r="G146" s="11">
        <v>0</v>
      </c>
      <c r="H146" s="11">
        <v>0.125</v>
      </c>
      <c r="I146" s="11">
        <v>0.875</v>
      </c>
      <c r="J146" s="11">
        <v>0</v>
      </c>
      <c r="K146" s="11">
        <v>0</v>
      </c>
      <c r="L146" s="11">
        <v>0</v>
      </c>
      <c r="R146" s="11">
        <f ca="1"/>
        <v>1</v>
      </c>
      <c r="S146" s="11">
        <f ca="1"/>
        <v>-1.0687347290169247</v>
      </c>
      <c r="T146" s="11">
        <f ca="1"/>
        <v>-0.26566969321750877</v>
      </c>
      <c r="U146" s="11">
        <f ca="1"/>
        <v>-1.5589740675321626</v>
      </c>
      <c r="V146" s="11">
        <f ca="1"/>
        <v>-0.22328752528995283</v>
      </c>
      <c r="X146" s="11">
        <f t="array" aca="1" ref="X146:AB146" ca="1">MMULT(F146:INDEX(F146:P146,$G$16),TRANSPOSE($R$3:INDEX($R$3:$Y$7,$R$1,$G$16)))</f>
        <v>1</v>
      </c>
      <c r="Y146" s="11">
        <f ca="1"/>
        <v>-1.0687347290169247</v>
      </c>
      <c r="Z146" s="11">
        <f ca="1"/>
        <v>-0.26566969321750877</v>
      </c>
      <c r="AA146" s="11">
        <f ca="1"/>
        <v>-1.5589740675321626</v>
      </c>
      <c r="AB146" s="11">
        <f ca="1"/>
        <v>-0.22328752528995283</v>
      </c>
      <c r="AD146" s="11">
        <f ca="1"/>
        <v>0</v>
      </c>
      <c r="AE146" s="11">
        <f ca="1"/>
        <v>0</v>
      </c>
      <c r="AF146" s="11">
        <f ca="1"/>
        <v>0</v>
      </c>
      <c r="AG146" s="11">
        <f ca="1"/>
        <v>0</v>
      </c>
      <c r="AH146" s="11">
        <f ca="1"/>
        <v>0</v>
      </c>
    </row>
    <row r="147" spans="1:34">
      <c r="A147" s="11">
        <v>127</v>
      </c>
      <c r="B147" s="11">
        <v>2.6000000000000014</v>
      </c>
      <c r="D147" s="11">
        <f t="shared" ca="1" si="4"/>
        <v>2.6000000000000014</v>
      </c>
      <c r="E147" s="11">
        <f t="shared" ca="1" si="5"/>
        <v>2.6000000000000014</v>
      </c>
      <c r="F147" s="11">
        <v>0</v>
      </c>
      <c r="G147" s="11">
        <v>0</v>
      </c>
      <c r="H147" s="11">
        <v>9.9999999999999645E-2</v>
      </c>
      <c r="I147" s="11">
        <v>0.90000000000000036</v>
      </c>
      <c r="J147" s="11">
        <v>0</v>
      </c>
      <c r="K147" s="11">
        <v>0</v>
      </c>
      <c r="L147" s="11">
        <v>0</v>
      </c>
      <c r="R147" s="11">
        <f ca="1"/>
        <v>1</v>
      </c>
      <c r="S147" s="11">
        <f ca="1"/>
        <v>-1.0570247757489855</v>
      </c>
      <c r="T147" s="11">
        <f ca="1"/>
        <v>-0.21960507569086229</v>
      </c>
      <c r="U147" s="11">
        <f ca="1"/>
        <v>-1.6147887540695407</v>
      </c>
      <c r="V147" s="11">
        <f ca="1"/>
        <v>-0.21219137144257275</v>
      </c>
      <c r="X147" s="11">
        <f t="array" aca="1" ref="X147:AB147" ca="1">MMULT(F147:INDEX(F147:P147,$G$16),TRANSPOSE($R$3:INDEX($R$3:$Y$7,$R$1,$G$16)))</f>
        <v>1</v>
      </c>
      <c r="Y147" s="11">
        <f ca="1"/>
        <v>-1.0570247757489855</v>
      </c>
      <c r="Z147" s="11">
        <f ca="1"/>
        <v>-0.21960507569086229</v>
      </c>
      <c r="AA147" s="11">
        <f ca="1"/>
        <v>-1.6147887540695407</v>
      </c>
      <c r="AB147" s="11">
        <f ca="1"/>
        <v>-0.21219137144257275</v>
      </c>
      <c r="AD147" s="11">
        <f ca="1"/>
        <v>0</v>
      </c>
      <c r="AE147" s="11">
        <f ca="1"/>
        <v>0</v>
      </c>
      <c r="AF147" s="11">
        <f ca="1"/>
        <v>0</v>
      </c>
      <c r="AG147" s="11">
        <f ca="1"/>
        <v>0</v>
      </c>
      <c r="AH147" s="11">
        <f ca="1"/>
        <v>0</v>
      </c>
    </row>
    <row r="148" spans="1:34">
      <c r="A148" s="11">
        <v>128</v>
      </c>
      <c r="B148" s="11">
        <v>2.7000000000000011</v>
      </c>
      <c r="D148" s="11">
        <f t="shared" ca="1" si="4"/>
        <v>2.7000000000000011</v>
      </c>
      <c r="E148" s="11">
        <f t="shared" ca="1" si="5"/>
        <v>2.7000000000000011</v>
      </c>
      <c r="F148" s="11">
        <v>0</v>
      </c>
      <c r="G148" s="11">
        <v>0</v>
      </c>
      <c r="H148" s="11">
        <v>7.4999999999999734E-2</v>
      </c>
      <c r="I148" s="11">
        <v>0.92500000000000027</v>
      </c>
      <c r="J148" s="11">
        <v>0</v>
      </c>
      <c r="K148" s="11">
        <v>0</v>
      </c>
      <c r="L148" s="11">
        <v>0</v>
      </c>
      <c r="R148" s="11">
        <f ca="1"/>
        <v>1</v>
      </c>
      <c r="S148" s="11">
        <f ca="1"/>
        <v>-1.0453148224810467</v>
      </c>
      <c r="T148" s="11">
        <f ca="1"/>
        <v>-0.17354045816421665</v>
      </c>
      <c r="U148" s="11">
        <f ca="1"/>
        <v>-1.6706034406069177</v>
      </c>
      <c r="V148" s="11">
        <f ca="1"/>
        <v>-0.20109521759519283</v>
      </c>
      <c r="X148" s="11">
        <f t="array" aca="1" ref="X148:AB148" ca="1">MMULT(F148:INDEX(F148:P148,$G$16),TRANSPOSE($R$3:INDEX($R$3:$Y$7,$R$1,$G$16)))</f>
        <v>1</v>
      </c>
      <c r="Y148" s="11">
        <f ca="1"/>
        <v>-1.0453148224810467</v>
      </c>
      <c r="Z148" s="11">
        <f ca="1"/>
        <v>-0.17354045816421665</v>
      </c>
      <c r="AA148" s="11">
        <f ca="1"/>
        <v>-1.6706034406069177</v>
      </c>
      <c r="AB148" s="11">
        <f ca="1"/>
        <v>-0.20109521759519283</v>
      </c>
      <c r="AD148" s="11">
        <f ca="1"/>
        <v>0</v>
      </c>
      <c r="AE148" s="11">
        <f ca="1"/>
        <v>0</v>
      </c>
      <c r="AF148" s="11">
        <f ca="1"/>
        <v>0</v>
      </c>
      <c r="AG148" s="11">
        <f ca="1"/>
        <v>0</v>
      </c>
      <c r="AH148" s="11">
        <f ca="1"/>
        <v>0</v>
      </c>
    </row>
    <row r="149" spans="1:34">
      <c r="A149" s="11">
        <v>129</v>
      </c>
      <c r="B149" s="11">
        <v>2.8000000000000007</v>
      </c>
      <c r="D149" s="11">
        <f t="shared" ca="1" si="4"/>
        <v>2.8000000000000007</v>
      </c>
      <c r="E149" s="11">
        <f t="shared" ca="1" si="5"/>
        <v>2.8000000000000007</v>
      </c>
      <c r="F149" s="11">
        <v>0</v>
      </c>
      <c r="G149" s="11">
        <v>0</v>
      </c>
      <c r="H149" s="11">
        <v>4.9999999999999822E-2</v>
      </c>
      <c r="I149" s="11">
        <v>0.95000000000000018</v>
      </c>
      <c r="J149" s="11">
        <v>0</v>
      </c>
      <c r="K149" s="11">
        <v>0</v>
      </c>
      <c r="L149" s="11">
        <v>0</v>
      </c>
      <c r="R149" s="11">
        <f ca="1"/>
        <v>1</v>
      </c>
      <c r="S149" s="11">
        <f ca="1"/>
        <v>-1.0336048692131077</v>
      </c>
      <c r="T149" s="11">
        <f ca="1"/>
        <v>-0.127475840637571</v>
      </c>
      <c r="U149" s="11">
        <f ca="1"/>
        <v>-1.7264181271442947</v>
      </c>
      <c r="V149" s="11">
        <f ca="1"/>
        <v>-0.18999906374781295</v>
      </c>
      <c r="X149" s="11">
        <f t="array" aca="1" ref="X149:AB149" ca="1">MMULT(F149:INDEX(F149:P149,$G$16),TRANSPOSE($R$3:INDEX($R$3:$Y$7,$R$1,$G$16)))</f>
        <v>1</v>
      </c>
      <c r="Y149" s="11">
        <f ca="1"/>
        <v>-1.0336048692131077</v>
      </c>
      <c r="Z149" s="11">
        <f ca="1"/>
        <v>-0.127475840637571</v>
      </c>
      <c r="AA149" s="11">
        <f ca="1"/>
        <v>-1.7264181271442947</v>
      </c>
      <c r="AB149" s="11">
        <f ca="1"/>
        <v>-0.18999906374781295</v>
      </c>
      <c r="AD149" s="11">
        <f ca="1"/>
        <v>0</v>
      </c>
      <c r="AE149" s="11">
        <f ca="1"/>
        <v>0</v>
      </c>
      <c r="AF149" s="11">
        <f ca="1"/>
        <v>0</v>
      </c>
      <c r="AG149" s="11">
        <f ca="1"/>
        <v>0</v>
      </c>
      <c r="AH149" s="11">
        <f ca="1"/>
        <v>0</v>
      </c>
    </row>
    <row r="150" spans="1:34">
      <c r="A150" s="11">
        <v>130</v>
      </c>
      <c r="B150" s="11">
        <v>2.9000000000000004</v>
      </c>
      <c r="D150" s="11">
        <f t="shared" ref="D150:D213" ca="1" si="6">IF($C$2="Categorical",IF(A150&lt;=26,CHAR(64+A150),CHAR(RANDBETWEEN(65,90))),B150)</f>
        <v>2.9000000000000004</v>
      </c>
      <c r="E150" s="11">
        <f t="shared" ref="E150:E213" ca="1" si="7">IF(ISBLANK(B150),NA(),IF(C150,NA(),D150))</f>
        <v>2.9000000000000004</v>
      </c>
      <c r="F150" s="11">
        <v>0</v>
      </c>
      <c r="G150" s="11">
        <v>0</v>
      </c>
      <c r="H150" s="11">
        <v>2.4999999999999911E-2</v>
      </c>
      <c r="I150" s="11">
        <v>0.97500000000000009</v>
      </c>
      <c r="J150" s="11">
        <v>0</v>
      </c>
      <c r="K150" s="11">
        <v>0</v>
      </c>
      <c r="L150" s="11">
        <v>0</v>
      </c>
      <c r="R150" s="11">
        <f ca="1"/>
        <v>1</v>
      </c>
      <c r="S150" s="11">
        <f ca="1"/>
        <v>-1.0218949159451687</v>
      </c>
      <c r="T150" s="11">
        <f ca="1"/>
        <v>-8.1411223110925357E-2</v>
      </c>
      <c r="U150" s="11">
        <f ca="1"/>
        <v>-1.7822328136816716</v>
      </c>
      <c r="V150" s="11">
        <f ca="1"/>
        <v>-0.17890290990043306</v>
      </c>
      <c r="X150" s="11">
        <f t="array" aca="1" ref="X150:AB150" ca="1">MMULT(F150:INDEX(F150:P150,$G$16),TRANSPOSE($R$3:INDEX($R$3:$Y$7,$R$1,$G$16)))</f>
        <v>1</v>
      </c>
      <c r="Y150" s="11">
        <f ca="1"/>
        <v>-1.0218949159451687</v>
      </c>
      <c r="Z150" s="11">
        <f ca="1"/>
        <v>-8.1411223110925357E-2</v>
      </c>
      <c r="AA150" s="11">
        <f ca="1"/>
        <v>-1.7822328136816716</v>
      </c>
      <c r="AB150" s="11">
        <f ca="1"/>
        <v>-0.17890290990043306</v>
      </c>
      <c r="AD150" s="11">
        <f ca="1"/>
        <v>0</v>
      </c>
      <c r="AE150" s="11">
        <f ca="1"/>
        <v>0</v>
      </c>
      <c r="AF150" s="11">
        <f ca="1"/>
        <v>0</v>
      </c>
      <c r="AG150" s="11">
        <f ca="1"/>
        <v>0</v>
      </c>
      <c r="AH150" s="11">
        <f ca="1"/>
        <v>0</v>
      </c>
    </row>
    <row r="151" spans="1:34">
      <c r="A151" s="11">
        <v>131</v>
      </c>
      <c r="B151" s="11">
        <v>3</v>
      </c>
      <c r="D151" s="11">
        <f t="shared" ca="1" si="6"/>
        <v>3</v>
      </c>
      <c r="E151" s="11">
        <f t="shared" ca="1" si="7"/>
        <v>3</v>
      </c>
      <c r="F151" s="11">
        <v>0</v>
      </c>
      <c r="G151" s="11">
        <v>0</v>
      </c>
      <c r="H151" s="11">
        <v>0</v>
      </c>
      <c r="I151" s="11">
        <v>1</v>
      </c>
      <c r="J151" s="11">
        <v>0</v>
      </c>
      <c r="K151" s="11">
        <v>0</v>
      </c>
      <c r="L151" s="11">
        <v>0</v>
      </c>
      <c r="R151" s="11">
        <f ca="1"/>
        <v>1</v>
      </c>
      <c r="S151" s="11">
        <f ca="1"/>
        <v>-1.0101849626772297</v>
      </c>
      <c r="T151" s="11">
        <f ca="1"/>
        <v>-3.5346605584279711E-2</v>
      </c>
      <c r="U151" s="11">
        <f ca="1"/>
        <v>-1.8380475002190488</v>
      </c>
      <c r="V151" s="11">
        <f ca="1"/>
        <v>-0.16780675605305317</v>
      </c>
      <c r="X151" s="11">
        <f t="array" aca="1" ref="X151:AB151" ca="1">MMULT(F151:INDEX(F151:P151,$G$16),TRANSPOSE($R$3:INDEX($R$3:$Y$7,$R$1,$G$16)))</f>
        <v>1</v>
      </c>
      <c r="Y151" s="11">
        <f ca="1"/>
        <v>-1.0101849626772297</v>
      </c>
      <c r="Z151" s="11">
        <f ca="1"/>
        <v>-3.5346605584279711E-2</v>
      </c>
      <c r="AA151" s="11">
        <f ca="1"/>
        <v>-1.8380475002190488</v>
      </c>
      <c r="AB151" s="11">
        <f ca="1"/>
        <v>-0.16780675605305317</v>
      </c>
      <c r="AD151" s="11">
        <f ca="1"/>
        <v>0</v>
      </c>
      <c r="AE151" s="11">
        <f ca="1"/>
        <v>0</v>
      </c>
      <c r="AF151" s="11">
        <f ca="1"/>
        <v>0</v>
      </c>
      <c r="AG151" s="11">
        <f ca="1"/>
        <v>0</v>
      </c>
      <c r="AH151" s="11">
        <f ca="1"/>
        <v>0</v>
      </c>
    </row>
    <row r="152" spans="1:34">
      <c r="A152" s="11">
        <v>132</v>
      </c>
      <c r="B152" s="11">
        <v>3.1000000000000014</v>
      </c>
      <c r="D152" s="11">
        <f t="shared" ca="1" si="6"/>
        <v>3.1000000000000014</v>
      </c>
      <c r="E152" s="11">
        <f t="shared" ca="1" si="7"/>
        <v>3.1000000000000014</v>
      </c>
      <c r="F152" s="11">
        <v>0</v>
      </c>
      <c r="G152" s="11">
        <v>0</v>
      </c>
      <c r="H152" s="11">
        <v>0</v>
      </c>
      <c r="I152" s="11">
        <v>0.96666666666666623</v>
      </c>
      <c r="J152" s="11">
        <v>3.3333333333333805E-2</v>
      </c>
      <c r="K152" s="11">
        <v>0</v>
      </c>
      <c r="L152" s="11">
        <v>0</v>
      </c>
      <c r="R152" s="11">
        <f ca="1"/>
        <v>1</v>
      </c>
      <c r="S152" s="11">
        <f ca="1"/>
        <v>-1.003715947971008</v>
      </c>
      <c r="T152" s="11">
        <f ca="1"/>
        <v>-1.2433174580896711E-2</v>
      </c>
      <c r="U152" s="11">
        <f ca="1"/>
        <v>-1.713845505177954</v>
      </c>
      <c r="V152" s="11">
        <f ca="1"/>
        <v>-0.17071087308116445</v>
      </c>
      <c r="X152" s="11">
        <f t="array" aca="1" ref="X152:AB152" ca="1">MMULT(F152:INDEX(F152:P152,$G$16),TRANSPOSE($R$3:INDEX($R$3:$Y$7,$R$1,$G$16)))</f>
        <v>1</v>
      </c>
      <c r="Y152" s="11">
        <f ca="1"/>
        <v>-1.003715947971008</v>
      </c>
      <c r="Z152" s="11">
        <f ca="1"/>
        <v>-1.2433174580896711E-2</v>
      </c>
      <c r="AA152" s="11">
        <f ca="1"/>
        <v>-1.713845505177954</v>
      </c>
      <c r="AB152" s="11">
        <f ca="1"/>
        <v>-0.17071087308116445</v>
      </c>
      <c r="AD152" s="11">
        <f ca="1"/>
        <v>0</v>
      </c>
      <c r="AE152" s="11">
        <f ca="1"/>
        <v>0</v>
      </c>
      <c r="AF152" s="11">
        <f ca="1"/>
        <v>0</v>
      </c>
      <c r="AG152" s="11">
        <f ca="1"/>
        <v>0</v>
      </c>
      <c r="AH152" s="11">
        <f ca="1"/>
        <v>0</v>
      </c>
    </row>
    <row r="153" spans="1:34">
      <c r="A153" s="11">
        <v>133</v>
      </c>
      <c r="B153" s="11">
        <v>3.2000000000000011</v>
      </c>
      <c r="D153" s="11">
        <f t="shared" ca="1" si="6"/>
        <v>3.2000000000000011</v>
      </c>
      <c r="E153" s="11">
        <f t="shared" ca="1" si="7"/>
        <v>3.2000000000000011</v>
      </c>
      <c r="F153" s="11">
        <v>0</v>
      </c>
      <c r="G153" s="11">
        <v>0</v>
      </c>
      <c r="H153" s="11">
        <v>0</v>
      </c>
      <c r="I153" s="11">
        <v>0.93333333333333302</v>
      </c>
      <c r="J153" s="11">
        <v>6.6666666666667027E-2</v>
      </c>
      <c r="K153" s="11">
        <v>0</v>
      </c>
      <c r="L153" s="11">
        <v>0</v>
      </c>
      <c r="R153" s="11">
        <f ca="1"/>
        <v>1</v>
      </c>
      <c r="S153" s="11">
        <f ca="1"/>
        <v>-0.99724693326478642</v>
      </c>
      <c r="T153" s="11">
        <f ca="1"/>
        <v>1.0480256422485887E-2</v>
      </c>
      <c r="U153" s="11">
        <f ca="1"/>
        <v>-1.5896435101368611</v>
      </c>
      <c r="V153" s="11">
        <f ca="1"/>
        <v>-0.17361499010927567</v>
      </c>
      <c r="X153" s="11">
        <f t="array" aca="1" ref="X153:AB153" ca="1">MMULT(F153:INDEX(F153:P153,$G$16),TRANSPOSE($R$3:INDEX($R$3:$Y$7,$R$1,$G$16)))</f>
        <v>1</v>
      </c>
      <c r="Y153" s="11">
        <f ca="1"/>
        <v>-0.99724693326478642</v>
      </c>
      <c r="Z153" s="11">
        <f ca="1"/>
        <v>1.0480256422485887E-2</v>
      </c>
      <c r="AA153" s="11">
        <f ca="1"/>
        <v>-1.5896435101368611</v>
      </c>
      <c r="AB153" s="11">
        <f ca="1"/>
        <v>-0.17361499010927567</v>
      </c>
      <c r="AD153" s="11">
        <f ca="1"/>
        <v>0</v>
      </c>
      <c r="AE153" s="11">
        <f ca="1"/>
        <v>0</v>
      </c>
      <c r="AF153" s="11">
        <f ca="1"/>
        <v>0</v>
      </c>
      <c r="AG153" s="11">
        <f ca="1"/>
        <v>0</v>
      </c>
      <c r="AH153" s="11">
        <f ca="1"/>
        <v>0</v>
      </c>
    </row>
    <row r="154" spans="1:34">
      <c r="A154" s="11">
        <v>134</v>
      </c>
      <c r="B154" s="11">
        <v>3.3000000000000007</v>
      </c>
      <c r="D154" s="11">
        <f t="shared" ca="1" si="6"/>
        <v>3.3000000000000007</v>
      </c>
      <c r="E154" s="11">
        <f t="shared" ca="1" si="7"/>
        <v>3.3000000000000007</v>
      </c>
      <c r="F154" s="11">
        <v>0</v>
      </c>
      <c r="G154" s="11">
        <v>0</v>
      </c>
      <c r="H154" s="11">
        <v>0</v>
      </c>
      <c r="I154" s="11">
        <v>0.8999999999999998</v>
      </c>
      <c r="J154" s="11">
        <v>0.10000000000000024</v>
      </c>
      <c r="K154" s="11">
        <v>0</v>
      </c>
      <c r="L154" s="11">
        <v>0</v>
      </c>
      <c r="R154" s="11">
        <f ca="1"/>
        <v>1</v>
      </c>
      <c r="S154" s="11">
        <f ca="1"/>
        <v>-0.99077791855856479</v>
      </c>
      <c r="T154" s="11">
        <f ca="1"/>
        <v>3.3393687425868485E-2</v>
      </c>
      <c r="U154" s="11">
        <f ca="1"/>
        <v>-1.4654415150957685</v>
      </c>
      <c r="V154" s="11">
        <f ca="1"/>
        <v>-0.17651910713738686</v>
      </c>
      <c r="X154" s="11">
        <f t="array" aca="1" ref="X154:AB154" ca="1">MMULT(F154:INDEX(F154:P154,$G$16),TRANSPOSE($R$3:INDEX($R$3:$Y$7,$R$1,$G$16)))</f>
        <v>1</v>
      </c>
      <c r="Y154" s="11">
        <f ca="1"/>
        <v>-0.99077791855856479</v>
      </c>
      <c r="Z154" s="11">
        <f ca="1"/>
        <v>3.3393687425868485E-2</v>
      </c>
      <c r="AA154" s="11">
        <f ca="1"/>
        <v>-1.4654415150957685</v>
      </c>
      <c r="AB154" s="11">
        <f ca="1"/>
        <v>-0.17651910713738686</v>
      </c>
      <c r="AD154" s="11">
        <f ca="1"/>
        <v>0</v>
      </c>
      <c r="AE154" s="11">
        <f ca="1"/>
        <v>0</v>
      </c>
      <c r="AF154" s="11">
        <f ca="1"/>
        <v>0</v>
      </c>
      <c r="AG154" s="11">
        <f ca="1"/>
        <v>0</v>
      </c>
      <c r="AH154" s="11">
        <f ca="1"/>
        <v>0</v>
      </c>
    </row>
    <row r="155" spans="1:34">
      <c r="A155" s="11">
        <v>135</v>
      </c>
      <c r="B155" s="11">
        <v>3.4000000000000004</v>
      </c>
      <c r="D155" s="11">
        <f t="shared" ca="1" si="6"/>
        <v>3.4000000000000004</v>
      </c>
      <c r="E155" s="11">
        <f t="shared" ca="1" si="7"/>
        <v>3.4000000000000004</v>
      </c>
      <c r="F155" s="11">
        <v>0</v>
      </c>
      <c r="G155" s="11">
        <v>0</v>
      </c>
      <c r="H155" s="11">
        <v>0</v>
      </c>
      <c r="I155" s="11">
        <v>0.86666666666666659</v>
      </c>
      <c r="J155" s="11">
        <v>0.13333333333333344</v>
      </c>
      <c r="K155" s="11">
        <v>0</v>
      </c>
      <c r="L155" s="11">
        <v>0</v>
      </c>
      <c r="R155" s="11">
        <f ca="1"/>
        <v>1</v>
      </c>
      <c r="S155" s="11">
        <f ca="1"/>
        <v>-0.98430890385234315</v>
      </c>
      <c r="T155" s="11">
        <f ca="1"/>
        <v>5.6307118429251068E-2</v>
      </c>
      <c r="U155" s="11">
        <f ca="1"/>
        <v>-1.3412395200546758</v>
      </c>
      <c r="V155" s="11">
        <f ca="1"/>
        <v>-0.17942322416549808</v>
      </c>
      <c r="X155" s="11">
        <f t="array" aca="1" ref="X155:AB155" ca="1">MMULT(F155:INDEX(F155:P155,$G$16),TRANSPOSE($R$3:INDEX($R$3:$Y$7,$R$1,$G$16)))</f>
        <v>1</v>
      </c>
      <c r="Y155" s="11">
        <f ca="1"/>
        <v>-0.98430890385234315</v>
      </c>
      <c r="Z155" s="11">
        <f ca="1"/>
        <v>5.6307118429251068E-2</v>
      </c>
      <c r="AA155" s="11">
        <f ca="1"/>
        <v>-1.3412395200546758</v>
      </c>
      <c r="AB155" s="11">
        <f ca="1"/>
        <v>-0.17942322416549808</v>
      </c>
      <c r="AD155" s="11">
        <f ca="1"/>
        <v>0</v>
      </c>
      <c r="AE155" s="11">
        <f ca="1"/>
        <v>0</v>
      </c>
      <c r="AF155" s="11">
        <f ca="1"/>
        <v>0</v>
      </c>
      <c r="AG155" s="11">
        <f ca="1"/>
        <v>0</v>
      </c>
      <c r="AH155" s="11">
        <f ca="1"/>
        <v>0</v>
      </c>
    </row>
    <row r="156" spans="1:34">
      <c r="A156" s="11">
        <v>136</v>
      </c>
      <c r="B156" s="11">
        <v>3.5</v>
      </c>
      <c r="D156" s="11">
        <f t="shared" ca="1" si="6"/>
        <v>3.5</v>
      </c>
      <c r="E156" s="11">
        <f t="shared" ca="1" si="7"/>
        <v>3.5</v>
      </c>
      <c r="F156" s="11">
        <v>0</v>
      </c>
      <c r="G156" s="11">
        <v>0</v>
      </c>
      <c r="H156" s="11">
        <v>0</v>
      </c>
      <c r="I156" s="11">
        <v>0.83333333333333337</v>
      </c>
      <c r="J156" s="11">
        <v>0.16666666666666666</v>
      </c>
      <c r="K156" s="11">
        <v>0</v>
      </c>
      <c r="L156" s="11">
        <v>0</v>
      </c>
      <c r="R156" s="11">
        <f ca="1"/>
        <v>1</v>
      </c>
      <c r="S156" s="11">
        <f ca="1"/>
        <v>-0.97783988914612152</v>
      </c>
      <c r="T156" s="11">
        <f ca="1"/>
        <v>7.9220549432633666E-2</v>
      </c>
      <c r="U156" s="11">
        <f ca="1"/>
        <v>-1.2170375250135832</v>
      </c>
      <c r="V156" s="11">
        <f ca="1"/>
        <v>-0.18232734119360927</v>
      </c>
      <c r="X156" s="11">
        <f t="array" aca="1" ref="X156:AB156" ca="1">MMULT(F156:INDEX(F156:P156,$G$16),TRANSPOSE($R$3:INDEX($R$3:$Y$7,$R$1,$G$16)))</f>
        <v>1</v>
      </c>
      <c r="Y156" s="11">
        <f ca="1"/>
        <v>-0.97783988914612152</v>
      </c>
      <c r="Z156" s="11">
        <f ca="1"/>
        <v>7.9220549432633666E-2</v>
      </c>
      <c r="AA156" s="11">
        <f ca="1"/>
        <v>-1.2170375250135832</v>
      </c>
      <c r="AB156" s="11">
        <f ca="1"/>
        <v>-0.18232734119360927</v>
      </c>
      <c r="AD156" s="11">
        <f ca="1"/>
        <v>0</v>
      </c>
      <c r="AE156" s="11">
        <f ca="1"/>
        <v>0</v>
      </c>
      <c r="AF156" s="11">
        <f ca="1"/>
        <v>0</v>
      </c>
      <c r="AG156" s="11">
        <f ca="1"/>
        <v>0</v>
      </c>
      <c r="AH156" s="11">
        <f ca="1"/>
        <v>0</v>
      </c>
    </row>
    <row r="157" spans="1:34">
      <c r="A157" s="11">
        <v>137</v>
      </c>
      <c r="B157" s="11">
        <v>3.6000000000000014</v>
      </c>
      <c r="D157" s="11">
        <f t="shared" ca="1" si="6"/>
        <v>3.6000000000000014</v>
      </c>
      <c r="E157" s="11">
        <f t="shared" ca="1" si="7"/>
        <v>3.6000000000000014</v>
      </c>
      <c r="F157" s="11">
        <v>0</v>
      </c>
      <c r="G157" s="11">
        <v>0</v>
      </c>
      <c r="H157" s="11">
        <v>0</v>
      </c>
      <c r="I157" s="11">
        <v>0.79999999999999949</v>
      </c>
      <c r="J157" s="11">
        <v>0.20000000000000048</v>
      </c>
      <c r="K157" s="11">
        <v>0</v>
      </c>
      <c r="L157" s="11">
        <v>0</v>
      </c>
      <c r="R157" s="11">
        <f ca="1"/>
        <v>1</v>
      </c>
      <c r="S157" s="11">
        <f ca="1"/>
        <v>-0.97137087443989967</v>
      </c>
      <c r="T157" s="11">
        <f ca="1"/>
        <v>0.10213398043601668</v>
      </c>
      <c r="U157" s="11">
        <f ca="1"/>
        <v>-1.0928355299724881</v>
      </c>
      <c r="V157" s="11">
        <f ca="1"/>
        <v>-0.18523145822172055</v>
      </c>
      <c r="X157" s="11">
        <f t="array" aca="1" ref="X157:AB157" ca="1">MMULT(F157:INDEX(F157:P157,$G$16),TRANSPOSE($R$3:INDEX($R$3:$Y$7,$R$1,$G$16)))</f>
        <v>1</v>
      </c>
      <c r="Y157" s="11">
        <f ca="1"/>
        <v>-0.97137087443989967</v>
      </c>
      <c r="Z157" s="11">
        <f ca="1"/>
        <v>0.10213398043601668</v>
      </c>
      <c r="AA157" s="11">
        <f ca="1"/>
        <v>-1.0928355299724881</v>
      </c>
      <c r="AB157" s="11">
        <f ca="1"/>
        <v>-0.18523145822172055</v>
      </c>
      <c r="AD157" s="11">
        <f ca="1"/>
        <v>0</v>
      </c>
      <c r="AE157" s="11">
        <f ca="1"/>
        <v>0</v>
      </c>
      <c r="AF157" s="11">
        <f ca="1"/>
        <v>0</v>
      </c>
      <c r="AG157" s="11">
        <f ca="1"/>
        <v>0</v>
      </c>
      <c r="AH157" s="11">
        <f ca="1"/>
        <v>0</v>
      </c>
    </row>
    <row r="158" spans="1:34">
      <c r="A158" s="11">
        <v>138</v>
      </c>
      <c r="B158" s="11">
        <v>3.7000000000000011</v>
      </c>
      <c r="D158" s="11">
        <f t="shared" ca="1" si="6"/>
        <v>3.7000000000000011</v>
      </c>
      <c r="E158" s="11">
        <f t="shared" ca="1" si="7"/>
        <v>3.7000000000000011</v>
      </c>
      <c r="F158" s="11">
        <v>0</v>
      </c>
      <c r="G158" s="11">
        <v>0</v>
      </c>
      <c r="H158" s="11">
        <v>0</v>
      </c>
      <c r="I158" s="11">
        <v>0.76666666666666627</v>
      </c>
      <c r="J158" s="11">
        <v>0.2333333333333337</v>
      </c>
      <c r="K158" s="11">
        <v>0</v>
      </c>
      <c r="L158" s="11">
        <v>0</v>
      </c>
      <c r="R158" s="11">
        <f ca="1"/>
        <v>1</v>
      </c>
      <c r="S158" s="11">
        <f ca="1"/>
        <v>-0.96490185973367815</v>
      </c>
      <c r="T158" s="11">
        <f ca="1"/>
        <v>0.12504741143939929</v>
      </c>
      <c r="U158" s="11">
        <f ca="1"/>
        <v>-0.96863353493139548</v>
      </c>
      <c r="V158" s="11">
        <f ca="1"/>
        <v>-0.18813557524983174</v>
      </c>
      <c r="X158" s="11">
        <f t="array" aca="1" ref="X158:AB158" ca="1">MMULT(F158:INDEX(F158:P158,$G$16),TRANSPOSE($R$3:INDEX($R$3:$Y$7,$R$1,$G$16)))</f>
        <v>1</v>
      </c>
      <c r="Y158" s="11">
        <f ca="1"/>
        <v>-0.96490185973367815</v>
      </c>
      <c r="Z158" s="11">
        <f ca="1"/>
        <v>0.12504741143939929</v>
      </c>
      <c r="AA158" s="11">
        <f ca="1"/>
        <v>-0.96863353493139548</v>
      </c>
      <c r="AB158" s="11">
        <f ca="1"/>
        <v>-0.18813557524983174</v>
      </c>
      <c r="AD158" s="11">
        <f ca="1"/>
        <v>0</v>
      </c>
      <c r="AE158" s="11">
        <f ca="1"/>
        <v>0</v>
      </c>
      <c r="AF158" s="11">
        <f ca="1"/>
        <v>0</v>
      </c>
      <c r="AG158" s="11">
        <f ca="1"/>
        <v>0</v>
      </c>
      <c r="AH158" s="11">
        <f ca="1"/>
        <v>0</v>
      </c>
    </row>
    <row r="159" spans="1:34">
      <c r="A159" s="11">
        <v>139</v>
      </c>
      <c r="B159" s="11">
        <v>3.8000000000000007</v>
      </c>
      <c r="D159" s="11">
        <f t="shared" ca="1" si="6"/>
        <v>3.8000000000000007</v>
      </c>
      <c r="E159" s="11">
        <f t="shared" ca="1" si="7"/>
        <v>3.8000000000000007</v>
      </c>
      <c r="F159" s="11">
        <v>0</v>
      </c>
      <c r="G159" s="11">
        <v>0</v>
      </c>
      <c r="H159" s="11">
        <v>0</v>
      </c>
      <c r="I159" s="11">
        <v>0.73333333333333317</v>
      </c>
      <c r="J159" s="11">
        <v>0.26666666666666689</v>
      </c>
      <c r="K159" s="11">
        <v>0</v>
      </c>
      <c r="L159" s="11">
        <v>0</v>
      </c>
      <c r="R159" s="11">
        <f ca="1"/>
        <v>1</v>
      </c>
      <c r="S159" s="11">
        <f ca="1"/>
        <v>-0.95843284502745663</v>
      </c>
      <c r="T159" s="11">
        <f ca="1"/>
        <v>0.14796084244278185</v>
      </c>
      <c r="U159" s="11">
        <f ca="1"/>
        <v>-0.84443153989030306</v>
      </c>
      <c r="V159" s="11">
        <f ca="1"/>
        <v>-0.19103969227794296</v>
      </c>
      <c r="X159" s="11">
        <f t="array" aca="1" ref="X159:AB159" ca="1">MMULT(F159:INDEX(F159:P159,$G$16),TRANSPOSE($R$3:INDEX($R$3:$Y$7,$R$1,$G$16)))</f>
        <v>1</v>
      </c>
      <c r="Y159" s="11">
        <f ca="1"/>
        <v>-0.95843284502745663</v>
      </c>
      <c r="Z159" s="11">
        <f ca="1"/>
        <v>0.14796084244278185</v>
      </c>
      <c r="AA159" s="11">
        <f ca="1"/>
        <v>-0.84443153989030306</v>
      </c>
      <c r="AB159" s="11">
        <f ca="1"/>
        <v>-0.19103969227794296</v>
      </c>
      <c r="AD159" s="11">
        <f ca="1"/>
        <v>0</v>
      </c>
      <c r="AE159" s="11">
        <f ca="1"/>
        <v>0</v>
      </c>
      <c r="AF159" s="11">
        <f ca="1"/>
        <v>0</v>
      </c>
      <c r="AG159" s="11">
        <f ca="1"/>
        <v>0</v>
      </c>
      <c r="AH159" s="11">
        <f ca="1"/>
        <v>0</v>
      </c>
    </row>
    <row r="160" spans="1:34">
      <c r="A160" s="11">
        <v>140</v>
      </c>
      <c r="B160" s="11">
        <v>3.9000000000000004</v>
      </c>
      <c r="D160" s="11">
        <f t="shared" ca="1" si="6"/>
        <v>3.9000000000000004</v>
      </c>
      <c r="E160" s="11">
        <f t="shared" ca="1" si="7"/>
        <v>3.9000000000000004</v>
      </c>
      <c r="F160" s="11">
        <v>0</v>
      </c>
      <c r="G160" s="11">
        <v>0</v>
      </c>
      <c r="H160" s="11">
        <v>0</v>
      </c>
      <c r="I160" s="11">
        <v>0.7</v>
      </c>
      <c r="J160" s="11">
        <v>0.3000000000000001</v>
      </c>
      <c r="K160" s="11">
        <v>0</v>
      </c>
      <c r="L160" s="11">
        <v>0</v>
      </c>
      <c r="R160" s="11">
        <f ca="1"/>
        <v>1</v>
      </c>
      <c r="S160" s="11">
        <f ca="1"/>
        <v>-0.9519638303212351</v>
      </c>
      <c r="T160" s="11">
        <f ca="1"/>
        <v>0.17087427344616446</v>
      </c>
      <c r="U160" s="11">
        <f ca="1"/>
        <v>-0.72022954484921042</v>
      </c>
      <c r="V160" s="11">
        <f ca="1"/>
        <v>-0.19394380930605415</v>
      </c>
      <c r="X160" s="11">
        <f t="array" aca="1" ref="X160:AB160" ca="1">MMULT(F160:INDEX(F160:P160,$G$16),TRANSPOSE($R$3:INDEX($R$3:$Y$7,$R$1,$G$16)))</f>
        <v>1</v>
      </c>
      <c r="Y160" s="11">
        <f ca="1"/>
        <v>-0.9519638303212351</v>
      </c>
      <c r="Z160" s="11">
        <f ca="1"/>
        <v>0.17087427344616446</v>
      </c>
      <c r="AA160" s="11">
        <f ca="1"/>
        <v>-0.72022954484921042</v>
      </c>
      <c r="AB160" s="11">
        <f ca="1"/>
        <v>-0.19394380930605415</v>
      </c>
      <c r="AD160" s="11">
        <f ca="1"/>
        <v>0</v>
      </c>
      <c r="AE160" s="11">
        <f ca="1"/>
        <v>0</v>
      </c>
      <c r="AF160" s="11">
        <f ca="1"/>
        <v>0</v>
      </c>
      <c r="AG160" s="11">
        <f ca="1"/>
        <v>0</v>
      </c>
      <c r="AH160" s="11">
        <f ca="1"/>
        <v>0</v>
      </c>
    </row>
    <row r="161" spans="1:34">
      <c r="A161" s="11">
        <v>141</v>
      </c>
      <c r="B161" s="11">
        <v>4</v>
      </c>
      <c r="D161" s="11">
        <f t="shared" ca="1" si="6"/>
        <v>4</v>
      </c>
      <c r="E161" s="11">
        <f t="shared" ca="1" si="7"/>
        <v>4</v>
      </c>
      <c r="F161" s="11">
        <v>0</v>
      </c>
      <c r="G161" s="11">
        <v>0</v>
      </c>
      <c r="H161" s="11">
        <v>0</v>
      </c>
      <c r="I161" s="11">
        <v>0.66666666666666674</v>
      </c>
      <c r="J161" s="11">
        <v>0.33333333333333331</v>
      </c>
      <c r="K161" s="11">
        <v>0</v>
      </c>
      <c r="L161" s="11">
        <v>0</v>
      </c>
      <c r="R161" s="11">
        <f ca="1"/>
        <v>1</v>
      </c>
      <c r="S161" s="11">
        <f ca="1"/>
        <v>-0.94549481561501347</v>
      </c>
      <c r="T161" s="11">
        <f ca="1"/>
        <v>0.19378770444954704</v>
      </c>
      <c r="U161" s="11">
        <f ca="1"/>
        <v>-0.59602754980811767</v>
      </c>
      <c r="V161" s="11">
        <f ca="1"/>
        <v>-0.19684792633416537</v>
      </c>
      <c r="X161" s="11">
        <f t="array" aca="1" ref="X161:AB161" ca="1">MMULT(F161:INDEX(F161:P161,$G$16),TRANSPOSE($R$3:INDEX($R$3:$Y$7,$R$1,$G$16)))</f>
        <v>1</v>
      </c>
      <c r="Y161" s="11">
        <f ca="1"/>
        <v>-0.94549481561501347</v>
      </c>
      <c r="Z161" s="11">
        <f ca="1"/>
        <v>0.19378770444954704</v>
      </c>
      <c r="AA161" s="11">
        <f ca="1"/>
        <v>-0.59602754980811767</v>
      </c>
      <c r="AB161" s="11">
        <f ca="1"/>
        <v>-0.19684792633416537</v>
      </c>
      <c r="AD161" s="11">
        <f ca="1"/>
        <v>0</v>
      </c>
      <c r="AE161" s="11">
        <f ca="1"/>
        <v>0</v>
      </c>
      <c r="AF161" s="11">
        <f ca="1"/>
        <v>0</v>
      </c>
      <c r="AG161" s="11">
        <f ca="1"/>
        <v>0</v>
      </c>
      <c r="AH161" s="11">
        <f ca="1"/>
        <v>0</v>
      </c>
    </row>
    <row r="162" spans="1:34">
      <c r="A162" s="11">
        <v>142</v>
      </c>
      <c r="B162" s="11">
        <v>4.1000000000000014</v>
      </c>
      <c r="D162" s="11">
        <f t="shared" ca="1" si="6"/>
        <v>4.1000000000000014</v>
      </c>
      <c r="E162" s="11">
        <f t="shared" ca="1" si="7"/>
        <v>4.1000000000000014</v>
      </c>
      <c r="F162" s="11">
        <v>0</v>
      </c>
      <c r="G162" s="11">
        <v>0</v>
      </c>
      <c r="H162" s="11">
        <v>0</v>
      </c>
      <c r="I162" s="11">
        <v>0.63333333333333286</v>
      </c>
      <c r="J162" s="11">
        <v>0.36666666666666714</v>
      </c>
      <c r="K162" s="11">
        <v>0</v>
      </c>
      <c r="L162" s="11">
        <v>0</v>
      </c>
      <c r="R162" s="11">
        <f ca="1"/>
        <v>1</v>
      </c>
      <c r="S162" s="11">
        <f ca="1"/>
        <v>-0.93902580090879173</v>
      </c>
      <c r="T162" s="11">
        <f ca="1"/>
        <v>0.21670113545293007</v>
      </c>
      <c r="U162" s="11">
        <f ca="1"/>
        <v>-0.47182555476702248</v>
      </c>
      <c r="V162" s="11">
        <f ca="1"/>
        <v>-0.19975204336227664</v>
      </c>
      <c r="X162" s="11">
        <f t="array" aca="1" ref="X162:AB162" ca="1">MMULT(F162:INDEX(F162:P162,$G$16),TRANSPOSE($R$3:INDEX($R$3:$Y$7,$R$1,$G$16)))</f>
        <v>1</v>
      </c>
      <c r="Y162" s="11">
        <f ca="1"/>
        <v>-0.93902580090879173</v>
      </c>
      <c r="Z162" s="11">
        <f ca="1"/>
        <v>0.21670113545293007</v>
      </c>
      <c r="AA162" s="11">
        <f ca="1"/>
        <v>-0.47182555476702248</v>
      </c>
      <c r="AB162" s="11">
        <f ca="1"/>
        <v>-0.19975204336227664</v>
      </c>
      <c r="AD162" s="11">
        <f ca="1"/>
        <v>0</v>
      </c>
      <c r="AE162" s="11">
        <f ca="1"/>
        <v>0</v>
      </c>
      <c r="AF162" s="11">
        <f ca="1"/>
        <v>0</v>
      </c>
      <c r="AG162" s="11">
        <f ca="1"/>
        <v>0</v>
      </c>
      <c r="AH162" s="11">
        <f ca="1"/>
        <v>0</v>
      </c>
    </row>
    <row r="163" spans="1:34">
      <c r="A163" s="11">
        <v>143</v>
      </c>
      <c r="B163" s="11">
        <v>4.2000000000000011</v>
      </c>
      <c r="D163" s="11">
        <f t="shared" ca="1" si="6"/>
        <v>4.2000000000000011</v>
      </c>
      <c r="E163" s="11">
        <f t="shared" ca="1" si="7"/>
        <v>4.2000000000000011</v>
      </c>
      <c r="F163" s="11">
        <v>0</v>
      </c>
      <c r="G163" s="11">
        <v>0</v>
      </c>
      <c r="H163" s="11">
        <v>0</v>
      </c>
      <c r="I163" s="11">
        <v>0.59999999999999964</v>
      </c>
      <c r="J163" s="11">
        <v>0.40000000000000036</v>
      </c>
      <c r="K163" s="11">
        <v>0</v>
      </c>
      <c r="L163" s="11">
        <v>0</v>
      </c>
      <c r="R163" s="11">
        <f ca="1"/>
        <v>1</v>
      </c>
      <c r="S163" s="11">
        <f ca="1"/>
        <v>-0.9325567862025701</v>
      </c>
      <c r="T163" s="11">
        <f ca="1"/>
        <v>0.23961456645631266</v>
      </c>
      <c r="U163" s="11">
        <f ca="1"/>
        <v>-0.34762355972592984</v>
      </c>
      <c r="V163" s="11">
        <f ca="1"/>
        <v>-0.20265616039038784</v>
      </c>
      <c r="X163" s="11">
        <f t="array" aca="1" ref="X163:AB163" ca="1">MMULT(F163:INDEX(F163:P163,$G$16),TRANSPOSE($R$3:INDEX($R$3:$Y$7,$R$1,$G$16)))</f>
        <v>1</v>
      </c>
      <c r="Y163" s="11">
        <f ca="1"/>
        <v>-0.9325567862025701</v>
      </c>
      <c r="Z163" s="11">
        <f ca="1"/>
        <v>0.23961456645631266</v>
      </c>
      <c r="AA163" s="11">
        <f ca="1"/>
        <v>-0.34762355972592984</v>
      </c>
      <c r="AB163" s="11">
        <f ca="1"/>
        <v>-0.20265616039038784</v>
      </c>
      <c r="AD163" s="11">
        <f ca="1"/>
        <v>0</v>
      </c>
      <c r="AE163" s="11">
        <f ca="1"/>
        <v>0</v>
      </c>
      <c r="AF163" s="11">
        <f ca="1"/>
        <v>0</v>
      </c>
      <c r="AG163" s="11">
        <f ca="1"/>
        <v>0</v>
      </c>
      <c r="AH163" s="11">
        <f ca="1"/>
        <v>0</v>
      </c>
    </row>
    <row r="164" spans="1:34">
      <c r="A164" s="11">
        <v>144</v>
      </c>
      <c r="B164" s="11">
        <v>4.3000000000000007</v>
      </c>
      <c r="D164" s="11">
        <f t="shared" ca="1" si="6"/>
        <v>4.3000000000000007</v>
      </c>
      <c r="E164" s="11">
        <f t="shared" ca="1" si="7"/>
        <v>4.3000000000000007</v>
      </c>
      <c r="F164" s="11">
        <v>0</v>
      </c>
      <c r="G164" s="11">
        <v>0</v>
      </c>
      <c r="H164" s="11">
        <v>0</v>
      </c>
      <c r="I164" s="11">
        <v>0.56666666666666643</v>
      </c>
      <c r="J164" s="11">
        <v>0.43333333333333357</v>
      </c>
      <c r="K164" s="11">
        <v>0</v>
      </c>
      <c r="L164" s="11">
        <v>0</v>
      </c>
      <c r="R164" s="11">
        <f ca="1"/>
        <v>1</v>
      </c>
      <c r="S164" s="11">
        <f ca="1"/>
        <v>-0.92608777149634847</v>
      </c>
      <c r="T164" s="11">
        <f ca="1"/>
        <v>0.26252799745969524</v>
      </c>
      <c r="U164" s="11">
        <f ca="1"/>
        <v>-0.22342156468483709</v>
      </c>
      <c r="V164" s="11">
        <f ca="1"/>
        <v>-0.20556027741849905</v>
      </c>
      <c r="X164" s="11">
        <f t="array" aca="1" ref="X164:AB164" ca="1">MMULT(F164:INDEX(F164:P164,$G$16),TRANSPOSE($R$3:INDEX($R$3:$Y$7,$R$1,$G$16)))</f>
        <v>1</v>
      </c>
      <c r="Y164" s="11">
        <f ca="1"/>
        <v>-0.92608777149634847</v>
      </c>
      <c r="Z164" s="11">
        <f ca="1"/>
        <v>0.26252799745969524</v>
      </c>
      <c r="AA164" s="11">
        <f ca="1"/>
        <v>-0.22342156468483709</v>
      </c>
      <c r="AB164" s="11">
        <f ca="1"/>
        <v>-0.20556027741849905</v>
      </c>
      <c r="AD164" s="11">
        <f ca="1"/>
        <v>0</v>
      </c>
      <c r="AE164" s="11">
        <f ca="1"/>
        <v>0</v>
      </c>
      <c r="AF164" s="11">
        <f ca="1"/>
        <v>0</v>
      </c>
      <c r="AG164" s="11">
        <f ca="1"/>
        <v>0</v>
      </c>
      <c r="AH164" s="11">
        <f ca="1"/>
        <v>0</v>
      </c>
    </row>
    <row r="165" spans="1:34">
      <c r="A165" s="11">
        <v>145</v>
      </c>
      <c r="B165" s="11">
        <v>4.4000000000000004</v>
      </c>
      <c r="D165" s="11">
        <f t="shared" ca="1" si="6"/>
        <v>4.4000000000000004</v>
      </c>
      <c r="E165" s="11">
        <f t="shared" ca="1" si="7"/>
        <v>4.4000000000000004</v>
      </c>
      <c r="F165" s="11">
        <v>0</v>
      </c>
      <c r="G165" s="11">
        <v>0</v>
      </c>
      <c r="H165" s="11">
        <v>0</v>
      </c>
      <c r="I165" s="11">
        <v>0.53333333333333321</v>
      </c>
      <c r="J165" s="11">
        <v>0.46666666666666679</v>
      </c>
      <c r="K165" s="11">
        <v>0</v>
      </c>
      <c r="L165" s="11">
        <v>0</v>
      </c>
      <c r="R165" s="11">
        <f ca="1"/>
        <v>1</v>
      </c>
      <c r="S165" s="11">
        <f ca="1"/>
        <v>-0.91961875679012683</v>
      </c>
      <c r="T165" s="11">
        <f ca="1"/>
        <v>0.28544142846307785</v>
      </c>
      <c r="U165" s="11">
        <f ca="1"/>
        <v>-9.9219569643744454E-2</v>
      </c>
      <c r="V165" s="11">
        <f ca="1"/>
        <v>-0.20846439444661025</v>
      </c>
      <c r="X165" s="11">
        <f t="array" aca="1" ref="X165:AB165" ca="1">MMULT(F165:INDEX(F165:P165,$G$16),TRANSPOSE($R$3:INDEX($R$3:$Y$7,$R$1,$G$16)))</f>
        <v>1</v>
      </c>
      <c r="Y165" s="11">
        <f ca="1"/>
        <v>-0.91961875679012683</v>
      </c>
      <c r="Z165" s="11">
        <f ca="1"/>
        <v>0.28544142846307785</v>
      </c>
      <c r="AA165" s="11">
        <f ca="1"/>
        <v>-9.9219569643744454E-2</v>
      </c>
      <c r="AB165" s="11">
        <f ca="1"/>
        <v>-0.20846439444661025</v>
      </c>
      <c r="AD165" s="11">
        <f ca="1"/>
        <v>0</v>
      </c>
      <c r="AE165" s="11">
        <f ca="1"/>
        <v>0</v>
      </c>
      <c r="AF165" s="11">
        <f ca="1"/>
        <v>0</v>
      </c>
      <c r="AG165" s="11">
        <f ca="1"/>
        <v>0</v>
      </c>
      <c r="AH165" s="11">
        <f ca="1"/>
        <v>0</v>
      </c>
    </row>
    <row r="166" spans="1:34">
      <c r="A166" s="11">
        <v>146</v>
      </c>
      <c r="B166" s="11">
        <v>4.5</v>
      </c>
      <c r="D166" s="11">
        <f t="shared" ca="1" si="6"/>
        <v>4.5</v>
      </c>
      <c r="E166" s="11">
        <f t="shared" ca="1" si="7"/>
        <v>4.5</v>
      </c>
      <c r="F166" s="11">
        <v>0</v>
      </c>
      <c r="G166" s="11">
        <v>0</v>
      </c>
      <c r="H166" s="11">
        <v>0</v>
      </c>
      <c r="I166" s="11">
        <v>0.5</v>
      </c>
      <c r="J166" s="11">
        <v>0.5</v>
      </c>
      <c r="K166" s="11">
        <v>0</v>
      </c>
      <c r="L166" s="11">
        <v>0</v>
      </c>
      <c r="R166" s="11">
        <f ca="1"/>
        <v>1</v>
      </c>
      <c r="S166" s="11">
        <f ca="1"/>
        <v>-0.9131497420839052</v>
      </c>
      <c r="T166" s="11">
        <f ca="1"/>
        <v>0.30835485946646046</v>
      </c>
      <c r="U166" s="11">
        <f ca="1"/>
        <v>2.4982425397348296E-2</v>
      </c>
      <c r="V166" s="11">
        <f ca="1"/>
        <v>-0.21136851147472147</v>
      </c>
      <c r="X166" s="11">
        <f t="array" aca="1" ref="X166:AB166" ca="1">MMULT(F166:INDEX(F166:P166,$G$16),TRANSPOSE($R$3:INDEX($R$3:$Y$7,$R$1,$G$16)))</f>
        <v>1</v>
      </c>
      <c r="Y166" s="11">
        <f ca="1"/>
        <v>-0.9131497420839052</v>
      </c>
      <c r="Z166" s="11">
        <f ca="1"/>
        <v>0.30835485946646046</v>
      </c>
      <c r="AA166" s="11">
        <f ca="1"/>
        <v>2.4982425397348296E-2</v>
      </c>
      <c r="AB166" s="11">
        <f ca="1"/>
        <v>-0.21136851147472147</v>
      </c>
      <c r="AD166" s="11">
        <f ca="1"/>
        <v>0</v>
      </c>
      <c r="AE166" s="11">
        <f ca="1"/>
        <v>0</v>
      </c>
      <c r="AF166" s="11">
        <f ca="1"/>
        <v>0</v>
      </c>
      <c r="AG166" s="11">
        <f ca="1"/>
        <v>0</v>
      </c>
      <c r="AH166" s="11">
        <f ca="1"/>
        <v>0</v>
      </c>
    </row>
    <row r="167" spans="1:34">
      <c r="A167" s="11">
        <v>147</v>
      </c>
      <c r="B167" s="11">
        <v>4.6000000000000014</v>
      </c>
      <c r="D167" s="11">
        <f t="shared" ca="1" si="6"/>
        <v>4.6000000000000014</v>
      </c>
      <c r="E167" s="11">
        <f t="shared" ca="1" si="7"/>
        <v>4.6000000000000014</v>
      </c>
      <c r="F167" s="11">
        <v>0</v>
      </c>
      <c r="G167" s="11">
        <v>0</v>
      </c>
      <c r="H167" s="11">
        <v>0</v>
      </c>
      <c r="I167" s="11">
        <v>0.46666666666666623</v>
      </c>
      <c r="J167" s="11">
        <v>0.53333333333333377</v>
      </c>
      <c r="K167" s="11">
        <v>0</v>
      </c>
      <c r="L167" s="11">
        <v>0</v>
      </c>
      <c r="R167" s="11">
        <f ca="1"/>
        <v>1</v>
      </c>
      <c r="S167" s="11">
        <f ca="1"/>
        <v>-0.90668072737768346</v>
      </c>
      <c r="T167" s="11">
        <f ca="1"/>
        <v>0.33126829046984341</v>
      </c>
      <c r="U167" s="11">
        <f ca="1"/>
        <v>0.14918442043844304</v>
      </c>
      <c r="V167" s="11">
        <f ca="1"/>
        <v>-0.21427262850283271</v>
      </c>
      <c r="X167" s="11">
        <f t="array" aca="1" ref="X167:AB167" ca="1">MMULT(F167:INDEX(F167:P167,$G$16),TRANSPOSE($R$3:INDEX($R$3:$Y$7,$R$1,$G$16)))</f>
        <v>1</v>
      </c>
      <c r="Y167" s="11">
        <f ca="1"/>
        <v>-0.90668072737768346</v>
      </c>
      <c r="Z167" s="11">
        <f ca="1"/>
        <v>0.33126829046984341</v>
      </c>
      <c r="AA167" s="11">
        <f ca="1"/>
        <v>0.14918442043844304</v>
      </c>
      <c r="AB167" s="11">
        <f ca="1"/>
        <v>-0.21427262850283271</v>
      </c>
      <c r="AD167" s="11">
        <f ca="1"/>
        <v>0</v>
      </c>
      <c r="AE167" s="11">
        <f ca="1"/>
        <v>0</v>
      </c>
      <c r="AF167" s="11">
        <f ca="1"/>
        <v>0</v>
      </c>
      <c r="AG167" s="11">
        <f ca="1"/>
        <v>0</v>
      </c>
      <c r="AH167" s="11">
        <f ca="1"/>
        <v>0</v>
      </c>
    </row>
    <row r="168" spans="1:34">
      <c r="A168" s="11">
        <v>148</v>
      </c>
      <c r="B168" s="11">
        <v>4.7000000000000011</v>
      </c>
      <c r="D168" s="11">
        <f t="shared" ca="1" si="6"/>
        <v>4.7000000000000011</v>
      </c>
      <c r="E168" s="11">
        <f t="shared" ca="1" si="7"/>
        <v>4.7000000000000011</v>
      </c>
      <c r="F168" s="11">
        <v>0</v>
      </c>
      <c r="G168" s="11">
        <v>0</v>
      </c>
      <c r="H168" s="11">
        <v>0</v>
      </c>
      <c r="I168" s="11">
        <v>0.43333333333333302</v>
      </c>
      <c r="J168" s="11">
        <v>0.56666666666666698</v>
      </c>
      <c r="K168" s="11">
        <v>0</v>
      </c>
      <c r="L168" s="11">
        <v>0</v>
      </c>
      <c r="R168" s="11">
        <f ca="1"/>
        <v>1</v>
      </c>
      <c r="S168" s="11">
        <f ca="1"/>
        <v>-0.90021171267146194</v>
      </c>
      <c r="T168" s="11">
        <f ca="1"/>
        <v>0.35418172147322602</v>
      </c>
      <c r="U168" s="11">
        <f ca="1"/>
        <v>0.27338641547953568</v>
      </c>
      <c r="V168" s="11">
        <f ca="1"/>
        <v>-0.2171767455309439</v>
      </c>
      <c r="X168" s="11">
        <f t="array" aca="1" ref="X168:AB168" ca="1">MMULT(F168:INDEX(F168:P168,$G$16),TRANSPOSE($R$3:INDEX($R$3:$Y$7,$R$1,$G$16)))</f>
        <v>1</v>
      </c>
      <c r="Y168" s="11">
        <f ca="1"/>
        <v>-0.90021171267146194</v>
      </c>
      <c r="Z168" s="11">
        <f ca="1"/>
        <v>0.35418172147322602</v>
      </c>
      <c r="AA168" s="11">
        <f ca="1"/>
        <v>0.27338641547953568</v>
      </c>
      <c r="AB168" s="11">
        <f ca="1"/>
        <v>-0.2171767455309439</v>
      </c>
      <c r="AD168" s="11">
        <f ca="1"/>
        <v>0</v>
      </c>
      <c r="AE168" s="11">
        <f ca="1"/>
        <v>0</v>
      </c>
      <c r="AF168" s="11">
        <f ca="1"/>
        <v>0</v>
      </c>
      <c r="AG168" s="11">
        <f ca="1"/>
        <v>0</v>
      </c>
      <c r="AH168" s="11">
        <f ca="1"/>
        <v>0</v>
      </c>
    </row>
    <row r="169" spans="1:34">
      <c r="A169" s="11">
        <v>149</v>
      </c>
      <c r="B169" s="11">
        <v>4.8000000000000007</v>
      </c>
      <c r="D169" s="11">
        <f t="shared" ca="1" si="6"/>
        <v>4.8000000000000007</v>
      </c>
      <c r="E169" s="11">
        <f t="shared" ca="1" si="7"/>
        <v>4.8000000000000007</v>
      </c>
      <c r="F169" s="11">
        <v>0</v>
      </c>
      <c r="G169" s="11">
        <v>0</v>
      </c>
      <c r="H169" s="11">
        <v>0</v>
      </c>
      <c r="I169" s="11">
        <v>0.3999999999999998</v>
      </c>
      <c r="J169" s="11">
        <v>0.6000000000000002</v>
      </c>
      <c r="K169" s="11">
        <v>0</v>
      </c>
      <c r="L169" s="11">
        <v>0</v>
      </c>
      <c r="R169" s="11">
        <f ca="1"/>
        <v>1</v>
      </c>
      <c r="S169" s="11">
        <f ca="1"/>
        <v>-0.89374269796524031</v>
      </c>
      <c r="T169" s="11">
        <f ca="1"/>
        <v>0.37709515247660863</v>
      </c>
      <c r="U169" s="11">
        <f ca="1"/>
        <v>0.39758841052062832</v>
      </c>
      <c r="V169" s="11">
        <f ca="1"/>
        <v>-0.22008086255905512</v>
      </c>
      <c r="X169" s="11">
        <f t="array" aca="1" ref="X169:AB169" ca="1">MMULT(F169:INDEX(F169:P169,$G$16),TRANSPOSE($R$3:INDEX($R$3:$Y$7,$R$1,$G$16)))</f>
        <v>1</v>
      </c>
      <c r="Y169" s="11">
        <f ca="1"/>
        <v>-0.89374269796524031</v>
      </c>
      <c r="Z169" s="11">
        <f ca="1"/>
        <v>0.37709515247660863</v>
      </c>
      <c r="AA169" s="11">
        <f ca="1"/>
        <v>0.39758841052062832</v>
      </c>
      <c r="AB169" s="11">
        <f ca="1"/>
        <v>-0.22008086255905512</v>
      </c>
      <c r="AD169" s="11">
        <f ca="1"/>
        <v>0</v>
      </c>
      <c r="AE169" s="11">
        <f ca="1"/>
        <v>0</v>
      </c>
      <c r="AF169" s="11">
        <f ca="1"/>
        <v>0</v>
      </c>
      <c r="AG169" s="11">
        <f ca="1"/>
        <v>0</v>
      </c>
      <c r="AH169" s="11">
        <f ca="1"/>
        <v>0</v>
      </c>
    </row>
    <row r="170" spans="1:34">
      <c r="A170" s="11">
        <v>150</v>
      </c>
      <c r="B170" s="11">
        <v>4.9000000000000004</v>
      </c>
      <c r="D170" s="11">
        <f t="shared" ca="1" si="6"/>
        <v>4.9000000000000004</v>
      </c>
      <c r="E170" s="11">
        <f t="shared" ca="1" si="7"/>
        <v>4.9000000000000004</v>
      </c>
      <c r="F170" s="11">
        <v>0</v>
      </c>
      <c r="G170" s="11">
        <v>0</v>
      </c>
      <c r="H170" s="11">
        <v>0</v>
      </c>
      <c r="I170" s="11">
        <v>0.36666666666666659</v>
      </c>
      <c r="J170" s="11">
        <v>0.63333333333333341</v>
      </c>
      <c r="K170" s="11">
        <v>0</v>
      </c>
      <c r="L170" s="11">
        <v>0</v>
      </c>
      <c r="R170" s="11">
        <f ca="1"/>
        <v>1</v>
      </c>
      <c r="S170" s="11">
        <f ca="1"/>
        <v>-0.88727368325901868</v>
      </c>
      <c r="T170" s="11">
        <f ca="1"/>
        <v>0.40000858347999124</v>
      </c>
      <c r="U170" s="11">
        <f ca="1"/>
        <v>0.52179040556172118</v>
      </c>
      <c r="V170" s="11">
        <f ca="1"/>
        <v>-0.22298497958716637</v>
      </c>
      <c r="X170" s="11">
        <f t="array" aca="1" ref="X170:AB170" ca="1">MMULT(F170:INDEX(F170:P170,$G$16),TRANSPOSE($R$3:INDEX($R$3:$Y$7,$R$1,$G$16)))</f>
        <v>1</v>
      </c>
      <c r="Y170" s="11">
        <f ca="1"/>
        <v>-0.88727368325901868</v>
      </c>
      <c r="Z170" s="11">
        <f ca="1"/>
        <v>0.40000858347999124</v>
      </c>
      <c r="AA170" s="11">
        <f ca="1"/>
        <v>0.52179040556172118</v>
      </c>
      <c r="AB170" s="11">
        <f ca="1"/>
        <v>-0.22298497958716637</v>
      </c>
      <c r="AD170" s="11">
        <f ca="1"/>
        <v>0</v>
      </c>
      <c r="AE170" s="11">
        <f ca="1"/>
        <v>0</v>
      </c>
      <c r="AF170" s="11">
        <f ca="1"/>
        <v>0</v>
      </c>
      <c r="AG170" s="11">
        <f ca="1"/>
        <v>0</v>
      </c>
      <c r="AH170" s="11">
        <f ca="1"/>
        <v>0</v>
      </c>
    </row>
    <row r="171" spans="1:34">
      <c r="A171" s="11">
        <v>151</v>
      </c>
      <c r="B171" s="11">
        <v>5</v>
      </c>
      <c r="D171" s="11">
        <f t="shared" ca="1" si="6"/>
        <v>5</v>
      </c>
      <c r="E171" s="11">
        <f t="shared" ca="1" si="7"/>
        <v>5</v>
      </c>
      <c r="F171" s="11">
        <v>0</v>
      </c>
      <c r="G171" s="11">
        <v>0</v>
      </c>
      <c r="H171" s="11">
        <v>0</v>
      </c>
      <c r="I171" s="11">
        <v>0.33333333333333337</v>
      </c>
      <c r="J171" s="11">
        <v>0.66666666666666663</v>
      </c>
      <c r="K171" s="11">
        <v>0</v>
      </c>
      <c r="L171" s="11">
        <v>0</v>
      </c>
      <c r="R171" s="11">
        <f ca="1"/>
        <v>1</v>
      </c>
      <c r="S171" s="11">
        <f ca="1"/>
        <v>-0.88080466855279704</v>
      </c>
      <c r="T171" s="11">
        <f ca="1"/>
        <v>0.4229220144833738</v>
      </c>
      <c r="U171" s="11">
        <f ca="1"/>
        <v>0.64599240060281382</v>
      </c>
      <c r="V171" s="11">
        <f ca="1"/>
        <v>-0.22588909661527756</v>
      </c>
      <c r="X171" s="11">
        <f t="array" aca="1" ref="X171:AB171" ca="1">MMULT(F171:INDEX(F171:P171,$G$16),TRANSPOSE($R$3:INDEX($R$3:$Y$7,$R$1,$G$16)))</f>
        <v>1</v>
      </c>
      <c r="Y171" s="11">
        <f ca="1"/>
        <v>-0.88080466855279704</v>
      </c>
      <c r="Z171" s="11">
        <f ca="1"/>
        <v>0.4229220144833738</v>
      </c>
      <c r="AA171" s="11">
        <f ca="1"/>
        <v>0.64599240060281382</v>
      </c>
      <c r="AB171" s="11">
        <f ca="1"/>
        <v>-0.22588909661527756</v>
      </c>
      <c r="AD171" s="11">
        <f ca="1"/>
        <v>0</v>
      </c>
      <c r="AE171" s="11">
        <f ca="1"/>
        <v>0</v>
      </c>
      <c r="AF171" s="11">
        <f ca="1"/>
        <v>0</v>
      </c>
      <c r="AG171" s="11">
        <f ca="1"/>
        <v>0</v>
      </c>
      <c r="AH171" s="11">
        <f ca="1"/>
        <v>0</v>
      </c>
    </row>
    <row r="172" spans="1:34">
      <c r="A172" s="11">
        <v>152</v>
      </c>
      <c r="B172" s="11">
        <v>5.1000000000000014</v>
      </c>
      <c r="D172" s="11">
        <f t="shared" ca="1" si="6"/>
        <v>5.1000000000000014</v>
      </c>
      <c r="E172" s="11">
        <f t="shared" ca="1" si="7"/>
        <v>5.1000000000000014</v>
      </c>
      <c r="F172" s="11">
        <v>0</v>
      </c>
      <c r="G172" s="11">
        <v>0</v>
      </c>
      <c r="H172" s="11">
        <v>0</v>
      </c>
      <c r="I172" s="11">
        <v>0.29999999999999949</v>
      </c>
      <c r="J172" s="11">
        <v>0.70000000000000051</v>
      </c>
      <c r="K172" s="11">
        <v>0</v>
      </c>
      <c r="L172" s="11">
        <v>0</v>
      </c>
      <c r="R172" s="11">
        <f ca="1"/>
        <v>1</v>
      </c>
      <c r="S172" s="11">
        <f ca="1"/>
        <v>-0.87433565384657541</v>
      </c>
      <c r="T172" s="11">
        <f ca="1"/>
        <v>0.44583544548675691</v>
      </c>
      <c r="U172" s="11">
        <f ca="1"/>
        <v>0.77019439564390901</v>
      </c>
      <c r="V172" s="11">
        <f ca="1"/>
        <v>-0.22879321364338884</v>
      </c>
      <c r="X172" s="11">
        <f t="array" aca="1" ref="X172:AB172" ca="1">MMULT(F172:INDEX(F172:P172,$G$16),TRANSPOSE($R$3:INDEX($R$3:$Y$7,$R$1,$G$16)))</f>
        <v>1</v>
      </c>
      <c r="Y172" s="11">
        <f ca="1"/>
        <v>-0.87433565384657541</v>
      </c>
      <c r="Z172" s="11">
        <f ca="1"/>
        <v>0.44583544548675691</v>
      </c>
      <c r="AA172" s="11">
        <f ca="1"/>
        <v>0.77019439564390901</v>
      </c>
      <c r="AB172" s="11">
        <f ca="1"/>
        <v>-0.22879321364338884</v>
      </c>
      <c r="AD172" s="11">
        <f ca="1"/>
        <v>0</v>
      </c>
      <c r="AE172" s="11">
        <f ca="1"/>
        <v>0</v>
      </c>
      <c r="AF172" s="11">
        <f ca="1"/>
        <v>0</v>
      </c>
      <c r="AG172" s="11">
        <f ca="1"/>
        <v>0</v>
      </c>
      <c r="AH172" s="11">
        <f ca="1"/>
        <v>0</v>
      </c>
    </row>
    <row r="173" spans="1:34">
      <c r="A173" s="11">
        <v>153</v>
      </c>
      <c r="B173" s="11">
        <v>5.2000000000000011</v>
      </c>
      <c r="D173" s="11">
        <f t="shared" ca="1" si="6"/>
        <v>5.2000000000000011</v>
      </c>
      <c r="E173" s="11">
        <f t="shared" ca="1" si="7"/>
        <v>5.2000000000000011</v>
      </c>
      <c r="F173" s="11">
        <v>0</v>
      </c>
      <c r="G173" s="11">
        <v>0</v>
      </c>
      <c r="H173" s="11">
        <v>0</v>
      </c>
      <c r="I173" s="11">
        <v>0.26666666666666627</v>
      </c>
      <c r="J173" s="11">
        <v>0.73333333333333373</v>
      </c>
      <c r="K173" s="11">
        <v>0</v>
      </c>
      <c r="L173" s="11">
        <v>0</v>
      </c>
      <c r="R173" s="11">
        <f ca="1"/>
        <v>1</v>
      </c>
      <c r="S173" s="11">
        <f ca="1"/>
        <v>-0.86786663914035378</v>
      </c>
      <c r="T173" s="11">
        <f ca="1"/>
        <v>0.46874887649013947</v>
      </c>
      <c r="U173" s="11">
        <f ca="1"/>
        <v>0.89439639068500165</v>
      </c>
      <c r="V173" s="11">
        <f ca="1"/>
        <v>-0.23169733067150003</v>
      </c>
      <c r="X173" s="11">
        <f t="array" aca="1" ref="X173:AB173" ca="1">MMULT(F173:INDEX(F173:P173,$G$16),TRANSPOSE($R$3:INDEX($R$3:$Y$7,$R$1,$G$16)))</f>
        <v>1</v>
      </c>
      <c r="Y173" s="11">
        <f ca="1"/>
        <v>-0.86786663914035378</v>
      </c>
      <c r="Z173" s="11">
        <f ca="1"/>
        <v>0.46874887649013947</v>
      </c>
      <c r="AA173" s="11">
        <f ca="1"/>
        <v>0.89439639068500165</v>
      </c>
      <c r="AB173" s="11">
        <f ca="1"/>
        <v>-0.23169733067150003</v>
      </c>
      <c r="AD173" s="11">
        <f ca="1"/>
        <v>0</v>
      </c>
      <c r="AE173" s="11">
        <f ca="1"/>
        <v>0</v>
      </c>
      <c r="AF173" s="11">
        <f ca="1"/>
        <v>0</v>
      </c>
      <c r="AG173" s="11">
        <f ca="1"/>
        <v>0</v>
      </c>
      <c r="AH173" s="11">
        <f ca="1"/>
        <v>0</v>
      </c>
    </row>
    <row r="174" spans="1:34">
      <c r="A174" s="11">
        <v>154</v>
      </c>
      <c r="B174" s="11">
        <v>5.3000000000000007</v>
      </c>
      <c r="D174" s="11">
        <f t="shared" ca="1" si="6"/>
        <v>5.3000000000000007</v>
      </c>
      <c r="E174" s="11">
        <f t="shared" ca="1" si="7"/>
        <v>5.3000000000000007</v>
      </c>
      <c r="F174" s="11">
        <v>0</v>
      </c>
      <c r="G174" s="11">
        <v>0</v>
      </c>
      <c r="H174" s="11">
        <v>0</v>
      </c>
      <c r="I174" s="11">
        <v>0.23333333333333306</v>
      </c>
      <c r="J174" s="11">
        <v>0.76666666666666694</v>
      </c>
      <c r="K174" s="11">
        <v>0</v>
      </c>
      <c r="L174" s="11">
        <v>0</v>
      </c>
      <c r="R174" s="11">
        <f ca="1"/>
        <v>1</v>
      </c>
      <c r="S174" s="11">
        <f ca="1"/>
        <v>-0.86139762443413215</v>
      </c>
      <c r="T174" s="11">
        <f ca="1"/>
        <v>0.49166230749352208</v>
      </c>
      <c r="U174" s="11">
        <f ca="1"/>
        <v>1.0185983857260943</v>
      </c>
      <c r="V174" s="11">
        <f ca="1"/>
        <v>-0.23460144769961125</v>
      </c>
      <c r="X174" s="11">
        <f t="array" aca="1" ref="X174:AB174" ca="1">MMULT(F174:INDEX(F174:P174,$G$16),TRANSPOSE($R$3:INDEX($R$3:$Y$7,$R$1,$G$16)))</f>
        <v>1</v>
      </c>
      <c r="Y174" s="11">
        <f ca="1"/>
        <v>-0.86139762443413215</v>
      </c>
      <c r="Z174" s="11">
        <f ca="1"/>
        <v>0.49166230749352208</v>
      </c>
      <c r="AA174" s="11">
        <f ca="1"/>
        <v>1.0185983857260943</v>
      </c>
      <c r="AB174" s="11">
        <f ca="1"/>
        <v>-0.23460144769961125</v>
      </c>
      <c r="AD174" s="11">
        <f ca="1"/>
        <v>0</v>
      </c>
      <c r="AE174" s="11">
        <f ca="1"/>
        <v>0</v>
      </c>
      <c r="AF174" s="11">
        <f ca="1"/>
        <v>0</v>
      </c>
      <c r="AG174" s="11">
        <f ca="1"/>
        <v>0</v>
      </c>
      <c r="AH174" s="11">
        <f ca="1"/>
        <v>0</v>
      </c>
    </row>
    <row r="175" spans="1:34">
      <c r="A175" s="11">
        <v>155</v>
      </c>
      <c r="B175" s="11">
        <v>5.4</v>
      </c>
      <c r="D175" s="11">
        <f t="shared" ca="1" si="6"/>
        <v>5.4</v>
      </c>
      <c r="E175" s="11">
        <f t="shared" ca="1" si="7"/>
        <v>5.4</v>
      </c>
      <c r="F175" s="11">
        <v>0</v>
      </c>
      <c r="G175" s="11">
        <v>0</v>
      </c>
      <c r="H175" s="11">
        <v>0</v>
      </c>
      <c r="I175" s="11">
        <v>0.19999999999999984</v>
      </c>
      <c r="J175" s="11">
        <v>0.80000000000000016</v>
      </c>
      <c r="K175" s="11">
        <v>0</v>
      </c>
      <c r="L175" s="11">
        <v>0</v>
      </c>
      <c r="R175" s="11">
        <f ca="1"/>
        <v>1</v>
      </c>
      <c r="S175" s="11">
        <f ca="1"/>
        <v>-0.85492860972791052</v>
      </c>
      <c r="T175" s="11">
        <f ca="1"/>
        <v>0.51457573849690463</v>
      </c>
      <c r="U175" s="11">
        <f ca="1"/>
        <v>1.1428003807671872</v>
      </c>
      <c r="V175" s="11">
        <f ca="1"/>
        <v>-0.23750556472772244</v>
      </c>
      <c r="X175" s="11">
        <f t="array" aca="1" ref="X175:AB175" ca="1">MMULT(F175:INDEX(F175:P175,$G$16),TRANSPOSE($R$3:INDEX($R$3:$Y$7,$R$1,$G$16)))</f>
        <v>1</v>
      </c>
      <c r="Y175" s="11">
        <f ca="1"/>
        <v>-0.85492860972791052</v>
      </c>
      <c r="Z175" s="11">
        <f ca="1"/>
        <v>0.51457573849690463</v>
      </c>
      <c r="AA175" s="11">
        <f ca="1"/>
        <v>1.1428003807671872</v>
      </c>
      <c r="AB175" s="11">
        <f ca="1"/>
        <v>-0.23750556472772244</v>
      </c>
      <c r="AD175" s="11">
        <f ca="1"/>
        <v>0</v>
      </c>
      <c r="AE175" s="11">
        <f ca="1"/>
        <v>0</v>
      </c>
      <c r="AF175" s="11">
        <f ca="1"/>
        <v>0</v>
      </c>
      <c r="AG175" s="11">
        <f ca="1"/>
        <v>0</v>
      </c>
      <c r="AH175" s="11">
        <f ca="1"/>
        <v>0</v>
      </c>
    </row>
    <row r="176" spans="1:34">
      <c r="A176" s="11">
        <v>156</v>
      </c>
      <c r="B176" s="11">
        <v>5.5</v>
      </c>
      <c r="D176" s="11">
        <f t="shared" ca="1" si="6"/>
        <v>5.5</v>
      </c>
      <c r="E176" s="11">
        <f t="shared" ca="1" si="7"/>
        <v>5.5</v>
      </c>
      <c r="F176" s="11">
        <v>0</v>
      </c>
      <c r="G176" s="11">
        <v>0</v>
      </c>
      <c r="H176" s="11">
        <v>0</v>
      </c>
      <c r="I176" s="11">
        <v>0.16666666666666663</v>
      </c>
      <c r="J176" s="11">
        <v>0.83333333333333337</v>
      </c>
      <c r="K176" s="11">
        <v>0</v>
      </c>
      <c r="L176" s="11">
        <v>0</v>
      </c>
      <c r="R176" s="11">
        <f ca="1"/>
        <v>1</v>
      </c>
      <c r="S176" s="11">
        <f ca="1"/>
        <v>-0.84845959502168888</v>
      </c>
      <c r="T176" s="11">
        <f ca="1"/>
        <v>0.53748916950028724</v>
      </c>
      <c r="U176" s="11">
        <f ca="1"/>
        <v>1.2670023758082798</v>
      </c>
      <c r="V176" s="11">
        <f ca="1"/>
        <v>-0.24040968175583366</v>
      </c>
      <c r="X176" s="11">
        <f t="array" aca="1" ref="X176:AB176" ca="1">MMULT(F176:INDEX(F176:P176,$G$16),TRANSPOSE($R$3:INDEX($R$3:$Y$7,$R$1,$G$16)))</f>
        <v>1</v>
      </c>
      <c r="Y176" s="11">
        <f ca="1"/>
        <v>-0.84845959502168888</v>
      </c>
      <c r="Z176" s="11">
        <f ca="1"/>
        <v>0.53748916950028724</v>
      </c>
      <c r="AA176" s="11">
        <f ca="1"/>
        <v>1.2670023758082798</v>
      </c>
      <c r="AB176" s="11">
        <f ca="1"/>
        <v>-0.24040968175583366</v>
      </c>
      <c r="AD176" s="11">
        <f ca="1"/>
        <v>0</v>
      </c>
      <c r="AE176" s="11">
        <f ca="1"/>
        <v>0</v>
      </c>
      <c r="AF176" s="11">
        <f ca="1"/>
        <v>0</v>
      </c>
      <c r="AG176" s="11">
        <f ca="1"/>
        <v>0</v>
      </c>
      <c r="AH176" s="11">
        <f ca="1"/>
        <v>0</v>
      </c>
    </row>
    <row r="177" spans="1:34">
      <c r="A177" s="11">
        <v>157</v>
      </c>
      <c r="B177" s="11">
        <v>5.6000000000000014</v>
      </c>
      <c r="D177" s="11">
        <f t="shared" ca="1" si="6"/>
        <v>5.6000000000000014</v>
      </c>
      <c r="E177" s="11">
        <f t="shared" ca="1" si="7"/>
        <v>5.6000000000000014</v>
      </c>
      <c r="F177" s="11">
        <v>0</v>
      </c>
      <c r="G177" s="11">
        <v>0</v>
      </c>
      <c r="H177" s="11">
        <v>0</v>
      </c>
      <c r="I177" s="11">
        <v>0.13333333333333286</v>
      </c>
      <c r="J177" s="11">
        <v>0.86666666666666714</v>
      </c>
      <c r="K177" s="11">
        <v>0</v>
      </c>
      <c r="L177" s="11">
        <v>0</v>
      </c>
      <c r="R177" s="11">
        <f ca="1"/>
        <v>1</v>
      </c>
      <c r="S177" s="11">
        <f ca="1"/>
        <v>-0.84199058031546714</v>
      </c>
      <c r="T177" s="11">
        <f ca="1"/>
        <v>0.56040260050367019</v>
      </c>
      <c r="U177" s="11">
        <f ca="1"/>
        <v>1.3912043708493746</v>
      </c>
      <c r="V177" s="11">
        <f ca="1"/>
        <v>-0.24331379878394493</v>
      </c>
      <c r="X177" s="11">
        <f t="array" aca="1" ref="X177:AB177" ca="1">MMULT(F177:INDEX(F177:P177,$G$16),TRANSPOSE($R$3:INDEX($R$3:$Y$7,$R$1,$G$16)))</f>
        <v>1</v>
      </c>
      <c r="Y177" s="11">
        <f ca="1"/>
        <v>-0.84199058031546714</v>
      </c>
      <c r="Z177" s="11">
        <f ca="1"/>
        <v>0.56040260050367019</v>
      </c>
      <c r="AA177" s="11">
        <f ca="1"/>
        <v>1.3912043708493746</v>
      </c>
      <c r="AB177" s="11">
        <f ca="1"/>
        <v>-0.24331379878394493</v>
      </c>
      <c r="AD177" s="11">
        <f ca="1"/>
        <v>0</v>
      </c>
      <c r="AE177" s="11">
        <f ca="1"/>
        <v>0</v>
      </c>
      <c r="AF177" s="11">
        <f ca="1"/>
        <v>0</v>
      </c>
      <c r="AG177" s="11">
        <f ca="1"/>
        <v>0</v>
      </c>
      <c r="AH177" s="11">
        <f ca="1"/>
        <v>0</v>
      </c>
    </row>
    <row r="178" spans="1:34">
      <c r="A178" s="11">
        <v>158</v>
      </c>
      <c r="B178" s="11">
        <v>5.7000000000000011</v>
      </c>
      <c r="D178" s="11">
        <f t="shared" ca="1" si="6"/>
        <v>5.7000000000000011</v>
      </c>
      <c r="E178" s="11">
        <f t="shared" ca="1" si="7"/>
        <v>5.7000000000000011</v>
      </c>
      <c r="F178" s="11">
        <v>0</v>
      </c>
      <c r="G178" s="11">
        <v>0</v>
      </c>
      <c r="H178" s="11">
        <v>0</v>
      </c>
      <c r="I178" s="11">
        <v>9.9999999999999645E-2</v>
      </c>
      <c r="J178" s="11">
        <v>0.90000000000000036</v>
      </c>
      <c r="K178" s="11">
        <v>0</v>
      </c>
      <c r="L178" s="11">
        <v>0</v>
      </c>
      <c r="R178" s="11">
        <f ca="1"/>
        <v>1</v>
      </c>
      <c r="S178" s="11">
        <f ca="1"/>
        <v>-0.83552156560924562</v>
      </c>
      <c r="T178" s="11">
        <f ca="1"/>
        <v>0.5833160315070528</v>
      </c>
      <c r="U178" s="11">
        <f ca="1"/>
        <v>1.5154063658904673</v>
      </c>
      <c r="V178" s="11">
        <f ca="1"/>
        <v>-0.24621791581205615</v>
      </c>
      <c r="X178" s="11">
        <f t="array" aca="1" ref="X178:AB178" ca="1">MMULT(F178:INDEX(F178:P178,$G$16),TRANSPOSE($R$3:INDEX($R$3:$Y$7,$R$1,$G$16)))</f>
        <v>1</v>
      </c>
      <c r="Y178" s="11">
        <f ca="1"/>
        <v>-0.83552156560924562</v>
      </c>
      <c r="Z178" s="11">
        <f ca="1"/>
        <v>0.5833160315070528</v>
      </c>
      <c r="AA178" s="11">
        <f ca="1"/>
        <v>1.5154063658904673</v>
      </c>
      <c r="AB178" s="11">
        <f ca="1"/>
        <v>-0.24621791581205615</v>
      </c>
      <c r="AD178" s="11">
        <f ca="1"/>
        <v>0</v>
      </c>
      <c r="AE178" s="11">
        <f ca="1"/>
        <v>0</v>
      </c>
      <c r="AF178" s="11">
        <f ca="1"/>
        <v>0</v>
      </c>
      <c r="AG178" s="11">
        <f ca="1"/>
        <v>0</v>
      </c>
      <c r="AH178" s="11">
        <f ca="1"/>
        <v>0</v>
      </c>
    </row>
    <row r="179" spans="1:34">
      <c r="A179" s="11">
        <v>159</v>
      </c>
      <c r="B179" s="11">
        <v>5.8000000000000007</v>
      </c>
      <c r="D179" s="11">
        <f t="shared" ca="1" si="6"/>
        <v>5.8000000000000007</v>
      </c>
      <c r="E179" s="11">
        <f t="shared" ca="1" si="7"/>
        <v>5.8000000000000007</v>
      </c>
      <c r="F179" s="11">
        <v>0</v>
      </c>
      <c r="G179" s="11">
        <v>0</v>
      </c>
      <c r="H179" s="11">
        <v>0</v>
      </c>
      <c r="I179" s="11">
        <v>6.666666666666643E-2</v>
      </c>
      <c r="J179" s="11">
        <v>0.93333333333333357</v>
      </c>
      <c r="K179" s="11">
        <v>0</v>
      </c>
      <c r="L179" s="11">
        <v>0</v>
      </c>
      <c r="R179" s="11">
        <f ca="1"/>
        <v>1</v>
      </c>
      <c r="S179" s="11">
        <f ca="1"/>
        <v>-0.82905255090302399</v>
      </c>
      <c r="T179" s="11">
        <f ca="1"/>
        <v>0.60622946251043541</v>
      </c>
      <c r="U179" s="11">
        <f ca="1"/>
        <v>1.6396083609315599</v>
      </c>
      <c r="V179" s="11">
        <f ca="1"/>
        <v>-0.24912203284016735</v>
      </c>
      <c r="X179" s="11">
        <f t="array" aca="1" ref="X179:AB179" ca="1">MMULT(F179:INDEX(F179:P179,$G$16),TRANSPOSE($R$3:INDEX($R$3:$Y$7,$R$1,$G$16)))</f>
        <v>1</v>
      </c>
      <c r="Y179" s="11">
        <f ca="1"/>
        <v>-0.82905255090302399</v>
      </c>
      <c r="Z179" s="11">
        <f ca="1"/>
        <v>0.60622946251043541</v>
      </c>
      <c r="AA179" s="11">
        <f ca="1"/>
        <v>1.6396083609315599</v>
      </c>
      <c r="AB179" s="11">
        <f ca="1"/>
        <v>-0.24912203284016735</v>
      </c>
      <c r="AD179" s="11">
        <f ca="1"/>
        <v>0</v>
      </c>
      <c r="AE179" s="11">
        <f ca="1"/>
        <v>0</v>
      </c>
      <c r="AF179" s="11">
        <f ca="1"/>
        <v>0</v>
      </c>
      <c r="AG179" s="11">
        <f ca="1"/>
        <v>0</v>
      </c>
      <c r="AH179" s="11">
        <f ca="1"/>
        <v>0</v>
      </c>
    </row>
    <row r="180" spans="1:34">
      <c r="A180" s="11">
        <v>160</v>
      </c>
      <c r="B180" s="11">
        <v>5.9</v>
      </c>
      <c r="D180" s="11">
        <f t="shared" ca="1" si="6"/>
        <v>5.9</v>
      </c>
      <c r="E180" s="11">
        <f t="shared" ca="1" si="7"/>
        <v>5.9</v>
      </c>
      <c r="F180" s="11">
        <v>0</v>
      </c>
      <c r="G180" s="11">
        <v>0</v>
      </c>
      <c r="H180" s="11">
        <v>0</v>
      </c>
      <c r="I180" s="11">
        <v>3.3333333333333215E-2</v>
      </c>
      <c r="J180" s="11">
        <v>0.96666666666666679</v>
      </c>
      <c r="K180" s="11">
        <v>0</v>
      </c>
      <c r="L180" s="11">
        <v>0</v>
      </c>
      <c r="R180" s="11">
        <f ca="1"/>
        <v>1</v>
      </c>
      <c r="S180" s="11">
        <f ca="1"/>
        <v>-0.82258353619680236</v>
      </c>
      <c r="T180" s="11">
        <f ca="1"/>
        <v>0.62914289351381802</v>
      </c>
      <c r="U180" s="11">
        <f ca="1"/>
        <v>1.7638103559726528</v>
      </c>
      <c r="V180" s="11">
        <f ca="1"/>
        <v>-0.25202614986827854</v>
      </c>
      <c r="X180" s="11">
        <f t="array" aca="1" ref="X180:AB180" ca="1">MMULT(F180:INDEX(F180:P180,$G$16),TRANSPOSE($R$3:INDEX($R$3:$Y$7,$R$1,$G$16)))</f>
        <v>1</v>
      </c>
      <c r="Y180" s="11">
        <f ca="1"/>
        <v>-0.82258353619680236</v>
      </c>
      <c r="Z180" s="11">
        <f ca="1"/>
        <v>0.62914289351381802</v>
      </c>
      <c r="AA180" s="11">
        <f ca="1"/>
        <v>1.7638103559726528</v>
      </c>
      <c r="AB180" s="11">
        <f ca="1"/>
        <v>-0.25202614986827854</v>
      </c>
      <c r="AD180" s="11">
        <f ca="1"/>
        <v>0</v>
      </c>
      <c r="AE180" s="11">
        <f ca="1"/>
        <v>0</v>
      </c>
      <c r="AF180" s="11">
        <f ca="1"/>
        <v>0</v>
      </c>
      <c r="AG180" s="11">
        <f ca="1"/>
        <v>0</v>
      </c>
      <c r="AH180" s="11">
        <f ca="1"/>
        <v>0</v>
      </c>
    </row>
    <row r="181" spans="1:34">
      <c r="A181" s="11">
        <v>161</v>
      </c>
      <c r="B181" s="11">
        <v>6</v>
      </c>
      <c r="D181" s="11">
        <f t="shared" ca="1" si="6"/>
        <v>6</v>
      </c>
      <c r="E181" s="11">
        <f t="shared" ca="1" si="7"/>
        <v>6</v>
      </c>
      <c r="F181" s="11">
        <v>0</v>
      </c>
      <c r="G181" s="11">
        <v>0</v>
      </c>
      <c r="H181" s="11">
        <v>0</v>
      </c>
      <c r="I181" s="11">
        <v>0</v>
      </c>
      <c r="J181" s="11">
        <v>1</v>
      </c>
      <c r="K181" s="11">
        <v>0</v>
      </c>
      <c r="L181" s="11">
        <v>0</v>
      </c>
      <c r="R181" s="11">
        <f ca="1"/>
        <v>1</v>
      </c>
      <c r="S181" s="11">
        <f ca="1"/>
        <v>-0.81611452149058072</v>
      </c>
      <c r="T181" s="11">
        <f ca="1"/>
        <v>0.65205632451720064</v>
      </c>
      <c r="U181" s="11">
        <f ca="1"/>
        <v>1.8880123510137454</v>
      </c>
      <c r="V181" s="11">
        <f ca="1"/>
        <v>-0.25493026689638976</v>
      </c>
      <c r="X181" s="11">
        <f t="array" aca="1" ref="X181:AB181" ca="1">MMULT(F181:INDEX(F181:P181,$G$16),TRANSPOSE($R$3:INDEX($R$3:$Y$7,$R$1,$G$16)))</f>
        <v>1</v>
      </c>
      <c r="Y181" s="11">
        <f ca="1"/>
        <v>-0.81611452149058072</v>
      </c>
      <c r="Z181" s="11">
        <f ca="1"/>
        <v>0.65205632451720064</v>
      </c>
      <c r="AA181" s="11">
        <f ca="1"/>
        <v>1.8880123510137454</v>
      </c>
      <c r="AB181" s="11">
        <f ca="1"/>
        <v>-0.25493026689638976</v>
      </c>
      <c r="AD181" s="11">
        <f ca="1"/>
        <v>0</v>
      </c>
      <c r="AE181" s="11">
        <f ca="1"/>
        <v>0</v>
      </c>
      <c r="AF181" s="11">
        <f ca="1"/>
        <v>0</v>
      </c>
      <c r="AG181" s="11">
        <f ca="1"/>
        <v>0</v>
      </c>
      <c r="AH181" s="11">
        <f ca="1"/>
        <v>0</v>
      </c>
    </row>
    <row r="182" spans="1:34">
      <c r="A182" s="11">
        <v>162</v>
      </c>
      <c r="B182" s="11">
        <v>6.1000000000000014</v>
      </c>
      <c r="D182" s="11">
        <f t="shared" ca="1" si="6"/>
        <v>6.1000000000000014</v>
      </c>
      <c r="E182" s="11">
        <f t="shared" ca="1" si="7"/>
        <v>6.1000000000000014</v>
      </c>
      <c r="F182" s="11">
        <v>0</v>
      </c>
      <c r="G182" s="11">
        <v>0</v>
      </c>
      <c r="H182" s="11">
        <v>0</v>
      </c>
      <c r="I182" s="11">
        <v>0</v>
      </c>
      <c r="J182" s="11">
        <v>0.94999999999999929</v>
      </c>
      <c r="K182" s="11">
        <v>5.0000000000000711E-2</v>
      </c>
      <c r="L182" s="11">
        <v>0</v>
      </c>
      <c r="R182" s="11">
        <f ca="1"/>
        <v>1</v>
      </c>
      <c r="S182" s="11">
        <f ca="1"/>
        <v>-0.7359016153594643</v>
      </c>
      <c r="T182" s="11">
        <f ca="1"/>
        <v>0.63082183080229581</v>
      </c>
      <c r="U182" s="11">
        <f ca="1"/>
        <v>1.7326506966560187</v>
      </c>
      <c r="V182" s="11">
        <f ca="1"/>
        <v>-0.26589996061942395</v>
      </c>
      <c r="X182" s="11">
        <f t="array" aca="1" ref="X182:AB182" ca="1">MMULT(F182:INDEX(F182:P182,$G$16),TRANSPOSE($R$3:INDEX($R$3:$Y$7,$R$1,$G$16)))</f>
        <v>1</v>
      </c>
      <c r="Y182" s="11">
        <f ca="1"/>
        <v>-0.7359016153594643</v>
      </c>
      <c r="Z182" s="11">
        <f ca="1"/>
        <v>0.63082183080229581</v>
      </c>
      <c r="AA182" s="11">
        <f ca="1"/>
        <v>1.7326506966560187</v>
      </c>
      <c r="AB182" s="11">
        <f ca="1"/>
        <v>-0.26589996061942395</v>
      </c>
      <c r="AD182" s="11">
        <f ca="1"/>
        <v>0</v>
      </c>
      <c r="AE182" s="11">
        <f ca="1"/>
        <v>0</v>
      </c>
      <c r="AF182" s="11">
        <f ca="1"/>
        <v>0</v>
      </c>
      <c r="AG182" s="11">
        <f ca="1"/>
        <v>0</v>
      </c>
      <c r="AH182" s="11">
        <f ca="1"/>
        <v>0</v>
      </c>
    </row>
    <row r="183" spans="1:34">
      <c r="A183" s="11">
        <v>163</v>
      </c>
      <c r="B183" s="11">
        <v>6.1999999999999993</v>
      </c>
      <c r="D183" s="11">
        <f t="shared" ca="1" si="6"/>
        <v>6.1999999999999993</v>
      </c>
      <c r="E183" s="11">
        <f t="shared" ca="1" si="7"/>
        <v>6.1999999999999993</v>
      </c>
      <c r="F183" s="11">
        <v>0</v>
      </c>
      <c r="G183" s="11">
        <v>0</v>
      </c>
      <c r="H183" s="11">
        <v>0</v>
      </c>
      <c r="I183" s="11">
        <v>0</v>
      </c>
      <c r="J183" s="11">
        <v>0.90000000000000036</v>
      </c>
      <c r="K183" s="11">
        <v>9.9999999999999645E-2</v>
      </c>
      <c r="L183" s="11">
        <v>0</v>
      </c>
      <c r="R183" s="11">
        <f ca="1"/>
        <v>1</v>
      </c>
      <c r="S183" s="11">
        <f ca="1"/>
        <v>-0.65568870922835076</v>
      </c>
      <c r="T183" s="11">
        <f ca="1"/>
        <v>0.60958733708739166</v>
      </c>
      <c r="U183" s="11">
        <f ca="1"/>
        <v>1.5772890422982975</v>
      </c>
      <c r="V183" s="11">
        <f ca="1"/>
        <v>-0.2768696543424578</v>
      </c>
      <c r="X183" s="11">
        <f t="array" aca="1" ref="X183:AB183" ca="1">MMULT(F183:INDEX(F183:P183,$G$16),TRANSPOSE($R$3:INDEX($R$3:$Y$7,$R$1,$G$16)))</f>
        <v>1</v>
      </c>
      <c r="Y183" s="11">
        <f ca="1"/>
        <v>-0.65568870922835076</v>
      </c>
      <c r="Z183" s="11">
        <f ca="1"/>
        <v>0.60958733708739166</v>
      </c>
      <c r="AA183" s="11">
        <f ca="1"/>
        <v>1.5772890422982975</v>
      </c>
      <c r="AB183" s="11">
        <f ca="1"/>
        <v>-0.2768696543424578</v>
      </c>
      <c r="AD183" s="11">
        <f ca="1"/>
        <v>0</v>
      </c>
      <c r="AE183" s="11">
        <f ca="1"/>
        <v>0</v>
      </c>
      <c r="AF183" s="11">
        <f ca="1"/>
        <v>0</v>
      </c>
      <c r="AG183" s="11">
        <f ca="1"/>
        <v>0</v>
      </c>
      <c r="AH183" s="11">
        <f ca="1"/>
        <v>0</v>
      </c>
    </row>
    <row r="184" spans="1:34">
      <c r="A184" s="11">
        <v>164</v>
      </c>
      <c r="B184" s="11">
        <v>6.3000000000000007</v>
      </c>
      <c r="D184" s="11">
        <f t="shared" ca="1" si="6"/>
        <v>6.3000000000000007</v>
      </c>
      <c r="E184" s="11">
        <f t="shared" ca="1" si="7"/>
        <v>6.3000000000000007</v>
      </c>
      <c r="F184" s="11">
        <v>0</v>
      </c>
      <c r="G184" s="11">
        <v>0</v>
      </c>
      <c r="H184" s="11">
        <v>0</v>
      </c>
      <c r="I184" s="11">
        <v>0</v>
      </c>
      <c r="J184" s="11">
        <v>0.84999999999999964</v>
      </c>
      <c r="K184" s="11">
        <v>0.15000000000000036</v>
      </c>
      <c r="L184" s="11">
        <v>0</v>
      </c>
      <c r="R184" s="11">
        <f ca="1"/>
        <v>1</v>
      </c>
      <c r="S184" s="11">
        <f ca="1"/>
        <v>-0.57547580309723434</v>
      </c>
      <c r="T184" s="11">
        <f ca="1"/>
        <v>0.58835284337248672</v>
      </c>
      <c r="U184" s="11">
        <f ca="1"/>
        <v>1.4219273879405707</v>
      </c>
      <c r="V184" s="11">
        <f ca="1"/>
        <v>-0.28783934806549194</v>
      </c>
      <c r="X184" s="11">
        <f t="array" aca="1" ref="X184:AB184" ca="1">MMULT(F184:INDEX(F184:P184,$G$16),TRANSPOSE($R$3:INDEX($R$3:$Y$7,$R$1,$G$16)))</f>
        <v>1</v>
      </c>
      <c r="Y184" s="11">
        <f ca="1"/>
        <v>-0.57547580309723434</v>
      </c>
      <c r="Z184" s="11">
        <f ca="1"/>
        <v>0.58835284337248672</v>
      </c>
      <c r="AA184" s="11">
        <f ca="1"/>
        <v>1.4219273879405707</v>
      </c>
      <c r="AB184" s="11">
        <f ca="1"/>
        <v>-0.28783934806549194</v>
      </c>
      <c r="AD184" s="11">
        <f ca="1"/>
        <v>0</v>
      </c>
      <c r="AE184" s="11">
        <f ca="1"/>
        <v>0</v>
      </c>
      <c r="AF184" s="11">
        <f ca="1"/>
        <v>0</v>
      </c>
      <c r="AG184" s="11">
        <f ca="1"/>
        <v>0</v>
      </c>
      <c r="AH184" s="11">
        <f ca="1"/>
        <v>0</v>
      </c>
    </row>
    <row r="185" spans="1:34">
      <c r="A185" s="11">
        <v>165</v>
      </c>
      <c r="B185" s="11">
        <v>6.4000000000000021</v>
      </c>
      <c r="D185" s="11">
        <f t="shared" ca="1" si="6"/>
        <v>6.4000000000000021</v>
      </c>
      <c r="E185" s="11">
        <f t="shared" ca="1" si="7"/>
        <v>6.4000000000000021</v>
      </c>
      <c r="F185" s="11">
        <v>0</v>
      </c>
      <c r="G185" s="11">
        <v>0</v>
      </c>
      <c r="H185" s="11">
        <v>0</v>
      </c>
      <c r="I185" s="11">
        <v>0</v>
      </c>
      <c r="J185" s="11">
        <v>0.79999999999999893</v>
      </c>
      <c r="K185" s="11">
        <v>0.20000000000000107</v>
      </c>
      <c r="L185" s="11">
        <v>0</v>
      </c>
      <c r="R185" s="11">
        <f ca="1"/>
        <v>1</v>
      </c>
      <c r="S185" s="11">
        <f ca="1"/>
        <v>-0.49526289696611792</v>
      </c>
      <c r="T185" s="11">
        <f ca="1"/>
        <v>0.5671183496575819</v>
      </c>
      <c r="U185" s="11">
        <f ca="1"/>
        <v>1.266565733582844</v>
      </c>
      <c r="V185" s="11">
        <f ca="1"/>
        <v>-0.29880904178852619</v>
      </c>
      <c r="X185" s="11">
        <f t="array" aca="1" ref="X185:AB185" ca="1">MMULT(F185:INDEX(F185:P185,$G$16),TRANSPOSE($R$3:INDEX($R$3:$Y$7,$R$1,$G$16)))</f>
        <v>1</v>
      </c>
      <c r="Y185" s="11">
        <f ca="1"/>
        <v>-0.49526289696611792</v>
      </c>
      <c r="Z185" s="11">
        <f ca="1"/>
        <v>0.5671183496575819</v>
      </c>
      <c r="AA185" s="11">
        <f ca="1"/>
        <v>1.266565733582844</v>
      </c>
      <c r="AB185" s="11">
        <f ca="1"/>
        <v>-0.29880904178852619</v>
      </c>
      <c r="AD185" s="11">
        <f ca="1"/>
        <v>0</v>
      </c>
      <c r="AE185" s="11">
        <f ca="1"/>
        <v>0</v>
      </c>
      <c r="AF185" s="11">
        <f ca="1"/>
        <v>0</v>
      </c>
      <c r="AG185" s="11">
        <f ca="1"/>
        <v>0</v>
      </c>
      <c r="AH185" s="11">
        <f ca="1"/>
        <v>0</v>
      </c>
    </row>
    <row r="186" spans="1:34">
      <c r="A186" s="11">
        <v>166</v>
      </c>
      <c r="B186" s="11">
        <v>6.5</v>
      </c>
      <c r="D186" s="11">
        <f t="shared" ca="1" si="6"/>
        <v>6.5</v>
      </c>
      <c r="E186" s="11">
        <f t="shared" ca="1" si="7"/>
        <v>6.5</v>
      </c>
      <c r="F186" s="11">
        <v>0</v>
      </c>
      <c r="G186" s="11">
        <v>0</v>
      </c>
      <c r="H186" s="11">
        <v>0</v>
      </c>
      <c r="I186" s="11">
        <v>0</v>
      </c>
      <c r="J186" s="11">
        <v>0.75</v>
      </c>
      <c r="K186" s="11">
        <v>0.25</v>
      </c>
      <c r="L186" s="11">
        <v>0</v>
      </c>
      <c r="R186" s="11">
        <f ca="1"/>
        <v>1</v>
      </c>
      <c r="S186" s="11">
        <f ca="1"/>
        <v>-0.41504999083500438</v>
      </c>
      <c r="T186" s="11">
        <f ca="1"/>
        <v>0.54588385594267774</v>
      </c>
      <c r="U186" s="11">
        <f ca="1"/>
        <v>1.1112040792251228</v>
      </c>
      <c r="V186" s="11">
        <f ca="1"/>
        <v>-0.30977873551155999</v>
      </c>
      <c r="X186" s="11">
        <f t="array" aca="1" ref="X186:AB186" ca="1">MMULT(F186:INDEX(F186:P186,$G$16),TRANSPOSE($R$3:INDEX($R$3:$Y$7,$R$1,$G$16)))</f>
        <v>1</v>
      </c>
      <c r="Y186" s="11">
        <f ca="1"/>
        <v>-0.41504999083500438</v>
      </c>
      <c r="Z186" s="11">
        <f ca="1"/>
        <v>0.54588385594267774</v>
      </c>
      <c r="AA186" s="11">
        <f ca="1"/>
        <v>1.1112040792251228</v>
      </c>
      <c r="AB186" s="11">
        <f ca="1"/>
        <v>-0.30977873551155999</v>
      </c>
      <c r="AD186" s="11">
        <f ca="1"/>
        <v>0</v>
      </c>
      <c r="AE186" s="11">
        <f ca="1"/>
        <v>0</v>
      </c>
      <c r="AF186" s="11">
        <f ca="1"/>
        <v>0</v>
      </c>
      <c r="AG186" s="11">
        <f ca="1"/>
        <v>0</v>
      </c>
      <c r="AH186" s="11">
        <f ca="1"/>
        <v>0</v>
      </c>
    </row>
    <row r="187" spans="1:34">
      <c r="A187" s="11">
        <v>167</v>
      </c>
      <c r="B187" s="11">
        <v>6.6000000000000014</v>
      </c>
      <c r="D187" s="11">
        <f t="shared" ca="1" si="6"/>
        <v>6.6000000000000014</v>
      </c>
      <c r="E187" s="11">
        <f t="shared" ca="1" si="7"/>
        <v>6.6000000000000014</v>
      </c>
      <c r="F187" s="11">
        <v>0</v>
      </c>
      <c r="G187" s="11">
        <v>0</v>
      </c>
      <c r="H187" s="11">
        <v>0</v>
      </c>
      <c r="I187" s="11">
        <v>0</v>
      </c>
      <c r="J187" s="11">
        <v>0.69999999999999929</v>
      </c>
      <c r="K187" s="11">
        <v>0.30000000000000071</v>
      </c>
      <c r="L187" s="11">
        <v>0</v>
      </c>
      <c r="R187" s="11">
        <f ca="1"/>
        <v>1</v>
      </c>
      <c r="S187" s="11">
        <f ca="1"/>
        <v>-0.33483708470388795</v>
      </c>
      <c r="T187" s="11">
        <f ca="1"/>
        <v>0.52464936222777292</v>
      </c>
      <c r="U187" s="11">
        <f ca="1"/>
        <v>0.95584242486739612</v>
      </c>
      <c r="V187" s="11">
        <f ca="1"/>
        <v>-0.32074842923459423</v>
      </c>
      <c r="X187" s="11">
        <f t="array" aca="1" ref="X187:AB187" ca="1">MMULT(F187:INDEX(F187:P187,$G$16),TRANSPOSE($R$3:INDEX($R$3:$Y$7,$R$1,$G$16)))</f>
        <v>1</v>
      </c>
      <c r="Y187" s="11">
        <f ca="1"/>
        <v>-0.33483708470388795</v>
      </c>
      <c r="Z187" s="11">
        <f ca="1"/>
        <v>0.52464936222777292</v>
      </c>
      <c r="AA187" s="11">
        <f ca="1"/>
        <v>0.95584242486739612</v>
      </c>
      <c r="AB187" s="11">
        <f ca="1"/>
        <v>-0.32074842923459423</v>
      </c>
      <c r="AD187" s="11">
        <f ca="1"/>
        <v>0</v>
      </c>
      <c r="AE187" s="11">
        <f ca="1"/>
        <v>0</v>
      </c>
      <c r="AF187" s="11">
        <f ca="1"/>
        <v>0</v>
      </c>
      <c r="AG187" s="11">
        <f ca="1"/>
        <v>0</v>
      </c>
      <c r="AH187" s="11">
        <f ca="1"/>
        <v>0</v>
      </c>
    </row>
    <row r="188" spans="1:34">
      <c r="A188" s="11">
        <v>168</v>
      </c>
      <c r="B188" s="11">
        <v>6.6999999999999993</v>
      </c>
      <c r="D188" s="11">
        <f t="shared" ca="1" si="6"/>
        <v>6.6999999999999993</v>
      </c>
      <c r="E188" s="11">
        <f t="shared" ca="1" si="7"/>
        <v>6.6999999999999993</v>
      </c>
      <c r="F188" s="11">
        <v>0</v>
      </c>
      <c r="G188" s="11">
        <v>0</v>
      </c>
      <c r="H188" s="11">
        <v>0</v>
      </c>
      <c r="I188" s="11">
        <v>0</v>
      </c>
      <c r="J188" s="11">
        <v>0.65000000000000036</v>
      </c>
      <c r="K188" s="11">
        <v>0.34999999999999964</v>
      </c>
      <c r="L188" s="11">
        <v>0</v>
      </c>
      <c r="R188" s="11">
        <f ca="1"/>
        <v>1</v>
      </c>
      <c r="S188" s="11">
        <f ca="1"/>
        <v>-0.25462417857277447</v>
      </c>
      <c r="T188" s="11">
        <f ca="1"/>
        <v>0.50341486851286876</v>
      </c>
      <c r="U188" s="11">
        <f ca="1"/>
        <v>0.80048077050967481</v>
      </c>
      <c r="V188" s="11">
        <f ca="1"/>
        <v>-0.33171812295762804</v>
      </c>
      <c r="X188" s="11">
        <f t="array" aca="1" ref="X188:AB188" ca="1">MMULT(F188:INDEX(F188:P188,$G$16),TRANSPOSE($R$3:INDEX($R$3:$Y$7,$R$1,$G$16)))</f>
        <v>1</v>
      </c>
      <c r="Y188" s="11">
        <f ca="1"/>
        <v>-0.25462417857277447</v>
      </c>
      <c r="Z188" s="11">
        <f ca="1"/>
        <v>0.50341486851286876</v>
      </c>
      <c r="AA188" s="11">
        <f ca="1"/>
        <v>0.80048077050967481</v>
      </c>
      <c r="AB188" s="11">
        <f ca="1"/>
        <v>-0.33171812295762804</v>
      </c>
      <c r="AD188" s="11">
        <f ca="1"/>
        <v>0</v>
      </c>
      <c r="AE188" s="11">
        <f ca="1"/>
        <v>0</v>
      </c>
      <c r="AF188" s="11">
        <f ca="1"/>
        <v>0</v>
      </c>
      <c r="AG188" s="11">
        <f ca="1"/>
        <v>0</v>
      </c>
      <c r="AH188" s="11">
        <f ca="1"/>
        <v>0</v>
      </c>
    </row>
    <row r="189" spans="1:34">
      <c r="A189" s="11">
        <v>169</v>
      </c>
      <c r="B189" s="11">
        <v>6.8000000000000007</v>
      </c>
      <c r="D189" s="11">
        <f t="shared" ca="1" si="6"/>
        <v>6.8000000000000007</v>
      </c>
      <c r="E189" s="11">
        <f t="shared" ca="1" si="7"/>
        <v>6.8000000000000007</v>
      </c>
      <c r="F189" s="11">
        <v>0</v>
      </c>
      <c r="G189" s="11">
        <v>0</v>
      </c>
      <c r="H189" s="11">
        <v>0</v>
      </c>
      <c r="I189" s="11">
        <v>0</v>
      </c>
      <c r="J189" s="11">
        <v>0.59999999999999964</v>
      </c>
      <c r="K189" s="11">
        <v>0.40000000000000036</v>
      </c>
      <c r="L189" s="11">
        <v>0</v>
      </c>
      <c r="R189" s="11">
        <f ca="1"/>
        <v>1</v>
      </c>
      <c r="S189" s="11">
        <f ca="1"/>
        <v>-0.17441127244165799</v>
      </c>
      <c r="T189" s="11">
        <f ca="1"/>
        <v>0.48218037479796388</v>
      </c>
      <c r="U189" s="11">
        <f ca="1"/>
        <v>0.64511911615194806</v>
      </c>
      <c r="V189" s="11">
        <f ca="1"/>
        <v>-0.34268781668066217</v>
      </c>
      <c r="X189" s="11">
        <f t="array" aca="1" ref="X189:AB189" ca="1">MMULT(F189:INDEX(F189:P189,$G$16),TRANSPOSE($R$3:INDEX($R$3:$Y$7,$R$1,$G$16)))</f>
        <v>1</v>
      </c>
      <c r="Y189" s="11">
        <f ca="1"/>
        <v>-0.17441127244165799</v>
      </c>
      <c r="Z189" s="11">
        <f ca="1"/>
        <v>0.48218037479796388</v>
      </c>
      <c r="AA189" s="11">
        <f ca="1"/>
        <v>0.64511911615194806</v>
      </c>
      <c r="AB189" s="11">
        <f ca="1"/>
        <v>-0.34268781668066217</v>
      </c>
      <c r="AD189" s="11">
        <f ca="1"/>
        <v>0</v>
      </c>
      <c r="AE189" s="11">
        <f ca="1"/>
        <v>0</v>
      </c>
      <c r="AF189" s="11">
        <f ca="1"/>
        <v>0</v>
      </c>
      <c r="AG189" s="11">
        <f ca="1"/>
        <v>0</v>
      </c>
      <c r="AH189" s="11">
        <f ca="1"/>
        <v>0</v>
      </c>
    </row>
    <row r="190" spans="1:34">
      <c r="A190" s="11">
        <v>170</v>
      </c>
      <c r="B190" s="11">
        <v>6.9000000000000021</v>
      </c>
      <c r="D190" s="11">
        <f t="shared" ca="1" si="6"/>
        <v>6.9000000000000021</v>
      </c>
      <c r="E190" s="11">
        <f t="shared" ca="1" si="7"/>
        <v>6.9000000000000021</v>
      </c>
      <c r="F190" s="11">
        <v>0</v>
      </c>
      <c r="G190" s="11">
        <v>0</v>
      </c>
      <c r="H190" s="11">
        <v>0</v>
      </c>
      <c r="I190" s="11">
        <v>0</v>
      </c>
      <c r="J190" s="11">
        <v>0.54999999999999893</v>
      </c>
      <c r="K190" s="11">
        <v>0.45000000000000107</v>
      </c>
      <c r="L190" s="11">
        <v>0</v>
      </c>
      <c r="R190" s="11">
        <f ca="1"/>
        <v>1</v>
      </c>
      <c r="S190" s="11">
        <f ca="1"/>
        <v>-9.419836631054157E-2</v>
      </c>
      <c r="T190" s="11">
        <f ca="1"/>
        <v>0.46094588108305895</v>
      </c>
      <c r="U190" s="11">
        <f ca="1"/>
        <v>0.4897574617942213</v>
      </c>
      <c r="V190" s="11">
        <f ca="1"/>
        <v>-0.35365751040369642</v>
      </c>
      <c r="X190" s="11">
        <f t="array" aca="1" ref="X190:AB190" ca="1">MMULT(F190:INDEX(F190:P190,$G$16),TRANSPOSE($R$3:INDEX($R$3:$Y$7,$R$1,$G$16)))</f>
        <v>1</v>
      </c>
      <c r="Y190" s="11">
        <f ca="1"/>
        <v>-9.419836631054157E-2</v>
      </c>
      <c r="Z190" s="11">
        <f ca="1"/>
        <v>0.46094588108305895</v>
      </c>
      <c r="AA190" s="11">
        <f ca="1"/>
        <v>0.4897574617942213</v>
      </c>
      <c r="AB190" s="11">
        <f ca="1"/>
        <v>-0.35365751040369642</v>
      </c>
      <c r="AD190" s="11">
        <f ca="1"/>
        <v>0</v>
      </c>
      <c r="AE190" s="11">
        <f ca="1"/>
        <v>0</v>
      </c>
      <c r="AF190" s="11">
        <f ca="1"/>
        <v>0</v>
      </c>
      <c r="AG190" s="11">
        <f ca="1"/>
        <v>0</v>
      </c>
      <c r="AH190" s="11">
        <f ca="1"/>
        <v>0</v>
      </c>
    </row>
    <row r="191" spans="1:34">
      <c r="A191" s="11">
        <v>171</v>
      </c>
      <c r="B191" s="11">
        <v>7</v>
      </c>
      <c r="D191" s="11">
        <f t="shared" ca="1" si="6"/>
        <v>7</v>
      </c>
      <c r="E191" s="11">
        <f t="shared" ca="1" si="7"/>
        <v>7</v>
      </c>
      <c r="F191" s="11">
        <v>0</v>
      </c>
      <c r="G191" s="11">
        <v>0</v>
      </c>
      <c r="H191" s="11">
        <v>0</v>
      </c>
      <c r="I191" s="11">
        <v>0</v>
      </c>
      <c r="J191" s="11">
        <v>0.5</v>
      </c>
      <c r="K191" s="11">
        <v>0.5</v>
      </c>
      <c r="L191" s="11">
        <v>0</v>
      </c>
      <c r="R191" s="11">
        <f ca="1"/>
        <v>1</v>
      </c>
      <c r="S191" s="11">
        <f ca="1"/>
        <v>-1.3985460179428033E-2</v>
      </c>
      <c r="T191" s="11">
        <f ca="1"/>
        <v>0.43971138736815485</v>
      </c>
      <c r="U191" s="11">
        <f ca="1"/>
        <v>0.3343958074365001</v>
      </c>
      <c r="V191" s="11">
        <f ca="1"/>
        <v>-0.36462720412673022</v>
      </c>
      <c r="X191" s="11">
        <f t="array" aca="1" ref="X191:AB191" ca="1">MMULT(F191:INDEX(F191:P191,$G$16),TRANSPOSE($R$3:INDEX($R$3:$Y$7,$R$1,$G$16)))</f>
        <v>1</v>
      </c>
      <c r="Y191" s="11">
        <f ca="1"/>
        <v>-1.3985460179428033E-2</v>
      </c>
      <c r="Z191" s="11">
        <f ca="1"/>
        <v>0.43971138736815485</v>
      </c>
      <c r="AA191" s="11">
        <f ca="1"/>
        <v>0.3343958074365001</v>
      </c>
      <c r="AB191" s="11">
        <f ca="1"/>
        <v>-0.36462720412673022</v>
      </c>
      <c r="AD191" s="11">
        <f ca="1"/>
        <v>0</v>
      </c>
      <c r="AE191" s="11">
        <f ca="1"/>
        <v>0</v>
      </c>
      <c r="AF191" s="11">
        <f ca="1"/>
        <v>0</v>
      </c>
      <c r="AG191" s="11">
        <f ca="1"/>
        <v>0</v>
      </c>
      <c r="AH191" s="11">
        <f ca="1"/>
        <v>0</v>
      </c>
    </row>
    <row r="192" spans="1:34">
      <c r="A192" s="11">
        <v>172</v>
      </c>
      <c r="B192" s="11">
        <v>7.1000000000000014</v>
      </c>
      <c r="D192" s="11">
        <f t="shared" ca="1" si="6"/>
        <v>7.1000000000000014</v>
      </c>
      <c r="E192" s="11">
        <f t="shared" ca="1" si="7"/>
        <v>7.1000000000000014</v>
      </c>
      <c r="F192" s="11">
        <v>0</v>
      </c>
      <c r="G192" s="11">
        <v>0</v>
      </c>
      <c r="H192" s="11">
        <v>0</v>
      </c>
      <c r="I192" s="11">
        <v>0</v>
      </c>
      <c r="J192" s="11">
        <v>0.44999999999999929</v>
      </c>
      <c r="K192" s="11">
        <v>0.55000000000000071</v>
      </c>
      <c r="L192" s="11">
        <v>0</v>
      </c>
      <c r="R192" s="11">
        <f ca="1"/>
        <v>1</v>
      </c>
      <c r="S192" s="11">
        <f ca="1"/>
        <v>6.6227445951688335E-2</v>
      </c>
      <c r="T192" s="11">
        <f ca="1"/>
        <v>0.41847689365325003</v>
      </c>
      <c r="U192" s="11">
        <f ca="1"/>
        <v>0.17903415307877335</v>
      </c>
      <c r="V192" s="11">
        <f ca="1"/>
        <v>-0.37559689784976441</v>
      </c>
      <c r="X192" s="11">
        <f t="array" aca="1" ref="X192:AB192" ca="1">MMULT(F192:INDEX(F192:P192,$G$16),TRANSPOSE($R$3:INDEX($R$3:$Y$7,$R$1,$G$16)))</f>
        <v>1</v>
      </c>
      <c r="Y192" s="11">
        <f ca="1"/>
        <v>6.6227445951688335E-2</v>
      </c>
      <c r="Z192" s="11">
        <f ca="1"/>
        <v>0.41847689365325003</v>
      </c>
      <c r="AA192" s="11">
        <f ca="1"/>
        <v>0.17903415307877335</v>
      </c>
      <c r="AB192" s="11">
        <f ca="1"/>
        <v>-0.37559689784976441</v>
      </c>
      <c r="AD192" s="11">
        <f ca="1"/>
        <v>0</v>
      </c>
      <c r="AE192" s="11">
        <f ca="1"/>
        <v>0</v>
      </c>
      <c r="AF192" s="11">
        <f ca="1"/>
        <v>0</v>
      </c>
      <c r="AG192" s="11">
        <f ca="1"/>
        <v>0</v>
      </c>
      <c r="AH192" s="11">
        <f ca="1"/>
        <v>0</v>
      </c>
    </row>
    <row r="193" spans="1:34">
      <c r="A193" s="11">
        <v>173</v>
      </c>
      <c r="B193" s="11">
        <v>7.1999999999999993</v>
      </c>
      <c r="D193" s="11">
        <f t="shared" ca="1" si="6"/>
        <v>7.1999999999999993</v>
      </c>
      <c r="E193" s="11">
        <f t="shared" ca="1" si="7"/>
        <v>7.1999999999999993</v>
      </c>
      <c r="F193" s="11">
        <v>0</v>
      </c>
      <c r="G193" s="11">
        <v>0</v>
      </c>
      <c r="H193" s="11">
        <v>0</v>
      </c>
      <c r="I193" s="11">
        <v>0</v>
      </c>
      <c r="J193" s="11">
        <v>0.40000000000000036</v>
      </c>
      <c r="K193" s="11">
        <v>0.59999999999999964</v>
      </c>
      <c r="L193" s="11">
        <v>0</v>
      </c>
      <c r="R193" s="11">
        <f ca="1"/>
        <v>1</v>
      </c>
      <c r="S193" s="11">
        <f ca="1"/>
        <v>0.14644035208280193</v>
      </c>
      <c r="T193" s="11">
        <f ca="1"/>
        <v>0.39724239993834587</v>
      </c>
      <c r="U193" s="11">
        <f ca="1"/>
        <v>2.3672498721052149E-2</v>
      </c>
      <c r="V193" s="11">
        <f ca="1"/>
        <v>-0.38656659157279827</v>
      </c>
      <c r="X193" s="11">
        <f t="array" aca="1" ref="X193:AB193" ca="1">MMULT(F193:INDEX(F193:P193,$G$16),TRANSPOSE($R$3:INDEX($R$3:$Y$7,$R$1,$G$16)))</f>
        <v>1</v>
      </c>
      <c r="Y193" s="11">
        <f ca="1"/>
        <v>0.14644035208280193</v>
      </c>
      <c r="Z193" s="11">
        <f ca="1"/>
        <v>0.39724239993834587</v>
      </c>
      <c r="AA193" s="11">
        <f ca="1"/>
        <v>2.3672498721052149E-2</v>
      </c>
      <c r="AB193" s="11">
        <f ca="1"/>
        <v>-0.38656659157279827</v>
      </c>
      <c r="AD193" s="11">
        <f ca="1"/>
        <v>0</v>
      </c>
      <c r="AE193" s="11">
        <f ca="1"/>
        <v>0</v>
      </c>
      <c r="AF193" s="11">
        <f ca="1"/>
        <v>0</v>
      </c>
      <c r="AG193" s="11">
        <f ca="1"/>
        <v>0</v>
      </c>
      <c r="AH193" s="11">
        <f ca="1"/>
        <v>0</v>
      </c>
    </row>
    <row r="194" spans="1:34">
      <c r="A194" s="11">
        <v>174</v>
      </c>
      <c r="B194" s="11">
        <v>7.3000000000000007</v>
      </c>
      <c r="D194" s="11">
        <f t="shared" ca="1" si="6"/>
        <v>7.3000000000000007</v>
      </c>
      <c r="E194" s="11">
        <f t="shared" ca="1" si="7"/>
        <v>7.3000000000000007</v>
      </c>
      <c r="F194" s="11">
        <v>0</v>
      </c>
      <c r="G194" s="11">
        <v>0</v>
      </c>
      <c r="H194" s="11">
        <v>0</v>
      </c>
      <c r="I194" s="11">
        <v>0</v>
      </c>
      <c r="J194" s="11">
        <v>0.34999999999999964</v>
      </c>
      <c r="K194" s="11">
        <v>0.65000000000000036</v>
      </c>
      <c r="L194" s="11">
        <v>0</v>
      </c>
      <c r="R194" s="11">
        <f ca="1"/>
        <v>1</v>
      </c>
      <c r="S194" s="11">
        <f ca="1"/>
        <v>0.2266532582139183</v>
      </c>
      <c r="T194" s="11">
        <f ca="1"/>
        <v>0.37600790622344094</v>
      </c>
      <c r="U194" s="11">
        <f ca="1"/>
        <v>-0.1316891556366746</v>
      </c>
      <c r="V194" s="11">
        <f ca="1"/>
        <v>-0.3975362852958324</v>
      </c>
      <c r="X194" s="11">
        <f t="array" aca="1" ref="X194:AB194" ca="1">MMULT(F194:INDEX(F194:P194,$G$16),TRANSPOSE($R$3:INDEX($R$3:$Y$7,$R$1,$G$16)))</f>
        <v>1</v>
      </c>
      <c r="Y194" s="11">
        <f ca="1"/>
        <v>0.2266532582139183</v>
      </c>
      <c r="Z194" s="11">
        <f ca="1"/>
        <v>0.37600790622344094</v>
      </c>
      <c r="AA194" s="11">
        <f ca="1"/>
        <v>-0.1316891556366746</v>
      </c>
      <c r="AB194" s="11">
        <f ca="1"/>
        <v>-0.3975362852958324</v>
      </c>
      <c r="AD194" s="11">
        <f ca="1"/>
        <v>0</v>
      </c>
      <c r="AE194" s="11">
        <f ca="1"/>
        <v>0</v>
      </c>
      <c r="AF194" s="11">
        <f ca="1"/>
        <v>0</v>
      </c>
      <c r="AG194" s="11">
        <f ca="1"/>
        <v>0</v>
      </c>
      <c r="AH194" s="11">
        <f ca="1"/>
        <v>0</v>
      </c>
    </row>
    <row r="195" spans="1:34">
      <c r="A195" s="11">
        <v>175</v>
      </c>
      <c r="B195" s="11">
        <v>7.4000000000000021</v>
      </c>
      <c r="D195" s="11">
        <f t="shared" ca="1" si="6"/>
        <v>7.4000000000000021</v>
      </c>
      <c r="E195" s="11">
        <f t="shared" ca="1" si="7"/>
        <v>7.4000000000000021</v>
      </c>
      <c r="F195" s="11">
        <v>0</v>
      </c>
      <c r="G195" s="11">
        <v>0</v>
      </c>
      <c r="H195" s="11">
        <v>0</v>
      </c>
      <c r="I195" s="11">
        <v>0</v>
      </c>
      <c r="J195" s="11">
        <v>0.29999999999999893</v>
      </c>
      <c r="K195" s="11">
        <v>0.70000000000000107</v>
      </c>
      <c r="L195" s="11">
        <v>0</v>
      </c>
      <c r="R195" s="11">
        <f ca="1"/>
        <v>1</v>
      </c>
      <c r="S195" s="11">
        <f ca="1"/>
        <v>0.30686616434503478</v>
      </c>
      <c r="T195" s="11">
        <f ca="1"/>
        <v>0.35477341250853611</v>
      </c>
      <c r="U195" s="11">
        <f ca="1"/>
        <v>-0.28705080999440136</v>
      </c>
      <c r="V195" s="11">
        <f ca="1"/>
        <v>-0.40850597901886665</v>
      </c>
      <c r="X195" s="11">
        <f t="array" aca="1" ref="X195:AB195" ca="1">MMULT(F195:INDEX(F195:P195,$G$16),TRANSPOSE($R$3:INDEX($R$3:$Y$7,$R$1,$G$16)))</f>
        <v>1</v>
      </c>
      <c r="Y195" s="11">
        <f ca="1"/>
        <v>0.30686616434503478</v>
      </c>
      <c r="Z195" s="11">
        <f ca="1"/>
        <v>0.35477341250853611</v>
      </c>
      <c r="AA195" s="11">
        <f ca="1"/>
        <v>-0.28705080999440136</v>
      </c>
      <c r="AB195" s="11">
        <f ca="1"/>
        <v>-0.40850597901886665</v>
      </c>
      <c r="AD195" s="11">
        <f ca="1"/>
        <v>0</v>
      </c>
      <c r="AE195" s="11">
        <f ca="1"/>
        <v>0</v>
      </c>
      <c r="AF195" s="11">
        <f ca="1"/>
        <v>0</v>
      </c>
      <c r="AG195" s="11">
        <f ca="1"/>
        <v>0</v>
      </c>
      <c r="AH195" s="11">
        <f ca="1"/>
        <v>0</v>
      </c>
    </row>
    <row r="196" spans="1:34">
      <c r="A196" s="11">
        <v>176</v>
      </c>
      <c r="B196" s="11">
        <v>7.5</v>
      </c>
      <c r="D196" s="11">
        <f t="shared" ca="1" si="6"/>
        <v>7.5</v>
      </c>
      <c r="E196" s="11">
        <f t="shared" ca="1" si="7"/>
        <v>7.5</v>
      </c>
      <c r="F196" s="11">
        <v>0</v>
      </c>
      <c r="G196" s="11">
        <v>0</v>
      </c>
      <c r="H196" s="11">
        <v>0</v>
      </c>
      <c r="I196" s="11">
        <v>0</v>
      </c>
      <c r="J196" s="11">
        <v>0.25</v>
      </c>
      <c r="K196" s="11">
        <v>0.75</v>
      </c>
      <c r="L196" s="11">
        <v>0</v>
      </c>
      <c r="R196" s="11">
        <f ca="1"/>
        <v>1</v>
      </c>
      <c r="S196" s="11">
        <f ca="1"/>
        <v>0.38707907047614831</v>
      </c>
      <c r="T196" s="11">
        <f ca="1"/>
        <v>0.33353891879363196</v>
      </c>
      <c r="U196" s="11">
        <f ca="1"/>
        <v>-0.44241246435212256</v>
      </c>
      <c r="V196" s="11">
        <f ca="1"/>
        <v>-0.41947567274190045</v>
      </c>
      <c r="X196" s="11">
        <f t="array" aca="1" ref="X196:AB196" ca="1">MMULT(F196:INDEX(F196:P196,$G$16),TRANSPOSE($R$3:INDEX($R$3:$Y$7,$R$1,$G$16)))</f>
        <v>1</v>
      </c>
      <c r="Y196" s="11">
        <f ca="1"/>
        <v>0.38707907047614831</v>
      </c>
      <c r="Z196" s="11">
        <f ca="1"/>
        <v>0.33353891879363196</v>
      </c>
      <c r="AA196" s="11">
        <f ca="1"/>
        <v>-0.44241246435212256</v>
      </c>
      <c r="AB196" s="11">
        <f ca="1"/>
        <v>-0.41947567274190045</v>
      </c>
      <c r="AD196" s="11">
        <f ca="1"/>
        <v>0</v>
      </c>
      <c r="AE196" s="11">
        <f ca="1"/>
        <v>0</v>
      </c>
      <c r="AF196" s="11">
        <f ca="1"/>
        <v>0</v>
      </c>
      <c r="AG196" s="11">
        <f ca="1"/>
        <v>0</v>
      </c>
      <c r="AH196" s="11">
        <f ca="1"/>
        <v>0</v>
      </c>
    </row>
    <row r="197" spans="1:34">
      <c r="A197" s="11">
        <v>177</v>
      </c>
      <c r="B197" s="11">
        <v>7.6000000000000014</v>
      </c>
      <c r="D197" s="11">
        <f t="shared" ca="1" si="6"/>
        <v>7.6000000000000014</v>
      </c>
      <c r="E197" s="11">
        <f t="shared" ca="1" si="7"/>
        <v>7.6000000000000014</v>
      </c>
      <c r="F197" s="11">
        <v>0</v>
      </c>
      <c r="G197" s="11">
        <v>0</v>
      </c>
      <c r="H197" s="11">
        <v>0</v>
      </c>
      <c r="I197" s="11">
        <v>0</v>
      </c>
      <c r="J197" s="11">
        <v>0.19999999999999929</v>
      </c>
      <c r="K197" s="11">
        <v>0.80000000000000071</v>
      </c>
      <c r="L197" s="11">
        <v>0</v>
      </c>
      <c r="R197" s="11">
        <f ca="1"/>
        <v>1</v>
      </c>
      <c r="S197" s="11">
        <f ca="1"/>
        <v>0.46729197660726474</v>
      </c>
      <c r="T197" s="11">
        <f ca="1"/>
        <v>0.31230442507872708</v>
      </c>
      <c r="U197" s="11">
        <f ca="1"/>
        <v>-0.59777411870984931</v>
      </c>
      <c r="V197" s="11">
        <f ca="1"/>
        <v>-0.43044536646493464</v>
      </c>
      <c r="X197" s="11">
        <f t="array" aca="1" ref="X197:AB197" ca="1">MMULT(F197:INDEX(F197:P197,$G$16),TRANSPOSE($R$3:INDEX($R$3:$Y$7,$R$1,$G$16)))</f>
        <v>1</v>
      </c>
      <c r="Y197" s="11">
        <f ca="1"/>
        <v>0.46729197660726474</v>
      </c>
      <c r="Z197" s="11">
        <f ca="1"/>
        <v>0.31230442507872708</v>
      </c>
      <c r="AA197" s="11">
        <f ca="1"/>
        <v>-0.59777411870984931</v>
      </c>
      <c r="AB197" s="11">
        <f ca="1"/>
        <v>-0.43044536646493464</v>
      </c>
      <c r="AD197" s="11">
        <f ca="1"/>
        <v>0</v>
      </c>
      <c r="AE197" s="11">
        <f ca="1"/>
        <v>0</v>
      </c>
      <c r="AF197" s="11">
        <f ca="1"/>
        <v>0</v>
      </c>
      <c r="AG197" s="11">
        <f ca="1"/>
        <v>0</v>
      </c>
      <c r="AH197" s="11">
        <f ca="1"/>
        <v>0</v>
      </c>
    </row>
    <row r="198" spans="1:34">
      <c r="A198" s="11">
        <v>178</v>
      </c>
      <c r="B198" s="11">
        <v>7.6999999999999993</v>
      </c>
      <c r="D198" s="11">
        <f t="shared" ca="1" si="6"/>
        <v>7.6999999999999993</v>
      </c>
      <c r="E198" s="11">
        <f t="shared" ca="1" si="7"/>
        <v>7.6999999999999993</v>
      </c>
      <c r="F198" s="11">
        <v>0</v>
      </c>
      <c r="G198" s="11">
        <v>0</v>
      </c>
      <c r="H198" s="11">
        <v>0</v>
      </c>
      <c r="I198" s="11">
        <v>0</v>
      </c>
      <c r="J198" s="11">
        <v>0.15000000000000036</v>
      </c>
      <c r="K198" s="11">
        <v>0.84999999999999964</v>
      </c>
      <c r="L198" s="11">
        <v>0</v>
      </c>
      <c r="R198" s="11">
        <f ca="1"/>
        <v>1</v>
      </c>
      <c r="S198" s="11">
        <f ca="1"/>
        <v>0.54750488273837827</v>
      </c>
      <c r="T198" s="11">
        <f ca="1"/>
        <v>0.29106993136382298</v>
      </c>
      <c r="U198" s="11">
        <f ca="1"/>
        <v>-0.75313577306757051</v>
      </c>
      <c r="V198" s="11">
        <f ca="1"/>
        <v>-0.4414150601879685</v>
      </c>
      <c r="X198" s="11">
        <f t="array" aca="1" ref="X198:AB198" ca="1">MMULT(F198:INDEX(F198:P198,$G$16),TRANSPOSE($R$3:INDEX($R$3:$Y$7,$R$1,$G$16)))</f>
        <v>1</v>
      </c>
      <c r="Y198" s="11">
        <f ca="1"/>
        <v>0.54750488273837827</v>
      </c>
      <c r="Z198" s="11">
        <f ca="1"/>
        <v>0.29106993136382298</v>
      </c>
      <c r="AA198" s="11">
        <f ca="1"/>
        <v>-0.75313577306757051</v>
      </c>
      <c r="AB198" s="11">
        <f ca="1"/>
        <v>-0.4414150601879685</v>
      </c>
      <c r="AD198" s="11">
        <f ca="1"/>
        <v>0</v>
      </c>
      <c r="AE198" s="11">
        <f ca="1"/>
        <v>0</v>
      </c>
      <c r="AF198" s="11">
        <f ca="1"/>
        <v>0</v>
      </c>
      <c r="AG198" s="11">
        <f ca="1"/>
        <v>0</v>
      </c>
      <c r="AH198" s="11">
        <f ca="1"/>
        <v>0</v>
      </c>
    </row>
    <row r="199" spans="1:34">
      <c r="A199" s="11">
        <v>179</v>
      </c>
      <c r="B199" s="11">
        <v>7.8000000000000007</v>
      </c>
      <c r="D199" s="11">
        <f t="shared" ca="1" si="6"/>
        <v>7.8000000000000007</v>
      </c>
      <c r="E199" s="11">
        <f t="shared" ca="1" si="7"/>
        <v>7.8000000000000007</v>
      </c>
      <c r="F199" s="11">
        <v>0</v>
      </c>
      <c r="G199" s="11">
        <v>0</v>
      </c>
      <c r="H199" s="11">
        <v>0</v>
      </c>
      <c r="I199" s="11">
        <v>0</v>
      </c>
      <c r="J199" s="11">
        <v>9.9999999999999645E-2</v>
      </c>
      <c r="K199" s="11">
        <v>0.90000000000000036</v>
      </c>
      <c r="L199" s="11">
        <v>0</v>
      </c>
      <c r="R199" s="11">
        <f ca="1"/>
        <v>1</v>
      </c>
      <c r="S199" s="11">
        <f ca="1"/>
        <v>0.6277177888694947</v>
      </c>
      <c r="T199" s="11">
        <f ca="1"/>
        <v>0.26983543764891804</v>
      </c>
      <c r="U199" s="11">
        <f ca="1"/>
        <v>-0.90849742742529727</v>
      </c>
      <c r="V199" s="11">
        <f ca="1"/>
        <v>-0.45238475391100264</v>
      </c>
      <c r="X199" s="11">
        <f t="array" aca="1" ref="X199:AB199" ca="1">MMULT(F199:INDEX(F199:P199,$G$16),TRANSPOSE($R$3:INDEX($R$3:$Y$7,$R$1,$G$16)))</f>
        <v>1</v>
      </c>
      <c r="Y199" s="11">
        <f ca="1"/>
        <v>0.6277177888694947</v>
      </c>
      <c r="Z199" s="11">
        <f ca="1"/>
        <v>0.26983543764891804</v>
      </c>
      <c r="AA199" s="11">
        <f ca="1"/>
        <v>-0.90849742742529727</v>
      </c>
      <c r="AB199" s="11">
        <f ca="1"/>
        <v>-0.45238475391100264</v>
      </c>
      <c r="AD199" s="11">
        <f ca="1"/>
        <v>0</v>
      </c>
      <c r="AE199" s="11">
        <f ca="1"/>
        <v>0</v>
      </c>
      <c r="AF199" s="11">
        <f ca="1"/>
        <v>0</v>
      </c>
      <c r="AG199" s="11">
        <f ca="1"/>
        <v>0</v>
      </c>
      <c r="AH199" s="11">
        <f ca="1"/>
        <v>0</v>
      </c>
    </row>
    <row r="200" spans="1:34">
      <c r="A200" s="11">
        <v>180</v>
      </c>
      <c r="B200" s="11">
        <v>7.9000000000000021</v>
      </c>
      <c r="D200" s="11">
        <f t="shared" ca="1" si="6"/>
        <v>7.9000000000000021</v>
      </c>
      <c r="E200" s="11">
        <f t="shared" ca="1" si="7"/>
        <v>7.9000000000000021</v>
      </c>
      <c r="F200" s="11">
        <v>0</v>
      </c>
      <c r="G200" s="11">
        <v>0</v>
      </c>
      <c r="H200" s="11">
        <v>0</v>
      </c>
      <c r="I200" s="11">
        <v>0</v>
      </c>
      <c r="J200" s="11">
        <v>4.9999999999998934E-2</v>
      </c>
      <c r="K200" s="11">
        <v>0.95000000000000107</v>
      </c>
      <c r="L200" s="11">
        <v>0</v>
      </c>
      <c r="R200" s="11">
        <f ca="1"/>
        <v>1</v>
      </c>
      <c r="S200" s="11">
        <f ca="1"/>
        <v>0.70793069500061112</v>
      </c>
      <c r="T200" s="11">
        <f ca="1"/>
        <v>0.24860094393401319</v>
      </c>
      <c r="U200" s="11">
        <f ca="1"/>
        <v>-1.063859081783024</v>
      </c>
      <c r="V200" s="11">
        <f ca="1"/>
        <v>-0.46335444763403688</v>
      </c>
      <c r="X200" s="11">
        <f t="array" aca="1" ref="X200:AB200" ca="1">MMULT(F200:INDEX(F200:P200,$G$16),TRANSPOSE($R$3:INDEX($R$3:$Y$7,$R$1,$G$16)))</f>
        <v>1</v>
      </c>
      <c r="Y200" s="11">
        <f ca="1"/>
        <v>0.70793069500061112</v>
      </c>
      <c r="Z200" s="11">
        <f ca="1"/>
        <v>0.24860094393401319</v>
      </c>
      <c r="AA200" s="11">
        <f ca="1"/>
        <v>-1.063859081783024</v>
      </c>
      <c r="AB200" s="11">
        <f ca="1"/>
        <v>-0.46335444763403688</v>
      </c>
      <c r="AD200" s="11">
        <f ca="1"/>
        <v>0</v>
      </c>
      <c r="AE200" s="11">
        <f ca="1"/>
        <v>0</v>
      </c>
      <c r="AF200" s="11">
        <f ca="1"/>
        <v>0</v>
      </c>
      <c r="AG200" s="11">
        <f ca="1"/>
        <v>0</v>
      </c>
      <c r="AH200" s="11">
        <f ca="1"/>
        <v>0</v>
      </c>
    </row>
    <row r="201" spans="1:34">
      <c r="A201" s="11">
        <v>181</v>
      </c>
      <c r="B201" s="11">
        <v>8</v>
      </c>
      <c r="D201" s="11">
        <f t="shared" ca="1" si="6"/>
        <v>8</v>
      </c>
      <c r="E201" s="11">
        <f t="shared" ca="1" si="7"/>
        <v>8</v>
      </c>
      <c r="F201" s="11">
        <v>0</v>
      </c>
      <c r="G201" s="11">
        <v>0</v>
      </c>
      <c r="H201" s="11">
        <v>0</v>
      </c>
      <c r="I201" s="11">
        <v>0</v>
      </c>
      <c r="J201" s="11">
        <v>0</v>
      </c>
      <c r="K201" s="11">
        <v>1</v>
      </c>
      <c r="L201" s="11">
        <v>0</v>
      </c>
      <c r="R201" s="11">
        <f ca="1"/>
        <v>1</v>
      </c>
      <c r="S201" s="11">
        <f ca="1"/>
        <v>0.78814360113172466</v>
      </c>
      <c r="T201" s="11">
        <f ca="1"/>
        <v>0.22736645021910906</v>
      </c>
      <c r="U201" s="11">
        <f ca="1"/>
        <v>-1.2192207361407452</v>
      </c>
      <c r="V201" s="11">
        <f ca="1"/>
        <v>-0.47432414135707068</v>
      </c>
      <c r="X201" s="11">
        <f t="array" aca="1" ref="X201:AB201" ca="1">MMULT(F201:INDEX(F201:P201,$G$16),TRANSPOSE($R$3:INDEX($R$3:$Y$7,$R$1,$G$16)))</f>
        <v>1</v>
      </c>
      <c r="Y201" s="11">
        <f ca="1"/>
        <v>0.78814360113172466</v>
      </c>
      <c r="Z201" s="11">
        <f ca="1"/>
        <v>0.22736645021910906</v>
      </c>
      <c r="AA201" s="11">
        <f ca="1"/>
        <v>-1.2192207361407452</v>
      </c>
      <c r="AB201" s="11">
        <f ca="1"/>
        <v>-0.47432414135707068</v>
      </c>
      <c r="AD201" s="11">
        <f ca="1"/>
        <v>0</v>
      </c>
      <c r="AE201" s="11">
        <f ca="1"/>
        <v>0</v>
      </c>
      <c r="AF201" s="11">
        <f ca="1"/>
        <v>0</v>
      </c>
      <c r="AG201" s="11">
        <f ca="1"/>
        <v>0</v>
      </c>
      <c r="AH201" s="11">
        <f ca="1"/>
        <v>0</v>
      </c>
    </row>
    <row r="202" spans="1:34">
      <c r="A202" s="11">
        <v>182</v>
      </c>
      <c r="B202" s="11">
        <v>8.1000000000000014</v>
      </c>
      <c r="D202" s="11">
        <f t="shared" ca="1" si="6"/>
        <v>8.1000000000000014</v>
      </c>
      <c r="E202" s="11">
        <f t="shared" ca="1" si="7"/>
        <v>8.1000000000000014</v>
      </c>
      <c r="F202" s="11">
        <v>0</v>
      </c>
      <c r="G202" s="11">
        <v>0</v>
      </c>
      <c r="H202" s="11">
        <v>0</v>
      </c>
      <c r="I202" s="11">
        <v>0</v>
      </c>
      <c r="J202" s="11">
        <v>0</v>
      </c>
      <c r="K202" s="11">
        <v>0.89999999999999858</v>
      </c>
      <c r="L202" s="11">
        <v>0.10000000000000142</v>
      </c>
      <c r="R202" s="11">
        <f ca="1"/>
        <v>1</v>
      </c>
      <c r="S202" s="11">
        <f ca="1"/>
        <v>0.6299633401249578</v>
      </c>
      <c r="T202" s="11">
        <f ca="1"/>
        <v>0.28195736631995172</v>
      </c>
      <c r="U202" s="11">
        <f ca="1"/>
        <v>-1.162583356038227</v>
      </c>
      <c r="V202" s="11">
        <f ca="1"/>
        <v>-0.2775405398280042</v>
      </c>
      <c r="X202" s="11">
        <f t="array" aca="1" ref="X202:AB202" ca="1">MMULT(F202:INDEX(F202:P202,$G$16),TRANSPOSE($R$3:INDEX($R$3:$Y$7,$R$1,$G$16)))</f>
        <v>1</v>
      </c>
      <c r="Y202" s="11">
        <f ca="1"/>
        <v>0.6299633401249578</v>
      </c>
      <c r="Z202" s="11">
        <f ca="1"/>
        <v>0.28195736631995172</v>
      </c>
      <c r="AA202" s="11">
        <f ca="1"/>
        <v>-1.162583356038227</v>
      </c>
      <c r="AB202" s="11">
        <f ca="1"/>
        <v>-0.2775405398280042</v>
      </c>
      <c r="AD202" s="11">
        <f ca="1"/>
        <v>0</v>
      </c>
      <c r="AE202" s="11">
        <f ca="1"/>
        <v>0</v>
      </c>
      <c r="AF202" s="11">
        <f ca="1"/>
        <v>0</v>
      </c>
      <c r="AG202" s="11">
        <f ca="1"/>
        <v>0</v>
      </c>
      <c r="AH202" s="11">
        <f ca="1"/>
        <v>0</v>
      </c>
    </row>
    <row r="203" spans="1:34">
      <c r="A203" s="11">
        <v>183</v>
      </c>
      <c r="B203" s="11">
        <v>8.1999999999999993</v>
      </c>
      <c r="D203" s="11">
        <f t="shared" ca="1" si="6"/>
        <v>8.1999999999999993</v>
      </c>
      <c r="E203" s="11">
        <f t="shared" ca="1" si="7"/>
        <v>8.1999999999999993</v>
      </c>
      <c r="F203" s="11">
        <v>0</v>
      </c>
      <c r="G203" s="11">
        <v>0</v>
      </c>
      <c r="H203" s="11">
        <v>0</v>
      </c>
      <c r="I203" s="11">
        <v>0</v>
      </c>
      <c r="J203" s="11">
        <v>0</v>
      </c>
      <c r="K203" s="11">
        <v>0.80000000000000071</v>
      </c>
      <c r="L203" s="11">
        <v>0.19999999999999929</v>
      </c>
      <c r="R203" s="11">
        <f ca="1"/>
        <v>1</v>
      </c>
      <c r="S203" s="11">
        <f ca="1"/>
        <v>0.4717830791181965</v>
      </c>
      <c r="T203" s="11">
        <f ca="1"/>
        <v>0.33654828242079249</v>
      </c>
      <c r="U203" s="11">
        <f ca="1"/>
        <v>-1.1059459759357109</v>
      </c>
      <c r="V203" s="11">
        <f ca="1"/>
        <v>-8.0756938298944703E-2</v>
      </c>
      <c r="X203" s="11">
        <f t="array" aca="1" ref="X203:AB203" ca="1">MMULT(F203:INDEX(F203:P203,$G$16),TRANSPOSE($R$3:INDEX($R$3:$Y$7,$R$1,$G$16)))</f>
        <v>1</v>
      </c>
      <c r="Y203" s="11">
        <f ca="1"/>
        <v>0.4717830791181965</v>
      </c>
      <c r="Z203" s="11">
        <f ca="1"/>
        <v>0.33654828242079249</v>
      </c>
      <c r="AA203" s="11">
        <f ca="1"/>
        <v>-1.1059459759357109</v>
      </c>
      <c r="AB203" s="11">
        <f ca="1"/>
        <v>-8.0756938298944703E-2</v>
      </c>
      <c r="AD203" s="11">
        <f ca="1"/>
        <v>0</v>
      </c>
      <c r="AE203" s="11">
        <f ca="1"/>
        <v>0</v>
      </c>
      <c r="AF203" s="11">
        <f ca="1"/>
        <v>0</v>
      </c>
      <c r="AG203" s="11">
        <f ca="1"/>
        <v>0</v>
      </c>
      <c r="AH203" s="11">
        <f ca="1"/>
        <v>0</v>
      </c>
    </row>
    <row r="204" spans="1:34">
      <c r="A204" s="11">
        <v>184</v>
      </c>
      <c r="B204" s="11">
        <v>8.3000000000000007</v>
      </c>
      <c r="D204" s="11">
        <f t="shared" ca="1" si="6"/>
        <v>8.3000000000000007</v>
      </c>
      <c r="E204" s="11">
        <f t="shared" ca="1" si="7"/>
        <v>8.3000000000000007</v>
      </c>
      <c r="F204" s="11">
        <v>0</v>
      </c>
      <c r="G204" s="11">
        <v>0</v>
      </c>
      <c r="H204" s="11">
        <v>0</v>
      </c>
      <c r="I204" s="11">
        <v>0</v>
      </c>
      <c r="J204" s="11">
        <v>0</v>
      </c>
      <c r="K204" s="11">
        <v>0.69999999999999929</v>
      </c>
      <c r="L204" s="11">
        <v>0.30000000000000071</v>
      </c>
      <c r="R204" s="11">
        <f ca="1"/>
        <v>1</v>
      </c>
      <c r="S204" s="11">
        <f ca="1"/>
        <v>0.31360281811142943</v>
      </c>
      <c r="T204" s="11">
        <f ca="1"/>
        <v>0.39113919852163515</v>
      </c>
      <c r="U204" s="11">
        <f ca="1"/>
        <v>-1.0493085958331927</v>
      </c>
      <c r="V204" s="11">
        <f ca="1"/>
        <v>0.11602666323012178</v>
      </c>
      <c r="X204" s="11">
        <f t="array" aca="1" ref="X204:AB204" ca="1">MMULT(F204:INDEX(F204:P204,$G$16),TRANSPOSE($R$3:INDEX($R$3:$Y$7,$R$1,$G$16)))</f>
        <v>1</v>
      </c>
      <c r="Y204" s="11">
        <f ca="1"/>
        <v>0.31360281811142943</v>
      </c>
      <c r="Z204" s="11">
        <f ca="1"/>
        <v>0.39113919852163515</v>
      </c>
      <c r="AA204" s="11">
        <f ca="1"/>
        <v>-1.0493085958331927</v>
      </c>
      <c r="AB204" s="11">
        <f ca="1"/>
        <v>0.11602666323012178</v>
      </c>
      <c r="AD204" s="11">
        <f ca="1"/>
        <v>0</v>
      </c>
      <c r="AE204" s="11">
        <f ca="1"/>
        <v>0</v>
      </c>
      <c r="AF204" s="11">
        <f ca="1"/>
        <v>0</v>
      </c>
      <c r="AG204" s="11">
        <f ca="1"/>
        <v>0</v>
      </c>
      <c r="AH204" s="11">
        <f ca="1"/>
        <v>0</v>
      </c>
    </row>
    <row r="205" spans="1:34">
      <c r="A205" s="11">
        <v>185</v>
      </c>
      <c r="B205" s="11">
        <v>8.4000000000000021</v>
      </c>
      <c r="D205" s="11">
        <f t="shared" ca="1" si="6"/>
        <v>8.4000000000000021</v>
      </c>
      <c r="E205" s="11">
        <f t="shared" ca="1" si="7"/>
        <v>8.4000000000000021</v>
      </c>
      <c r="F205" s="11">
        <v>0</v>
      </c>
      <c r="G205" s="11">
        <v>0</v>
      </c>
      <c r="H205" s="11">
        <v>0</v>
      </c>
      <c r="I205" s="11">
        <v>0</v>
      </c>
      <c r="J205" s="11">
        <v>0</v>
      </c>
      <c r="K205" s="11">
        <v>0.59999999999999787</v>
      </c>
      <c r="L205" s="11">
        <v>0.40000000000000213</v>
      </c>
      <c r="R205" s="11">
        <f ca="1"/>
        <v>1</v>
      </c>
      <c r="S205" s="11">
        <f ca="1"/>
        <v>0.15542255710466257</v>
      </c>
      <c r="T205" s="11">
        <f ca="1"/>
        <v>0.4457301146224778</v>
      </c>
      <c r="U205" s="11">
        <f ca="1"/>
        <v>-0.99267121573067452</v>
      </c>
      <c r="V205" s="11">
        <f ca="1"/>
        <v>0.31281026475918833</v>
      </c>
      <c r="X205" s="11">
        <f t="array" aca="1" ref="X205:AB205" ca="1">MMULT(F205:INDEX(F205:P205,$G$16),TRANSPOSE($R$3:INDEX($R$3:$Y$7,$R$1,$G$16)))</f>
        <v>1</v>
      </c>
      <c r="Y205" s="11">
        <f ca="1"/>
        <v>0.15542255710466257</v>
      </c>
      <c r="Z205" s="11">
        <f ca="1"/>
        <v>0.4457301146224778</v>
      </c>
      <c r="AA205" s="11">
        <f ca="1"/>
        <v>-0.99267121573067452</v>
      </c>
      <c r="AB205" s="11">
        <f ca="1"/>
        <v>0.31281026475918833</v>
      </c>
      <c r="AD205" s="11">
        <f ca="1"/>
        <v>0</v>
      </c>
      <c r="AE205" s="11">
        <f ca="1"/>
        <v>0</v>
      </c>
      <c r="AF205" s="11">
        <f ca="1"/>
        <v>0</v>
      </c>
      <c r="AG205" s="11">
        <f ca="1"/>
        <v>0</v>
      </c>
      <c r="AH205" s="11">
        <f ca="1"/>
        <v>0</v>
      </c>
    </row>
    <row r="206" spans="1:34">
      <c r="A206" s="11">
        <v>186</v>
      </c>
      <c r="B206" s="11">
        <v>8.5</v>
      </c>
      <c r="D206" s="11">
        <f t="shared" ca="1" si="6"/>
        <v>8.5</v>
      </c>
      <c r="E206" s="11">
        <f t="shared" ca="1" si="7"/>
        <v>8.5</v>
      </c>
      <c r="F206" s="11">
        <v>0</v>
      </c>
      <c r="G206" s="11">
        <v>0</v>
      </c>
      <c r="H206" s="11">
        <v>0</v>
      </c>
      <c r="I206" s="11">
        <v>0</v>
      </c>
      <c r="J206" s="11">
        <v>0</v>
      </c>
      <c r="K206" s="11">
        <v>0.5</v>
      </c>
      <c r="L206" s="11">
        <v>0.5</v>
      </c>
      <c r="R206" s="11">
        <f ca="1"/>
        <v>1</v>
      </c>
      <c r="S206" s="11">
        <f ca="1"/>
        <v>-2.7577039020987293E-3</v>
      </c>
      <c r="T206" s="11">
        <f ca="1"/>
        <v>0.50032103072331857</v>
      </c>
      <c r="U206" s="11">
        <f ca="1"/>
        <v>-0.93603383562815834</v>
      </c>
      <c r="V206" s="11">
        <f ca="1"/>
        <v>0.50959386628824777</v>
      </c>
      <c r="X206" s="11">
        <f t="array" aca="1" ref="X206:AB206" ca="1">MMULT(F206:INDEX(F206:P206,$G$16),TRANSPOSE($R$3:INDEX($R$3:$Y$7,$R$1,$G$16)))</f>
        <v>1</v>
      </c>
      <c r="Y206" s="11">
        <f ca="1"/>
        <v>-2.7577039020987293E-3</v>
      </c>
      <c r="Z206" s="11">
        <f ca="1"/>
        <v>0.50032103072331857</v>
      </c>
      <c r="AA206" s="11">
        <f ca="1"/>
        <v>-0.93603383562815834</v>
      </c>
      <c r="AB206" s="11">
        <f ca="1"/>
        <v>0.50959386628824777</v>
      </c>
      <c r="AD206" s="11">
        <f ca="1"/>
        <v>0</v>
      </c>
      <c r="AE206" s="11">
        <f ca="1"/>
        <v>0</v>
      </c>
      <c r="AF206" s="11">
        <f ca="1"/>
        <v>0</v>
      </c>
      <c r="AG206" s="11">
        <f ca="1"/>
        <v>0</v>
      </c>
      <c r="AH206" s="11">
        <f ca="1"/>
        <v>0</v>
      </c>
    </row>
    <row r="207" spans="1:34">
      <c r="A207" s="11">
        <v>187</v>
      </c>
      <c r="B207" s="11">
        <v>8.6000000000000014</v>
      </c>
      <c r="D207" s="11">
        <f t="shared" ca="1" si="6"/>
        <v>8.6000000000000014</v>
      </c>
      <c r="E207" s="11">
        <f t="shared" ca="1" si="7"/>
        <v>8.6000000000000014</v>
      </c>
      <c r="F207" s="11">
        <v>0</v>
      </c>
      <c r="G207" s="11">
        <v>0</v>
      </c>
      <c r="H207" s="11">
        <v>0</v>
      </c>
      <c r="I207" s="11">
        <v>0</v>
      </c>
      <c r="J207" s="11">
        <v>0</v>
      </c>
      <c r="K207" s="11">
        <v>0.39999999999999858</v>
      </c>
      <c r="L207" s="11">
        <v>0.60000000000000142</v>
      </c>
      <c r="R207" s="11">
        <f ca="1"/>
        <v>1</v>
      </c>
      <c r="S207" s="11">
        <f ca="1"/>
        <v>-0.16093796490886569</v>
      </c>
      <c r="T207" s="11">
        <f ca="1"/>
        <v>0.55491194682416123</v>
      </c>
      <c r="U207" s="11">
        <f ca="1"/>
        <v>-0.87939645552564016</v>
      </c>
      <c r="V207" s="11">
        <f ca="1"/>
        <v>0.70637746781731425</v>
      </c>
      <c r="X207" s="11">
        <f t="array" aca="1" ref="X207:AB207" ca="1">MMULT(F207:INDEX(F207:P207,$G$16),TRANSPOSE($R$3:INDEX($R$3:$Y$7,$R$1,$G$16)))</f>
        <v>1</v>
      </c>
      <c r="Y207" s="11">
        <f ca="1"/>
        <v>-0.16093796490886569</v>
      </c>
      <c r="Z207" s="11">
        <f ca="1"/>
        <v>0.55491194682416123</v>
      </c>
      <c r="AA207" s="11">
        <f ca="1"/>
        <v>-0.87939645552564016</v>
      </c>
      <c r="AB207" s="11">
        <f ca="1"/>
        <v>0.70637746781731425</v>
      </c>
      <c r="AD207" s="11">
        <f ca="1"/>
        <v>0</v>
      </c>
      <c r="AE207" s="11">
        <f ca="1"/>
        <v>0</v>
      </c>
      <c r="AF207" s="11">
        <f ca="1"/>
        <v>0</v>
      </c>
      <c r="AG207" s="11">
        <f ca="1"/>
        <v>0</v>
      </c>
      <c r="AH207" s="11">
        <f ca="1"/>
        <v>0</v>
      </c>
    </row>
    <row r="208" spans="1:34">
      <c r="A208" s="11">
        <v>188</v>
      </c>
      <c r="B208" s="11">
        <v>8.6999999999999993</v>
      </c>
      <c r="D208" s="11">
        <f t="shared" ca="1" si="6"/>
        <v>8.6999999999999993</v>
      </c>
      <c r="E208" s="11">
        <f t="shared" ca="1" si="7"/>
        <v>8.6999999999999993</v>
      </c>
      <c r="F208" s="11">
        <v>0</v>
      </c>
      <c r="G208" s="11">
        <v>0</v>
      </c>
      <c r="H208" s="11">
        <v>0</v>
      </c>
      <c r="I208" s="11">
        <v>0</v>
      </c>
      <c r="J208" s="11">
        <v>0</v>
      </c>
      <c r="K208" s="11">
        <v>0.30000000000000071</v>
      </c>
      <c r="L208" s="11">
        <v>0.69999999999999929</v>
      </c>
      <c r="R208" s="11">
        <f ca="1"/>
        <v>1</v>
      </c>
      <c r="S208" s="11">
        <f ca="1"/>
        <v>-0.31911822591562689</v>
      </c>
      <c r="T208" s="11">
        <f ca="1"/>
        <v>0.609502862925002</v>
      </c>
      <c r="U208" s="11">
        <f ca="1"/>
        <v>-0.82275907542312399</v>
      </c>
      <c r="V208" s="11">
        <f ca="1"/>
        <v>0.90316106934637364</v>
      </c>
      <c r="X208" s="11">
        <f t="array" aca="1" ref="X208:AB208" ca="1">MMULT(F208:INDEX(F208:P208,$G$16),TRANSPOSE($R$3:INDEX($R$3:$Y$7,$R$1,$G$16)))</f>
        <v>1</v>
      </c>
      <c r="Y208" s="11">
        <f ca="1"/>
        <v>-0.31911822591562689</v>
      </c>
      <c r="Z208" s="11">
        <f ca="1"/>
        <v>0.609502862925002</v>
      </c>
      <c r="AA208" s="11">
        <f ca="1"/>
        <v>-0.82275907542312399</v>
      </c>
      <c r="AB208" s="11">
        <f ca="1"/>
        <v>0.90316106934637364</v>
      </c>
      <c r="AD208" s="11">
        <f ca="1"/>
        <v>0</v>
      </c>
      <c r="AE208" s="11">
        <f ca="1"/>
        <v>0</v>
      </c>
      <c r="AF208" s="11">
        <f ca="1"/>
        <v>0</v>
      </c>
      <c r="AG208" s="11">
        <f ca="1"/>
        <v>0</v>
      </c>
      <c r="AH208" s="11">
        <f ca="1"/>
        <v>0</v>
      </c>
    </row>
    <row r="209" spans="1:34">
      <c r="A209" s="11">
        <v>189</v>
      </c>
      <c r="B209" s="11">
        <v>8.8000000000000007</v>
      </c>
      <c r="D209" s="11">
        <f t="shared" ca="1" si="6"/>
        <v>8.8000000000000007</v>
      </c>
      <c r="E209" s="11">
        <f t="shared" ca="1" si="7"/>
        <v>8.8000000000000007</v>
      </c>
      <c r="F209" s="11">
        <v>0</v>
      </c>
      <c r="G209" s="11">
        <v>0</v>
      </c>
      <c r="H209" s="11">
        <v>0</v>
      </c>
      <c r="I209" s="11">
        <v>0</v>
      </c>
      <c r="J209" s="11">
        <v>0</v>
      </c>
      <c r="K209" s="11">
        <v>0.19999999999999929</v>
      </c>
      <c r="L209" s="11">
        <v>0.80000000000000071</v>
      </c>
      <c r="R209" s="11">
        <f ca="1"/>
        <v>1</v>
      </c>
      <c r="S209" s="11">
        <f ca="1"/>
        <v>-0.47729848692239396</v>
      </c>
      <c r="T209" s="11">
        <f ca="1"/>
        <v>0.66409377902584465</v>
      </c>
      <c r="U209" s="11">
        <f ca="1"/>
        <v>-0.76612169532060581</v>
      </c>
      <c r="V209" s="11">
        <f ca="1"/>
        <v>1.0999446708754403</v>
      </c>
      <c r="X209" s="11">
        <f t="array" aca="1" ref="X209:AB209" ca="1">MMULT(F209:INDEX(F209:P209,$G$16),TRANSPOSE($R$3:INDEX($R$3:$Y$7,$R$1,$G$16)))</f>
        <v>1</v>
      </c>
      <c r="Y209" s="11">
        <f ca="1"/>
        <v>-0.47729848692239396</v>
      </c>
      <c r="Z209" s="11">
        <f ca="1"/>
        <v>0.66409377902584465</v>
      </c>
      <c r="AA209" s="11">
        <f ca="1"/>
        <v>-0.76612169532060581</v>
      </c>
      <c r="AB209" s="11">
        <f ca="1"/>
        <v>1.0999446708754403</v>
      </c>
      <c r="AD209" s="11">
        <f ca="1"/>
        <v>0</v>
      </c>
      <c r="AE209" s="11">
        <f ca="1"/>
        <v>0</v>
      </c>
      <c r="AF209" s="11">
        <f ca="1"/>
        <v>0</v>
      </c>
      <c r="AG209" s="11">
        <f ca="1"/>
        <v>0</v>
      </c>
      <c r="AH209" s="11">
        <f ca="1"/>
        <v>0</v>
      </c>
    </row>
    <row r="210" spans="1:34">
      <c r="A210" s="11">
        <v>190</v>
      </c>
      <c r="B210" s="11">
        <v>8.9000000000000021</v>
      </c>
      <c r="D210" s="11">
        <f t="shared" ca="1" si="6"/>
        <v>8.9000000000000021</v>
      </c>
      <c r="E210" s="11">
        <f t="shared" ca="1" si="7"/>
        <v>8.9000000000000021</v>
      </c>
      <c r="F210" s="11">
        <v>0</v>
      </c>
      <c r="G210" s="11">
        <v>0</v>
      </c>
      <c r="H210" s="11">
        <v>0</v>
      </c>
      <c r="I210" s="11">
        <v>0</v>
      </c>
      <c r="J210" s="11">
        <v>0</v>
      </c>
      <c r="K210" s="11">
        <v>9.9999999999997868E-2</v>
      </c>
      <c r="L210" s="11">
        <v>0.90000000000000213</v>
      </c>
      <c r="R210" s="11">
        <f ca="1"/>
        <v>1</v>
      </c>
      <c r="S210" s="11">
        <f ca="1"/>
        <v>-0.63547874792916081</v>
      </c>
      <c r="T210" s="11">
        <f ca="1"/>
        <v>0.71868469512668731</v>
      </c>
      <c r="U210" s="11">
        <f ca="1"/>
        <v>-0.70948431521808764</v>
      </c>
      <c r="V210" s="11">
        <f ca="1"/>
        <v>1.2967282724045066</v>
      </c>
      <c r="X210" s="11">
        <f t="array" aca="1" ref="X210:AB210" ca="1">MMULT(F210:INDEX(F210:P210,$G$16),TRANSPOSE($R$3:INDEX($R$3:$Y$7,$R$1,$G$16)))</f>
        <v>1</v>
      </c>
      <c r="Y210" s="11">
        <f ca="1"/>
        <v>-0.63547874792916081</v>
      </c>
      <c r="Z210" s="11">
        <f ca="1"/>
        <v>0.71868469512668731</v>
      </c>
      <c r="AA210" s="11">
        <f ca="1"/>
        <v>-0.70948431521808764</v>
      </c>
      <c r="AB210" s="11">
        <f ca="1"/>
        <v>1.2967282724045066</v>
      </c>
      <c r="AD210" s="11">
        <f ca="1"/>
        <v>0</v>
      </c>
      <c r="AE210" s="11">
        <f ca="1"/>
        <v>0</v>
      </c>
      <c r="AF210" s="11">
        <f ca="1"/>
        <v>0</v>
      </c>
      <c r="AG210" s="11">
        <f ca="1"/>
        <v>0</v>
      </c>
      <c r="AH210" s="11">
        <f ca="1"/>
        <v>0</v>
      </c>
    </row>
    <row r="211" spans="1:34">
      <c r="A211" s="11">
        <v>191</v>
      </c>
      <c r="B211" s="11">
        <v>9</v>
      </c>
      <c r="D211" s="11">
        <f t="shared" ca="1" si="6"/>
        <v>9</v>
      </c>
      <c r="E211" s="11">
        <f t="shared" ca="1" si="7"/>
        <v>9</v>
      </c>
      <c r="F211" s="11">
        <v>0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1</v>
      </c>
      <c r="R211" s="11">
        <f ca="1"/>
        <v>1</v>
      </c>
      <c r="S211" s="11">
        <f ca="1"/>
        <v>-0.79365900893592212</v>
      </c>
      <c r="T211" s="11">
        <f ca="1"/>
        <v>0.77327561122752808</v>
      </c>
      <c r="U211" s="11">
        <f ca="1"/>
        <v>-0.65284693511557146</v>
      </c>
      <c r="V211" s="11">
        <f ca="1"/>
        <v>1.4935118739335662</v>
      </c>
      <c r="X211" s="11">
        <f t="array" aca="1" ref="X211:AB211" ca="1">MMULT(F211:INDEX(F211:P211,$G$16),TRANSPOSE($R$3:INDEX($R$3:$Y$7,$R$1,$G$16)))</f>
        <v>1</v>
      </c>
      <c r="Y211" s="11">
        <f ca="1"/>
        <v>-0.79365900893592212</v>
      </c>
      <c r="Z211" s="11">
        <f ca="1"/>
        <v>0.77327561122752808</v>
      </c>
      <c r="AA211" s="11">
        <f ca="1"/>
        <v>-0.65284693511557146</v>
      </c>
      <c r="AB211" s="11">
        <f ca="1"/>
        <v>1.4935118739335662</v>
      </c>
      <c r="AD211" s="11">
        <f ca="1"/>
        <v>0</v>
      </c>
      <c r="AE211" s="11">
        <f ca="1"/>
        <v>0</v>
      </c>
      <c r="AF211" s="11">
        <f ca="1"/>
        <v>0</v>
      </c>
      <c r="AG211" s="11">
        <f ca="1"/>
        <v>0</v>
      </c>
      <c r="AH211" s="11">
        <f ca="1"/>
        <v>0</v>
      </c>
    </row>
    <row r="212" spans="1:34">
      <c r="A212" s="11">
        <v>192</v>
      </c>
      <c r="B212" s="11">
        <v>9.1000000000000014</v>
      </c>
      <c r="D212" s="11">
        <f t="shared" ca="1" si="6"/>
        <v>9.1000000000000014</v>
      </c>
      <c r="E212" s="11">
        <f t="shared" ca="1" si="7"/>
        <v>9.1000000000000014</v>
      </c>
      <c r="F212" s="11">
        <v>0</v>
      </c>
      <c r="G212" s="11">
        <v>0</v>
      </c>
      <c r="H212" s="11">
        <v>0</v>
      </c>
      <c r="I212" s="11">
        <v>0</v>
      </c>
      <c r="J212" s="11">
        <v>0</v>
      </c>
      <c r="K212" s="11">
        <v>0</v>
      </c>
      <c r="L212" s="11">
        <v>1</v>
      </c>
      <c r="R212" s="11">
        <f ca="1"/>
        <v>1</v>
      </c>
      <c r="S212" s="11">
        <f ca="1"/>
        <v>-0.79365900893592212</v>
      </c>
      <c r="T212" s="11">
        <f ca="1"/>
        <v>0.77327561122752808</v>
      </c>
      <c r="U212" s="11">
        <f ca="1"/>
        <v>-0.65284693511557146</v>
      </c>
      <c r="V212" s="11">
        <f ca="1"/>
        <v>1.4935118739335662</v>
      </c>
      <c r="X212" s="11">
        <f t="array" aca="1" ref="X212:AB212" ca="1">MMULT(F212:INDEX(F212:P212,$G$16),TRANSPOSE($R$3:INDEX($R$3:$Y$7,$R$1,$G$16)))</f>
        <v>1</v>
      </c>
      <c r="Y212" s="11">
        <f ca="1"/>
        <v>-0.79365900893592212</v>
      </c>
      <c r="Z212" s="11">
        <f ca="1"/>
        <v>0.77327561122752808</v>
      </c>
      <c r="AA212" s="11">
        <f ca="1"/>
        <v>-0.65284693511557146</v>
      </c>
      <c r="AB212" s="11">
        <f ca="1"/>
        <v>1.4935118739335662</v>
      </c>
      <c r="AD212" s="11">
        <f ca="1"/>
        <v>0</v>
      </c>
      <c r="AE212" s="11">
        <f ca="1"/>
        <v>0</v>
      </c>
      <c r="AF212" s="11">
        <f ca="1"/>
        <v>0</v>
      </c>
      <c r="AG212" s="11">
        <f ca="1"/>
        <v>0</v>
      </c>
      <c r="AH212" s="11">
        <f ca="1"/>
        <v>0</v>
      </c>
    </row>
    <row r="213" spans="1:34">
      <c r="A213" s="11">
        <v>193</v>
      </c>
      <c r="B213" s="11">
        <v>9.2000000000000028</v>
      </c>
      <c r="D213" s="11">
        <f t="shared" ca="1" si="6"/>
        <v>9.2000000000000028</v>
      </c>
      <c r="E213" s="11">
        <f t="shared" ca="1" si="7"/>
        <v>9.2000000000000028</v>
      </c>
      <c r="F213" s="11">
        <v>0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1</v>
      </c>
      <c r="R213" s="11">
        <f ca="1"/>
        <v>1</v>
      </c>
      <c r="S213" s="11">
        <f ca="1"/>
        <v>-0.79365900893592212</v>
      </c>
      <c r="T213" s="11">
        <f ca="1"/>
        <v>0.77327561122752808</v>
      </c>
      <c r="U213" s="11">
        <f ca="1"/>
        <v>-0.65284693511557146</v>
      </c>
      <c r="V213" s="11">
        <f ca="1"/>
        <v>1.4935118739335662</v>
      </c>
      <c r="X213" s="11">
        <f t="array" aca="1" ref="X213:AB213" ca="1">MMULT(F213:INDEX(F213:P213,$G$16),TRANSPOSE($R$3:INDEX($R$3:$Y$7,$R$1,$G$16)))</f>
        <v>1</v>
      </c>
      <c r="Y213" s="11">
        <f ca="1"/>
        <v>-0.79365900893592212</v>
      </c>
      <c r="Z213" s="11">
        <f ca="1"/>
        <v>0.77327561122752808</v>
      </c>
      <c r="AA213" s="11">
        <f ca="1"/>
        <v>-0.65284693511557146</v>
      </c>
      <c r="AB213" s="11">
        <f ca="1"/>
        <v>1.4935118739335662</v>
      </c>
      <c r="AD213" s="11">
        <f ca="1"/>
        <v>0</v>
      </c>
      <c r="AE213" s="11">
        <f ca="1"/>
        <v>0</v>
      </c>
      <c r="AF213" s="11">
        <f ca="1"/>
        <v>0</v>
      </c>
      <c r="AG213" s="11">
        <f ca="1"/>
        <v>0</v>
      </c>
      <c r="AH213" s="11">
        <f ca="1"/>
        <v>0</v>
      </c>
    </row>
    <row r="214" spans="1:34">
      <c r="A214" s="11">
        <v>194</v>
      </c>
      <c r="B214" s="11">
        <v>9.3000000000000007</v>
      </c>
      <c r="D214" s="11">
        <f t="shared" ref="D214:D241" ca="1" si="8">IF($C$2="Categorical",IF(A214&lt;=26,CHAR(64+A214),CHAR(RANDBETWEEN(65,90))),B214)</f>
        <v>9.3000000000000007</v>
      </c>
      <c r="E214" s="11">
        <f t="shared" ref="E214:E241" ca="1" si="9">IF(ISBLANK(B214),NA(),IF(C214,NA(),D214))</f>
        <v>9.3000000000000007</v>
      </c>
      <c r="F214" s="11">
        <v>0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1</v>
      </c>
      <c r="R214" s="11">
        <f ca="1"/>
        <v>1</v>
      </c>
      <c r="S214" s="11">
        <f ca="1"/>
        <v>-0.79365900893592212</v>
      </c>
      <c r="T214" s="11">
        <f ca="1"/>
        <v>0.77327561122752808</v>
      </c>
      <c r="U214" s="11">
        <f ca="1"/>
        <v>-0.65284693511557146</v>
      </c>
      <c r="V214" s="11">
        <f ca="1"/>
        <v>1.4935118739335662</v>
      </c>
      <c r="X214" s="11">
        <f t="array" aca="1" ref="X214:AB214" ca="1">MMULT(F214:INDEX(F214:P214,$G$16),TRANSPOSE($R$3:INDEX($R$3:$Y$7,$R$1,$G$16)))</f>
        <v>1</v>
      </c>
      <c r="Y214" s="11">
        <f ca="1"/>
        <v>-0.79365900893592212</v>
      </c>
      <c r="Z214" s="11">
        <f ca="1"/>
        <v>0.77327561122752808</v>
      </c>
      <c r="AA214" s="11">
        <f ca="1"/>
        <v>-0.65284693511557146</v>
      </c>
      <c r="AB214" s="11">
        <f ca="1"/>
        <v>1.4935118739335662</v>
      </c>
      <c r="AD214" s="11">
        <f ca="1"/>
        <v>0</v>
      </c>
      <c r="AE214" s="11">
        <f ca="1"/>
        <v>0</v>
      </c>
      <c r="AF214" s="11">
        <f ca="1"/>
        <v>0</v>
      </c>
      <c r="AG214" s="11">
        <f ca="1"/>
        <v>0</v>
      </c>
      <c r="AH214" s="11">
        <f ca="1"/>
        <v>0</v>
      </c>
    </row>
    <row r="215" spans="1:34">
      <c r="A215" s="11">
        <v>195</v>
      </c>
      <c r="B215" s="11">
        <v>9.4000000000000021</v>
      </c>
      <c r="D215" s="11">
        <f t="shared" ca="1" si="8"/>
        <v>9.4000000000000021</v>
      </c>
      <c r="E215" s="11">
        <f t="shared" ca="1" si="9"/>
        <v>9.4000000000000021</v>
      </c>
      <c r="F215" s="11">
        <v>0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1</v>
      </c>
      <c r="R215" s="11">
        <f ca="1"/>
        <v>1</v>
      </c>
      <c r="S215" s="11">
        <f ca="1"/>
        <v>-0.79365900893592212</v>
      </c>
      <c r="T215" s="11">
        <f ca="1"/>
        <v>0.77327561122752808</v>
      </c>
      <c r="U215" s="11">
        <f ca="1"/>
        <v>-0.65284693511557146</v>
      </c>
      <c r="V215" s="11">
        <f ca="1"/>
        <v>1.4935118739335662</v>
      </c>
      <c r="X215" s="11">
        <f t="array" aca="1" ref="X215:AB215" ca="1">MMULT(F215:INDEX(F215:P215,$G$16),TRANSPOSE($R$3:INDEX($R$3:$Y$7,$R$1,$G$16)))</f>
        <v>1</v>
      </c>
      <c r="Y215" s="11">
        <f ca="1"/>
        <v>-0.79365900893592212</v>
      </c>
      <c r="Z215" s="11">
        <f ca="1"/>
        <v>0.77327561122752808</v>
      </c>
      <c r="AA215" s="11">
        <f ca="1"/>
        <v>-0.65284693511557146</v>
      </c>
      <c r="AB215" s="11">
        <f ca="1"/>
        <v>1.4935118739335662</v>
      </c>
      <c r="AD215" s="11">
        <f ca="1"/>
        <v>0</v>
      </c>
      <c r="AE215" s="11">
        <f ca="1"/>
        <v>0</v>
      </c>
      <c r="AF215" s="11">
        <f ca="1"/>
        <v>0</v>
      </c>
      <c r="AG215" s="11">
        <f ca="1"/>
        <v>0</v>
      </c>
      <c r="AH215" s="11">
        <f ca="1"/>
        <v>0</v>
      </c>
    </row>
    <row r="216" spans="1:34">
      <c r="A216" s="11">
        <v>196</v>
      </c>
      <c r="B216" s="11">
        <v>9.5</v>
      </c>
      <c r="D216" s="11">
        <f t="shared" ca="1" si="8"/>
        <v>9.5</v>
      </c>
      <c r="E216" s="11">
        <f t="shared" ca="1" si="9"/>
        <v>9.5</v>
      </c>
      <c r="F216" s="11">
        <v>0</v>
      </c>
      <c r="G216" s="11">
        <v>0</v>
      </c>
      <c r="H216" s="11">
        <v>0</v>
      </c>
      <c r="I216" s="11">
        <v>0</v>
      </c>
      <c r="J216" s="11">
        <v>0</v>
      </c>
      <c r="K216" s="11">
        <v>0</v>
      </c>
      <c r="L216" s="11">
        <v>1</v>
      </c>
      <c r="R216" s="11">
        <f ca="1"/>
        <v>1</v>
      </c>
      <c r="S216" s="11">
        <f ca="1"/>
        <v>-0.79365900893592212</v>
      </c>
      <c r="T216" s="11">
        <f ca="1"/>
        <v>0.77327561122752808</v>
      </c>
      <c r="U216" s="11">
        <f ca="1"/>
        <v>-0.65284693511557146</v>
      </c>
      <c r="V216" s="11">
        <f ca="1"/>
        <v>1.4935118739335662</v>
      </c>
      <c r="X216" s="11">
        <f t="array" aca="1" ref="X216:AB216" ca="1">MMULT(F216:INDEX(F216:P216,$G$16),TRANSPOSE($R$3:INDEX($R$3:$Y$7,$R$1,$G$16)))</f>
        <v>1</v>
      </c>
      <c r="Y216" s="11">
        <f ca="1"/>
        <v>-0.79365900893592212</v>
      </c>
      <c r="Z216" s="11">
        <f ca="1"/>
        <v>0.77327561122752808</v>
      </c>
      <c r="AA216" s="11">
        <f ca="1"/>
        <v>-0.65284693511557146</v>
      </c>
      <c r="AB216" s="11">
        <f ca="1"/>
        <v>1.4935118739335662</v>
      </c>
      <c r="AD216" s="11">
        <f ca="1"/>
        <v>0</v>
      </c>
      <c r="AE216" s="11">
        <f ca="1"/>
        <v>0</v>
      </c>
      <c r="AF216" s="11">
        <f ca="1"/>
        <v>0</v>
      </c>
      <c r="AG216" s="11">
        <f ca="1"/>
        <v>0</v>
      </c>
      <c r="AH216" s="11">
        <f ca="1"/>
        <v>0</v>
      </c>
    </row>
    <row r="217" spans="1:34">
      <c r="A217" s="11">
        <v>197</v>
      </c>
      <c r="B217" s="11">
        <v>9.6000000000000014</v>
      </c>
      <c r="D217" s="11">
        <f t="shared" ca="1" si="8"/>
        <v>9.6000000000000014</v>
      </c>
      <c r="E217" s="11">
        <f t="shared" ca="1" si="9"/>
        <v>9.6000000000000014</v>
      </c>
      <c r="F217" s="11">
        <v>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1</v>
      </c>
      <c r="R217" s="11">
        <f ca="1"/>
        <v>1</v>
      </c>
      <c r="S217" s="11">
        <f ca="1"/>
        <v>-0.79365900893592212</v>
      </c>
      <c r="T217" s="11">
        <f ca="1"/>
        <v>0.77327561122752808</v>
      </c>
      <c r="U217" s="11">
        <f ca="1"/>
        <v>-0.65284693511557146</v>
      </c>
      <c r="V217" s="11">
        <f ca="1"/>
        <v>1.4935118739335662</v>
      </c>
      <c r="X217" s="11">
        <f t="array" aca="1" ref="X217:AB217" ca="1">MMULT(F217:INDEX(F217:P217,$G$16),TRANSPOSE($R$3:INDEX($R$3:$Y$7,$R$1,$G$16)))</f>
        <v>1</v>
      </c>
      <c r="Y217" s="11">
        <f ca="1"/>
        <v>-0.79365900893592212</v>
      </c>
      <c r="Z217" s="11">
        <f ca="1"/>
        <v>0.77327561122752808</v>
      </c>
      <c r="AA217" s="11">
        <f ca="1"/>
        <v>-0.65284693511557146</v>
      </c>
      <c r="AB217" s="11">
        <f ca="1"/>
        <v>1.4935118739335662</v>
      </c>
      <c r="AD217" s="11">
        <f ca="1"/>
        <v>0</v>
      </c>
      <c r="AE217" s="11">
        <f ca="1"/>
        <v>0</v>
      </c>
      <c r="AF217" s="11">
        <f ca="1"/>
        <v>0</v>
      </c>
      <c r="AG217" s="11">
        <f ca="1"/>
        <v>0</v>
      </c>
      <c r="AH217" s="11">
        <f ca="1"/>
        <v>0</v>
      </c>
    </row>
    <row r="218" spans="1:34">
      <c r="A218" s="11">
        <v>198</v>
      </c>
      <c r="B218" s="11">
        <v>9.7000000000000028</v>
      </c>
      <c r="D218" s="11">
        <f t="shared" ca="1" si="8"/>
        <v>9.7000000000000028</v>
      </c>
      <c r="E218" s="11">
        <f t="shared" ca="1" si="9"/>
        <v>9.7000000000000028</v>
      </c>
      <c r="F218" s="11">
        <v>0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1</v>
      </c>
      <c r="R218" s="11">
        <f ca="1"/>
        <v>1</v>
      </c>
      <c r="S218" s="11">
        <f ca="1"/>
        <v>-0.79365900893592212</v>
      </c>
      <c r="T218" s="11">
        <f ca="1"/>
        <v>0.77327561122752808</v>
      </c>
      <c r="U218" s="11">
        <f ca="1"/>
        <v>-0.65284693511557146</v>
      </c>
      <c r="V218" s="11">
        <f ca="1"/>
        <v>1.4935118739335662</v>
      </c>
      <c r="X218" s="11">
        <f t="array" aca="1" ref="X218:AB218" ca="1">MMULT(F218:INDEX(F218:P218,$G$16),TRANSPOSE($R$3:INDEX($R$3:$Y$7,$R$1,$G$16)))</f>
        <v>1</v>
      </c>
      <c r="Y218" s="11">
        <f ca="1"/>
        <v>-0.79365900893592212</v>
      </c>
      <c r="Z218" s="11">
        <f ca="1"/>
        <v>0.77327561122752808</v>
      </c>
      <c r="AA218" s="11">
        <f ca="1"/>
        <v>-0.65284693511557146</v>
      </c>
      <c r="AB218" s="11">
        <f ca="1"/>
        <v>1.4935118739335662</v>
      </c>
      <c r="AD218" s="11">
        <f ca="1"/>
        <v>0</v>
      </c>
      <c r="AE218" s="11">
        <f ca="1"/>
        <v>0</v>
      </c>
      <c r="AF218" s="11">
        <f ca="1"/>
        <v>0</v>
      </c>
      <c r="AG218" s="11">
        <f ca="1"/>
        <v>0</v>
      </c>
      <c r="AH218" s="11">
        <f ca="1"/>
        <v>0</v>
      </c>
    </row>
    <row r="219" spans="1:34">
      <c r="A219" s="11">
        <v>199</v>
      </c>
      <c r="B219" s="11">
        <v>9.8000000000000007</v>
      </c>
      <c r="D219" s="11">
        <f t="shared" ca="1" si="8"/>
        <v>9.8000000000000007</v>
      </c>
      <c r="E219" s="11">
        <f t="shared" ca="1" si="9"/>
        <v>9.8000000000000007</v>
      </c>
      <c r="F219" s="11">
        <v>0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1</v>
      </c>
      <c r="R219" s="11">
        <f ca="1"/>
        <v>1</v>
      </c>
      <c r="S219" s="11">
        <f ca="1"/>
        <v>-0.79365900893592212</v>
      </c>
      <c r="T219" s="11">
        <f ca="1"/>
        <v>0.77327561122752808</v>
      </c>
      <c r="U219" s="11">
        <f ca="1"/>
        <v>-0.65284693511557146</v>
      </c>
      <c r="V219" s="11">
        <f ca="1"/>
        <v>1.4935118739335662</v>
      </c>
      <c r="X219" s="11">
        <f t="array" aca="1" ref="X219:AB219" ca="1">MMULT(F219:INDEX(F219:P219,$G$16),TRANSPOSE($R$3:INDEX($R$3:$Y$7,$R$1,$G$16)))</f>
        <v>1</v>
      </c>
      <c r="Y219" s="11">
        <f ca="1"/>
        <v>-0.79365900893592212</v>
      </c>
      <c r="Z219" s="11">
        <f ca="1"/>
        <v>0.77327561122752808</v>
      </c>
      <c r="AA219" s="11">
        <f ca="1"/>
        <v>-0.65284693511557146</v>
      </c>
      <c r="AB219" s="11">
        <f ca="1"/>
        <v>1.4935118739335662</v>
      </c>
      <c r="AD219" s="11">
        <f ca="1"/>
        <v>0</v>
      </c>
      <c r="AE219" s="11">
        <f ca="1"/>
        <v>0</v>
      </c>
      <c r="AF219" s="11">
        <f ca="1"/>
        <v>0</v>
      </c>
      <c r="AG219" s="11">
        <f ca="1"/>
        <v>0</v>
      </c>
      <c r="AH219" s="11">
        <f ca="1"/>
        <v>0</v>
      </c>
    </row>
    <row r="220" spans="1:34">
      <c r="A220" s="11">
        <v>200</v>
      </c>
      <c r="B220" s="11">
        <v>9.9000000000000021</v>
      </c>
      <c r="D220" s="11">
        <f t="shared" ca="1" si="8"/>
        <v>9.9000000000000021</v>
      </c>
      <c r="E220" s="11">
        <f t="shared" ca="1" si="9"/>
        <v>9.9000000000000021</v>
      </c>
      <c r="F220" s="11">
        <v>0</v>
      </c>
      <c r="G220" s="11">
        <v>0</v>
      </c>
      <c r="H220" s="11">
        <v>0</v>
      </c>
      <c r="I220" s="11">
        <v>0</v>
      </c>
      <c r="J220" s="11">
        <v>0</v>
      </c>
      <c r="K220" s="11">
        <v>0</v>
      </c>
      <c r="L220" s="11">
        <v>1</v>
      </c>
      <c r="R220" s="11">
        <f ca="1"/>
        <v>1</v>
      </c>
      <c r="S220" s="11">
        <f ca="1"/>
        <v>-0.79365900893592212</v>
      </c>
      <c r="T220" s="11">
        <f ca="1"/>
        <v>0.77327561122752808</v>
      </c>
      <c r="U220" s="11">
        <f ca="1"/>
        <v>-0.65284693511557146</v>
      </c>
      <c r="V220" s="11">
        <f ca="1"/>
        <v>1.4935118739335662</v>
      </c>
      <c r="X220" s="11">
        <f t="array" aca="1" ref="X220:AB220" ca="1">MMULT(F220:INDEX(F220:P220,$G$16),TRANSPOSE($R$3:INDEX($R$3:$Y$7,$R$1,$G$16)))</f>
        <v>1</v>
      </c>
      <c r="Y220" s="11">
        <f ca="1"/>
        <v>-0.79365900893592212</v>
      </c>
      <c r="Z220" s="11">
        <f ca="1"/>
        <v>0.77327561122752808</v>
      </c>
      <c r="AA220" s="11">
        <f ca="1"/>
        <v>-0.65284693511557146</v>
      </c>
      <c r="AB220" s="11">
        <f ca="1"/>
        <v>1.4935118739335662</v>
      </c>
      <c r="AD220" s="11">
        <f ca="1"/>
        <v>0</v>
      </c>
      <c r="AE220" s="11">
        <f ca="1"/>
        <v>0</v>
      </c>
      <c r="AF220" s="11">
        <f ca="1"/>
        <v>0</v>
      </c>
      <c r="AG220" s="11">
        <f ca="1"/>
        <v>0</v>
      </c>
      <c r="AH220" s="11">
        <f ca="1"/>
        <v>0</v>
      </c>
    </row>
    <row r="221" spans="1:34">
      <c r="A221" s="11">
        <v>201</v>
      </c>
      <c r="B221" s="11">
        <v>10</v>
      </c>
      <c r="D221" s="11">
        <f t="shared" ca="1" si="8"/>
        <v>10</v>
      </c>
      <c r="E221" s="11">
        <f t="shared" ca="1" si="9"/>
        <v>10</v>
      </c>
      <c r="F221" s="11">
        <v>0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1</v>
      </c>
      <c r="R221" s="11">
        <f ca="1"/>
        <v>1</v>
      </c>
      <c r="S221" s="11">
        <f ca="1"/>
        <v>-0.79365900893592212</v>
      </c>
      <c r="T221" s="11">
        <f ca="1"/>
        <v>0.77327561122752808</v>
      </c>
      <c r="U221" s="11">
        <f ca="1"/>
        <v>-0.65284693511557146</v>
      </c>
      <c r="V221" s="11">
        <f ca="1"/>
        <v>1.4935118739335662</v>
      </c>
      <c r="X221" s="11">
        <f t="array" aca="1" ref="X221:AB221" ca="1">MMULT(F221:INDEX(F221:P221,$G$16),TRANSPOSE($R$3:INDEX($R$3:$Y$7,$R$1,$G$16)))</f>
        <v>1</v>
      </c>
      <c r="Y221" s="11">
        <f ca="1"/>
        <v>-0.79365900893592212</v>
      </c>
      <c r="Z221" s="11">
        <f ca="1"/>
        <v>0.77327561122752808</v>
      </c>
      <c r="AA221" s="11">
        <f ca="1"/>
        <v>-0.65284693511557146</v>
      </c>
      <c r="AB221" s="11">
        <f ca="1"/>
        <v>1.4935118739335662</v>
      </c>
      <c r="AD221" s="11">
        <f ca="1"/>
        <v>0</v>
      </c>
      <c r="AE221" s="11">
        <f ca="1"/>
        <v>0</v>
      </c>
      <c r="AF221" s="11">
        <f ca="1"/>
        <v>0</v>
      </c>
      <c r="AG221" s="11">
        <f ca="1"/>
        <v>0</v>
      </c>
      <c r="AH221" s="11">
        <f ca="1"/>
        <v>0</v>
      </c>
    </row>
    <row r="222" spans="1:34">
      <c r="A222" s="11">
        <v>202</v>
      </c>
      <c r="B222" s="11">
        <v>10.100000000000001</v>
      </c>
      <c r="D222" s="11">
        <f t="shared" ca="1" si="8"/>
        <v>10.100000000000001</v>
      </c>
      <c r="E222" s="11">
        <f t="shared" ca="1" si="9"/>
        <v>10.100000000000001</v>
      </c>
      <c r="F222" s="11">
        <v>0</v>
      </c>
      <c r="G222" s="11">
        <v>0</v>
      </c>
      <c r="H222" s="11">
        <v>0</v>
      </c>
      <c r="I222" s="11">
        <v>0</v>
      </c>
      <c r="J222" s="11">
        <v>0</v>
      </c>
      <c r="K222" s="11">
        <v>0</v>
      </c>
      <c r="L222" s="11">
        <v>1</v>
      </c>
      <c r="R222" s="11">
        <f ca="1"/>
        <v>1</v>
      </c>
      <c r="S222" s="11">
        <f ca="1"/>
        <v>-0.79365900893592212</v>
      </c>
      <c r="T222" s="11">
        <f ca="1"/>
        <v>0.77327561122752808</v>
      </c>
      <c r="U222" s="11">
        <f ca="1"/>
        <v>-0.65284693511557146</v>
      </c>
      <c r="V222" s="11">
        <f ca="1"/>
        <v>1.4935118739335662</v>
      </c>
      <c r="X222" s="11">
        <f t="array" aca="1" ref="X222:AB222" ca="1">MMULT(F222:INDEX(F222:P222,$G$16),TRANSPOSE($R$3:INDEX($R$3:$Y$7,$R$1,$G$16)))</f>
        <v>1</v>
      </c>
      <c r="Y222" s="11">
        <f ca="1"/>
        <v>-0.79365900893592212</v>
      </c>
      <c r="Z222" s="11">
        <f ca="1"/>
        <v>0.77327561122752808</v>
      </c>
      <c r="AA222" s="11">
        <f ca="1"/>
        <v>-0.65284693511557146</v>
      </c>
      <c r="AB222" s="11">
        <f ca="1"/>
        <v>1.4935118739335662</v>
      </c>
      <c r="AD222" s="11">
        <f ca="1"/>
        <v>0</v>
      </c>
      <c r="AE222" s="11">
        <f ca="1"/>
        <v>0</v>
      </c>
      <c r="AF222" s="11">
        <f ca="1"/>
        <v>0</v>
      </c>
      <c r="AG222" s="11">
        <f ca="1"/>
        <v>0</v>
      </c>
      <c r="AH222" s="11">
        <f ca="1"/>
        <v>0</v>
      </c>
    </row>
    <row r="223" spans="1:34">
      <c r="A223" s="11">
        <v>203</v>
      </c>
      <c r="B223" s="11">
        <v>10.200000000000003</v>
      </c>
      <c r="D223" s="11">
        <f t="shared" ca="1" si="8"/>
        <v>10.200000000000003</v>
      </c>
      <c r="E223" s="11">
        <f t="shared" ca="1" si="9"/>
        <v>10.200000000000003</v>
      </c>
      <c r="F223" s="11">
        <v>0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1</v>
      </c>
      <c r="R223" s="11">
        <f ca="1"/>
        <v>1</v>
      </c>
      <c r="S223" s="11">
        <f ca="1"/>
        <v>-0.79365900893592212</v>
      </c>
      <c r="T223" s="11">
        <f ca="1"/>
        <v>0.77327561122752808</v>
      </c>
      <c r="U223" s="11">
        <f ca="1"/>
        <v>-0.65284693511557146</v>
      </c>
      <c r="V223" s="11">
        <f ca="1"/>
        <v>1.4935118739335662</v>
      </c>
      <c r="X223" s="11">
        <f t="array" aca="1" ref="X223:AB223" ca="1">MMULT(F223:INDEX(F223:P223,$G$16),TRANSPOSE($R$3:INDEX($R$3:$Y$7,$R$1,$G$16)))</f>
        <v>1</v>
      </c>
      <c r="Y223" s="11">
        <f ca="1"/>
        <v>-0.79365900893592212</v>
      </c>
      <c r="Z223" s="11">
        <f ca="1"/>
        <v>0.77327561122752808</v>
      </c>
      <c r="AA223" s="11">
        <f ca="1"/>
        <v>-0.65284693511557146</v>
      </c>
      <c r="AB223" s="11">
        <f ca="1"/>
        <v>1.4935118739335662</v>
      </c>
      <c r="AD223" s="11">
        <f ca="1"/>
        <v>0</v>
      </c>
      <c r="AE223" s="11">
        <f ca="1"/>
        <v>0</v>
      </c>
      <c r="AF223" s="11">
        <f ca="1"/>
        <v>0</v>
      </c>
      <c r="AG223" s="11">
        <f ca="1"/>
        <v>0</v>
      </c>
      <c r="AH223" s="11">
        <f ca="1"/>
        <v>0</v>
      </c>
    </row>
    <row r="224" spans="1:34">
      <c r="A224" s="11">
        <v>204</v>
      </c>
      <c r="B224" s="11">
        <v>10.3</v>
      </c>
      <c r="D224" s="11">
        <f t="shared" ca="1" si="8"/>
        <v>10.3</v>
      </c>
      <c r="E224" s="11">
        <f t="shared" ca="1" si="9"/>
        <v>10.3</v>
      </c>
      <c r="F224" s="11">
        <v>0</v>
      </c>
      <c r="G224" s="11">
        <v>0</v>
      </c>
      <c r="H224" s="11">
        <v>0</v>
      </c>
      <c r="I224" s="11">
        <v>0</v>
      </c>
      <c r="J224" s="11">
        <v>0</v>
      </c>
      <c r="K224" s="11">
        <v>0</v>
      </c>
      <c r="L224" s="11">
        <v>1</v>
      </c>
      <c r="R224" s="11">
        <f ca="1"/>
        <v>1</v>
      </c>
      <c r="S224" s="11">
        <f ca="1"/>
        <v>-0.79365900893592212</v>
      </c>
      <c r="T224" s="11">
        <f ca="1"/>
        <v>0.77327561122752808</v>
      </c>
      <c r="U224" s="11">
        <f ca="1"/>
        <v>-0.65284693511557146</v>
      </c>
      <c r="V224" s="11">
        <f ca="1"/>
        <v>1.4935118739335662</v>
      </c>
      <c r="X224" s="11">
        <f t="array" aca="1" ref="X224:AB224" ca="1">MMULT(F224:INDEX(F224:P224,$G$16),TRANSPOSE($R$3:INDEX($R$3:$Y$7,$R$1,$G$16)))</f>
        <v>1</v>
      </c>
      <c r="Y224" s="11">
        <f ca="1"/>
        <v>-0.79365900893592212</v>
      </c>
      <c r="Z224" s="11">
        <f ca="1"/>
        <v>0.77327561122752808</v>
      </c>
      <c r="AA224" s="11">
        <f ca="1"/>
        <v>-0.65284693511557146</v>
      </c>
      <c r="AB224" s="11">
        <f ca="1"/>
        <v>1.4935118739335662</v>
      </c>
      <c r="AD224" s="11">
        <f ca="1"/>
        <v>0</v>
      </c>
      <c r="AE224" s="11">
        <f ca="1"/>
        <v>0</v>
      </c>
      <c r="AF224" s="11">
        <f ca="1"/>
        <v>0</v>
      </c>
      <c r="AG224" s="11">
        <f ca="1"/>
        <v>0</v>
      </c>
      <c r="AH224" s="11">
        <f ca="1"/>
        <v>0</v>
      </c>
    </row>
    <row r="225" spans="1:34">
      <c r="A225" s="11">
        <v>205</v>
      </c>
      <c r="B225" s="11">
        <v>10.400000000000002</v>
      </c>
      <c r="D225" s="11">
        <f t="shared" ca="1" si="8"/>
        <v>10.400000000000002</v>
      </c>
      <c r="E225" s="11">
        <f t="shared" ca="1" si="9"/>
        <v>10.400000000000002</v>
      </c>
      <c r="F225" s="11">
        <v>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1</v>
      </c>
      <c r="R225" s="11">
        <f ca="1"/>
        <v>1</v>
      </c>
      <c r="S225" s="11">
        <f ca="1"/>
        <v>-0.79365900893592212</v>
      </c>
      <c r="T225" s="11">
        <f ca="1"/>
        <v>0.77327561122752808</v>
      </c>
      <c r="U225" s="11">
        <f ca="1"/>
        <v>-0.65284693511557146</v>
      </c>
      <c r="V225" s="11">
        <f ca="1"/>
        <v>1.4935118739335662</v>
      </c>
      <c r="X225" s="11">
        <f t="array" aca="1" ref="X225:AB225" ca="1">MMULT(F225:INDEX(F225:P225,$G$16),TRANSPOSE($R$3:INDEX($R$3:$Y$7,$R$1,$G$16)))</f>
        <v>1</v>
      </c>
      <c r="Y225" s="11">
        <f ca="1"/>
        <v>-0.79365900893592212</v>
      </c>
      <c r="Z225" s="11">
        <f ca="1"/>
        <v>0.77327561122752808</v>
      </c>
      <c r="AA225" s="11">
        <f ca="1"/>
        <v>-0.65284693511557146</v>
      </c>
      <c r="AB225" s="11">
        <f ca="1"/>
        <v>1.4935118739335662</v>
      </c>
      <c r="AD225" s="11">
        <f ca="1"/>
        <v>0</v>
      </c>
      <c r="AE225" s="11">
        <f ca="1"/>
        <v>0</v>
      </c>
      <c r="AF225" s="11">
        <f ca="1"/>
        <v>0</v>
      </c>
      <c r="AG225" s="11">
        <f ca="1"/>
        <v>0</v>
      </c>
      <c r="AH225" s="11">
        <f ca="1"/>
        <v>0</v>
      </c>
    </row>
    <row r="226" spans="1:34">
      <c r="A226" s="11">
        <v>206</v>
      </c>
      <c r="B226" s="11">
        <v>10.5</v>
      </c>
      <c r="D226" s="11">
        <f t="shared" ca="1" si="8"/>
        <v>10.5</v>
      </c>
      <c r="E226" s="11">
        <f t="shared" ca="1" si="9"/>
        <v>10.5</v>
      </c>
      <c r="F226" s="11">
        <v>0</v>
      </c>
      <c r="G226" s="11">
        <v>0</v>
      </c>
      <c r="H226" s="11">
        <v>0</v>
      </c>
      <c r="I226" s="11">
        <v>0</v>
      </c>
      <c r="J226" s="11">
        <v>0</v>
      </c>
      <c r="K226" s="11">
        <v>0</v>
      </c>
      <c r="L226" s="11">
        <v>1</v>
      </c>
      <c r="R226" s="11">
        <f ca="1"/>
        <v>1</v>
      </c>
      <c r="S226" s="11">
        <f ca="1"/>
        <v>-0.79365900893592212</v>
      </c>
      <c r="T226" s="11">
        <f ca="1"/>
        <v>0.77327561122752808</v>
      </c>
      <c r="U226" s="11">
        <f ca="1"/>
        <v>-0.65284693511557146</v>
      </c>
      <c r="V226" s="11">
        <f ca="1"/>
        <v>1.4935118739335662</v>
      </c>
      <c r="X226" s="11">
        <f t="array" aca="1" ref="X226:AB226" ca="1">MMULT(F226:INDEX(F226:P226,$G$16),TRANSPOSE($R$3:INDEX($R$3:$Y$7,$R$1,$G$16)))</f>
        <v>1</v>
      </c>
      <c r="Y226" s="11">
        <f ca="1"/>
        <v>-0.79365900893592212</v>
      </c>
      <c r="Z226" s="11">
        <f ca="1"/>
        <v>0.77327561122752808</v>
      </c>
      <c r="AA226" s="11">
        <f ca="1"/>
        <v>-0.65284693511557146</v>
      </c>
      <c r="AB226" s="11">
        <f ca="1"/>
        <v>1.4935118739335662</v>
      </c>
      <c r="AD226" s="11">
        <f ca="1"/>
        <v>0</v>
      </c>
      <c r="AE226" s="11">
        <f ca="1"/>
        <v>0</v>
      </c>
      <c r="AF226" s="11">
        <f ca="1"/>
        <v>0</v>
      </c>
      <c r="AG226" s="11">
        <f ca="1"/>
        <v>0</v>
      </c>
      <c r="AH226" s="11">
        <f ca="1"/>
        <v>0</v>
      </c>
    </row>
    <row r="227" spans="1:34">
      <c r="A227" s="11">
        <v>207</v>
      </c>
      <c r="B227" s="11">
        <v>10.600000000000001</v>
      </c>
      <c r="D227" s="11">
        <f t="shared" ca="1" si="8"/>
        <v>10.600000000000001</v>
      </c>
      <c r="E227" s="11">
        <f t="shared" ca="1" si="9"/>
        <v>10.600000000000001</v>
      </c>
      <c r="F227" s="11">
        <v>1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R227" s="11">
        <f ca="1"/>
        <v>1</v>
      </c>
      <c r="S227" s="11">
        <f ca="1"/>
        <v>1.8586862032820779</v>
      </c>
      <c r="T227" s="11">
        <f ca="1"/>
        <v>0.21467152668699407</v>
      </c>
      <c r="U227" s="11">
        <f ca="1"/>
        <v>1.991567981429665</v>
      </c>
      <c r="V227" s="11">
        <f ca="1"/>
        <v>8.9980931397918962E-2</v>
      </c>
      <c r="X227" s="11">
        <f t="array" aca="1" ref="X227:AB227" ca="1">MMULT(F227:INDEX(F227:P227,$G$16),TRANSPOSE($R$3:INDEX($R$3:$Y$7,$R$1,$G$16)))</f>
        <v>1</v>
      </c>
      <c r="Y227" s="11">
        <f ca="1"/>
        <v>1.8586862032820779</v>
      </c>
      <c r="Z227" s="11">
        <f ca="1"/>
        <v>0.21467152668699407</v>
      </c>
      <c r="AA227" s="11">
        <f ca="1"/>
        <v>1.991567981429665</v>
      </c>
      <c r="AB227" s="11">
        <f ca="1"/>
        <v>8.9980931397918962E-2</v>
      </c>
      <c r="AD227" s="11">
        <f ca="1"/>
        <v>0</v>
      </c>
      <c r="AE227" s="11">
        <f ca="1"/>
        <v>0</v>
      </c>
      <c r="AF227" s="11">
        <f ca="1"/>
        <v>0</v>
      </c>
      <c r="AG227" s="11">
        <f ca="1"/>
        <v>0</v>
      </c>
      <c r="AH227" s="11">
        <f ca="1"/>
        <v>0</v>
      </c>
    </row>
    <row r="228" spans="1:34">
      <c r="A228" s="11">
        <v>208</v>
      </c>
      <c r="B228" s="11">
        <v>10.700000000000003</v>
      </c>
      <c r="D228" s="11">
        <f t="shared" ca="1" si="8"/>
        <v>10.700000000000003</v>
      </c>
      <c r="E228" s="11">
        <f t="shared" ca="1" si="9"/>
        <v>10.700000000000003</v>
      </c>
      <c r="F228" s="11">
        <v>1</v>
      </c>
      <c r="G228" s="11">
        <v>0</v>
      </c>
      <c r="H228" s="11">
        <v>0</v>
      </c>
      <c r="I228" s="11">
        <v>0</v>
      </c>
      <c r="J228" s="11">
        <v>0</v>
      </c>
      <c r="K228" s="11">
        <v>0</v>
      </c>
      <c r="L228" s="11">
        <v>0</v>
      </c>
      <c r="R228" s="11">
        <f ca="1"/>
        <v>1</v>
      </c>
      <c r="S228" s="11">
        <f ca="1"/>
        <v>1.8586862032820779</v>
      </c>
      <c r="T228" s="11">
        <f ca="1"/>
        <v>0.21467152668699407</v>
      </c>
      <c r="U228" s="11">
        <f ca="1"/>
        <v>1.991567981429665</v>
      </c>
      <c r="V228" s="11">
        <f ca="1"/>
        <v>8.9980931397918962E-2</v>
      </c>
      <c r="X228" s="11">
        <f t="array" aca="1" ref="X228:AB228" ca="1">MMULT(F228:INDEX(F228:P228,$G$16),TRANSPOSE($R$3:INDEX($R$3:$Y$7,$R$1,$G$16)))</f>
        <v>1</v>
      </c>
      <c r="Y228" s="11">
        <f ca="1"/>
        <v>1.8586862032820779</v>
      </c>
      <c r="Z228" s="11">
        <f ca="1"/>
        <v>0.21467152668699407</v>
      </c>
      <c r="AA228" s="11">
        <f ca="1"/>
        <v>1.991567981429665</v>
      </c>
      <c r="AB228" s="11">
        <f ca="1"/>
        <v>8.9980931397918962E-2</v>
      </c>
      <c r="AD228" s="11">
        <f ca="1"/>
        <v>0</v>
      </c>
      <c r="AE228" s="11">
        <f ca="1"/>
        <v>0</v>
      </c>
      <c r="AF228" s="11">
        <f ca="1"/>
        <v>0</v>
      </c>
      <c r="AG228" s="11">
        <f ca="1"/>
        <v>0</v>
      </c>
      <c r="AH228" s="11">
        <f ca="1"/>
        <v>0</v>
      </c>
    </row>
    <row r="229" spans="1:34">
      <c r="A229" s="11">
        <v>209</v>
      </c>
      <c r="B229" s="11">
        <v>10.8</v>
      </c>
      <c r="D229" s="11">
        <f t="shared" ca="1" si="8"/>
        <v>10.8</v>
      </c>
      <c r="E229" s="11">
        <f t="shared" ca="1" si="9"/>
        <v>10.8</v>
      </c>
      <c r="F229" s="11">
        <v>1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R229" s="11">
        <f ca="1"/>
        <v>1</v>
      </c>
      <c r="S229" s="11">
        <f ca="1"/>
        <v>1.8586862032820779</v>
      </c>
      <c r="T229" s="11">
        <f ca="1"/>
        <v>0.21467152668699407</v>
      </c>
      <c r="U229" s="11">
        <f ca="1"/>
        <v>1.991567981429665</v>
      </c>
      <c r="V229" s="11">
        <f ca="1"/>
        <v>8.9980931397918962E-2</v>
      </c>
      <c r="X229" s="11">
        <f t="array" aca="1" ref="X229:AB229" ca="1">MMULT(F229:INDEX(F229:P229,$G$16),TRANSPOSE($R$3:INDEX($R$3:$Y$7,$R$1,$G$16)))</f>
        <v>1</v>
      </c>
      <c r="Y229" s="11">
        <f ca="1"/>
        <v>1.8586862032820779</v>
      </c>
      <c r="Z229" s="11">
        <f ca="1"/>
        <v>0.21467152668699407</v>
      </c>
      <c r="AA229" s="11">
        <f ca="1"/>
        <v>1.991567981429665</v>
      </c>
      <c r="AB229" s="11">
        <f ca="1"/>
        <v>8.9980931397918962E-2</v>
      </c>
      <c r="AD229" s="11">
        <f ca="1"/>
        <v>0</v>
      </c>
      <c r="AE229" s="11">
        <f ca="1"/>
        <v>0</v>
      </c>
      <c r="AF229" s="11">
        <f ca="1"/>
        <v>0</v>
      </c>
      <c r="AG229" s="11">
        <f ca="1"/>
        <v>0</v>
      </c>
      <c r="AH229" s="11">
        <f ca="1"/>
        <v>0</v>
      </c>
    </row>
    <row r="230" spans="1:34">
      <c r="A230" s="11">
        <v>210</v>
      </c>
      <c r="B230" s="11">
        <v>10.900000000000002</v>
      </c>
      <c r="D230" s="11">
        <f t="shared" ca="1" si="8"/>
        <v>10.900000000000002</v>
      </c>
      <c r="E230" s="11">
        <f t="shared" ca="1" si="9"/>
        <v>10.900000000000002</v>
      </c>
      <c r="F230" s="11">
        <v>1</v>
      </c>
      <c r="G230" s="11">
        <v>0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R230" s="11">
        <f ca="1"/>
        <v>1</v>
      </c>
      <c r="S230" s="11">
        <f ca="1"/>
        <v>1.8586862032820779</v>
      </c>
      <c r="T230" s="11">
        <f ca="1"/>
        <v>0.21467152668699407</v>
      </c>
      <c r="U230" s="11">
        <f ca="1"/>
        <v>1.991567981429665</v>
      </c>
      <c r="V230" s="11">
        <f ca="1"/>
        <v>8.9980931397918962E-2</v>
      </c>
      <c r="X230" s="11">
        <f t="array" aca="1" ref="X230:AB230" ca="1">MMULT(F230:INDEX(F230:P230,$G$16),TRANSPOSE($R$3:INDEX($R$3:$Y$7,$R$1,$G$16)))</f>
        <v>1</v>
      </c>
      <c r="Y230" s="11">
        <f ca="1"/>
        <v>1.8586862032820779</v>
      </c>
      <c r="Z230" s="11">
        <f ca="1"/>
        <v>0.21467152668699407</v>
      </c>
      <c r="AA230" s="11">
        <f ca="1"/>
        <v>1.991567981429665</v>
      </c>
      <c r="AB230" s="11">
        <f ca="1"/>
        <v>8.9980931397918962E-2</v>
      </c>
      <c r="AD230" s="11">
        <f ca="1"/>
        <v>0</v>
      </c>
      <c r="AE230" s="11">
        <f ca="1"/>
        <v>0</v>
      </c>
      <c r="AF230" s="11">
        <f ca="1"/>
        <v>0</v>
      </c>
      <c r="AG230" s="11">
        <f ca="1"/>
        <v>0</v>
      </c>
      <c r="AH230" s="11">
        <f ca="1"/>
        <v>0</v>
      </c>
    </row>
    <row r="231" spans="1:34">
      <c r="A231" s="11">
        <v>211</v>
      </c>
      <c r="B231" s="11">
        <v>11</v>
      </c>
      <c r="D231" s="11">
        <f t="shared" ca="1" si="8"/>
        <v>11</v>
      </c>
      <c r="E231" s="11">
        <f t="shared" ca="1" si="9"/>
        <v>11</v>
      </c>
      <c r="F231" s="11">
        <v>1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R231" s="11">
        <f ca="1"/>
        <v>1</v>
      </c>
      <c r="S231" s="11">
        <f ca="1"/>
        <v>1.8586862032820779</v>
      </c>
      <c r="T231" s="11">
        <f ca="1"/>
        <v>0.21467152668699407</v>
      </c>
      <c r="U231" s="11">
        <f ca="1"/>
        <v>1.991567981429665</v>
      </c>
      <c r="V231" s="11">
        <f ca="1"/>
        <v>8.9980931397918962E-2</v>
      </c>
      <c r="X231" s="11">
        <f t="array" aca="1" ref="X231:AB231" ca="1">MMULT(F231:INDEX(F231:P231,$G$16),TRANSPOSE($R$3:INDEX($R$3:$Y$7,$R$1,$G$16)))</f>
        <v>1</v>
      </c>
      <c r="Y231" s="11">
        <f ca="1"/>
        <v>1.8586862032820779</v>
      </c>
      <c r="Z231" s="11">
        <f ca="1"/>
        <v>0.21467152668699407</v>
      </c>
      <c r="AA231" s="11">
        <f ca="1"/>
        <v>1.991567981429665</v>
      </c>
      <c r="AB231" s="11">
        <f ca="1"/>
        <v>8.9980931397918962E-2</v>
      </c>
      <c r="AD231" s="11">
        <f ca="1"/>
        <v>0</v>
      </c>
      <c r="AE231" s="11">
        <f ca="1"/>
        <v>0</v>
      </c>
      <c r="AF231" s="11">
        <f ca="1"/>
        <v>0</v>
      </c>
      <c r="AG231" s="11">
        <f ca="1"/>
        <v>0</v>
      </c>
      <c r="AH231" s="11">
        <f ca="1"/>
        <v>0</v>
      </c>
    </row>
    <row r="232" spans="1:34">
      <c r="A232" s="11">
        <v>212</v>
      </c>
      <c r="B232" s="11">
        <v>11.100000000000001</v>
      </c>
      <c r="D232" s="11">
        <f t="shared" ca="1" si="8"/>
        <v>11.100000000000001</v>
      </c>
      <c r="E232" s="11">
        <f t="shared" ca="1" si="9"/>
        <v>11.100000000000001</v>
      </c>
      <c r="F232" s="11">
        <v>1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R232" s="11">
        <f ca="1"/>
        <v>1</v>
      </c>
      <c r="S232" s="11">
        <f ca="1"/>
        <v>1.8586862032820779</v>
      </c>
      <c r="T232" s="11">
        <f ca="1"/>
        <v>0.21467152668699407</v>
      </c>
      <c r="U232" s="11">
        <f ca="1"/>
        <v>1.991567981429665</v>
      </c>
      <c r="V232" s="11">
        <f ca="1"/>
        <v>8.9980931397918962E-2</v>
      </c>
      <c r="X232" s="11">
        <f t="array" aca="1" ref="X232:AB232" ca="1">MMULT(F232:INDEX(F232:P232,$G$16),TRANSPOSE($R$3:INDEX($R$3:$Y$7,$R$1,$G$16)))</f>
        <v>1</v>
      </c>
      <c r="Y232" s="11">
        <f ca="1"/>
        <v>1.8586862032820779</v>
      </c>
      <c r="Z232" s="11">
        <f ca="1"/>
        <v>0.21467152668699407</v>
      </c>
      <c r="AA232" s="11">
        <f ca="1"/>
        <v>1.991567981429665</v>
      </c>
      <c r="AB232" s="11">
        <f ca="1"/>
        <v>8.9980931397918962E-2</v>
      </c>
      <c r="AD232" s="11">
        <f ca="1"/>
        <v>0</v>
      </c>
      <c r="AE232" s="11">
        <f ca="1"/>
        <v>0</v>
      </c>
      <c r="AF232" s="11">
        <f ca="1"/>
        <v>0</v>
      </c>
      <c r="AG232" s="11">
        <f ca="1"/>
        <v>0</v>
      </c>
      <c r="AH232" s="11">
        <f ca="1"/>
        <v>0</v>
      </c>
    </row>
    <row r="233" spans="1:34">
      <c r="A233" s="11">
        <v>213</v>
      </c>
      <c r="B233" s="11">
        <v>11.200000000000003</v>
      </c>
      <c r="D233" s="11">
        <f t="shared" ca="1" si="8"/>
        <v>11.200000000000003</v>
      </c>
      <c r="E233" s="11">
        <f t="shared" ca="1" si="9"/>
        <v>11.200000000000003</v>
      </c>
      <c r="F233" s="11">
        <v>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R233" s="11">
        <f ca="1"/>
        <v>1</v>
      </c>
      <c r="S233" s="11">
        <f ca="1"/>
        <v>1.8586862032820779</v>
      </c>
      <c r="T233" s="11">
        <f ca="1"/>
        <v>0.21467152668699407</v>
      </c>
      <c r="U233" s="11">
        <f ca="1"/>
        <v>1.991567981429665</v>
      </c>
      <c r="V233" s="11">
        <f ca="1"/>
        <v>8.9980931397918962E-2</v>
      </c>
      <c r="X233" s="11">
        <f t="array" aca="1" ref="X233:AB233" ca="1">MMULT(F233:INDEX(F233:P233,$G$16),TRANSPOSE($R$3:INDEX($R$3:$Y$7,$R$1,$G$16)))</f>
        <v>1</v>
      </c>
      <c r="Y233" s="11">
        <f ca="1"/>
        <v>1.8586862032820779</v>
      </c>
      <c r="Z233" s="11">
        <f ca="1"/>
        <v>0.21467152668699407</v>
      </c>
      <c r="AA233" s="11">
        <f ca="1"/>
        <v>1.991567981429665</v>
      </c>
      <c r="AB233" s="11">
        <f ca="1"/>
        <v>8.9980931397918962E-2</v>
      </c>
      <c r="AD233" s="11">
        <f ca="1"/>
        <v>0</v>
      </c>
      <c r="AE233" s="11">
        <f ca="1"/>
        <v>0</v>
      </c>
      <c r="AF233" s="11">
        <f ca="1"/>
        <v>0</v>
      </c>
      <c r="AG233" s="11">
        <f ca="1"/>
        <v>0</v>
      </c>
      <c r="AH233" s="11">
        <f ca="1"/>
        <v>0</v>
      </c>
    </row>
    <row r="234" spans="1:34">
      <c r="A234" s="11">
        <v>214</v>
      </c>
      <c r="B234" s="11">
        <v>11.3</v>
      </c>
      <c r="D234" s="11">
        <f t="shared" ca="1" si="8"/>
        <v>11.3</v>
      </c>
      <c r="E234" s="11">
        <f t="shared" ca="1" si="9"/>
        <v>11.3</v>
      </c>
      <c r="F234" s="11">
        <v>1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R234" s="11">
        <f ca="1"/>
        <v>1</v>
      </c>
      <c r="S234" s="11">
        <f ca="1"/>
        <v>1.8586862032820779</v>
      </c>
      <c r="T234" s="11">
        <f ca="1"/>
        <v>0.21467152668699407</v>
      </c>
      <c r="U234" s="11">
        <f ca="1"/>
        <v>1.991567981429665</v>
      </c>
      <c r="V234" s="11">
        <f ca="1"/>
        <v>8.9980931397918962E-2</v>
      </c>
      <c r="X234" s="11">
        <f t="array" aca="1" ref="X234:AB234" ca="1">MMULT(F234:INDEX(F234:P234,$G$16),TRANSPOSE($R$3:INDEX($R$3:$Y$7,$R$1,$G$16)))</f>
        <v>1</v>
      </c>
      <c r="Y234" s="11">
        <f ca="1"/>
        <v>1.8586862032820779</v>
      </c>
      <c r="Z234" s="11">
        <f ca="1"/>
        <v>0.21467152668699407</v>
      </c>
      <c r="AA234" s="11">
        <f ca="1"/>
        <v>1.991567981429665</v>
      </c>
      <c r="AB234" s="11">
        <f ca="1"/>
        <v>8.9980931397918962E-2</v>
      </c>
      <c r="AD234" s="11">
        <f ca="1"/>
        <v>0</v>
      </c>
      <c r="AE234" s="11">
        <f ca="1"/>
        <v>0</v>
      </c>
      <c r="AF234" s="11">
        <f ca="1"/>
        <v>0</v>
      </c>
      <c r="AG234" s="11">
        <f ca="1"/>
        <v>0</v>
      </c>
      <c r="AH234" s="11">
        <f ca="1"/>
        <v>0</v>
      </c>
    </row>
    <row r="235" spans="1:34">
      <c r="A235" s="11">
        <v>215</v>
      </c>
      <c r="B235" s="11">
        <v>11.400000000000002</v>
      </c>
      <c r="D235" s="11">
        <f t="shared" ca="1" si="8"/>
        <v>11.400000000000002</v>
      </c>
      <c r="E235" s="11">
        <f t="shared" ca="1" si="9"/>
        <v>11.400000000000002</v>
      </c>
      <c r="F235" s="11">
        <v>1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R235" s="11">
        <f ca="1"/>
        <v>1</v>
      </c>
      <c r="S235" s="11">
        <f ca="1"/>
        <v>1.8586862032820779</v>
      </c>
      <c r="T235" s="11">
        <f ca="1"/>
        <v>0.21467152668699407</v>
      </c>
      <c r="U235" s="11">
        <f ca="1"/>
        <v>1.991567981429665</v>
      </c>
      <c r="V235" s="11">
        <f ca="1"/>
        <v>8.9980931397918962E-2</v>
      </c>
      <c r="X235" s="11">
        <f t="array" aca="1" ref="X235:AB235" ca="1">MMULT(F235:INDEX(F235:P235,$G$16),TRANSPOSE($R$3:INDEX($R$3:$Y$7,$R$1,$G$16)))</f>
        <v>1</v>
      </c>
      <c r="Y235" s="11">
        <f ca="1"/>
        <v>1.8586862032820779</v>
      </c>
      <c r="Z235" s="11">
        <f ca="1"/>
        <v>0.21467152668699407</v>
      </c>
      <c r="AA235" s="11">
        <f ca="1"/>
        <v>1.991567981429665</v>
      </c>
      <c r="AB235" s="11">
        <f ca="1"/>
        <v>8.9980931397918962E-2</v>
      </c>
      <c r="AD235" s="11">
        <f ca="1"/>
        <v>0</v>
      </c>
      <c r="AE235" s="11">
        <f ca="1"/>
        <v>0</v>
      </c>
      <c r="AF235" s="11">
        <f ca="1"/>
        <v>0</v>
      </c>
      <c r="AG235" s="11">
        <f ca="1"/>
        <v>0</v>
      </c>
      <c r="AH235" s="11">
        <f ca="1"/>
        <v>0</v>
      </c>
    </row>
    <row r="236" spans="1:34">
      <c r="A236" s="11">
        <v>216</v>
      </c>
      <c r="B236" s="11">
        <v>11.5</v>
      </c>
      <c r="D236" s="11">
        <f t="shared" ca="1" si="8"/>
        <v>11.5</v>
      </c>
      <c r="E236" s="11">
        <f t="shared" ca="1" si="9"/>
        <v>11.5</v>
      </c>
      <c r="F236" s="11">
        <v>1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R236" s="11">
        <f ca="1"/>
        <v>1</v>
      </c>
      <c r="S236" s="11">
        <f ca="1"/>
        <v>1.8586862032820779</v>
      </c>
      <c r="T236" s="11">
        <f ca="1"/>
        <v>0.21467152668699407</v>
      </c>
      <c r="U236" s="11">
        <f ca="1"/>
        <v>1.991567981429665</v>
      </c>
      <c r="V236" s="11">
        <f ca="1"/>
        <v>8.9980931397918962E-2</v>
      </c>
      <c r="X236" s="11">
        <f t="array" aca="1" ref="X236:AB236" ca="1">MMULT(F236:INDEX(F236:P236,$G$16),TRANSPOSE($R$3:INDEX($R$3:$Y$7,$R$1,$G$16)))</f>
        <v>1</v>
      </c>
      <c r="Y236" s="11">
        <f ca="1"/>
        <v>1.8586862032820779</v>
      </c>
      <c r="Z236" s="11">
        <f ca="1"/>
        <v>0.21467152668699407</v>
      </c>
      <c r="AA236" s="11">
        <f ca="1"/>
        <v>1.991567981429665</v>
      </c>
      <c r="AB236" s="11">
        <f ca="1"/>
        <v>8.9980931397918962E-2</v>
      </c>
      <c r="AD236" s="11">
        <f ca="1"/>
        <v>0</v>
      </c>
      <c r="AE236" s="11">
        <f ca="1"/>
        <v>0</v>
      </c>
      <c r="AF236" s="11">
        <f ca="1"/>
        <v>0</v>
      </c>
      <c r="AG236" s="11">
        <f ca="1"/>
        <v>0</v>
      </c>
      <c r="AH236" s="11">
        <f ca="1"/>
        <v>0</v>
      </c>
    </row>
    <row r="237" spans="1:34">
      <c r="A237" s="11">
        <v>217</v>
      </c>
      <c r="B237" s="11">
        <v>11.600000000000001</v>
      </c>
      <c r="D237" s="11">
        <f t="shared" ca="1" si="8"/>
        <v>11.600000000000001</v>
      </c>
      <c r="E237" s="11">
        <f t="shared" ca="1" si="9"/>
        <v>11.600000000000001</v>
      </c>
      <c r="F237" s="11">
        <v>1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R237" s="11">
        <f ca="1"/>
        <v>1</v>
      </c>
      <c r="S237" s="11">
        <f ca="1"/>
        <v>1.8586862032820779</v>
      </c>
      <c r="T237" s="11">
        <f ca="1"/>
        <v>0.21467152668699407</v>
      </c>
      <c r="U237" s="11">
        <f ca="1"/>
        <v>1.991567981429665</v>
      </c>
      <c r="V237" s="11">
        <f ca="1"/>
        <v>8.9980931397918962E-2</v>
      </c>
      <c r="X237" s="11">
        <f t="array" aca="1" ref="X237:AB237" ca="1">MMULT(F237:INDEX(F237:P237,$G$16),TRANSPOSE($R$3:INDEX($R$3:$Y$7,$R$1,$G$16)))</f>
        <v>1</v>
      </c>
      <c r="Y237" s="11">
        <f ca="1"/>
        <v>1.8586862032820779</v>
      </c>
      <c r="Z237" s="11">
        <f ca="1"/>
        <v>0.21467152668699407</v>
      </c>
      <c r="AA237" s="11">
        <f ca="1"/>
        <v>1.991567981429665</v>
      </c>
      <c r="AB237" s="11">
        <f ca="1"/>
        <v>8.9980931397918962E-2</v>
      </c>
      <c r="AD237" s="11">
        <f ca="1"/>
        <v>0</v>
      </c>
      <c r="AE237" s="11">
        <f ca="1"/>
        <v>0</v>
      </c>
      <c r="AF237" s="11">
        <f ca="1"/>
        <v>0</v>
      </c>
      <c r="AG237" s="11">
        <f ca="1"/>
        <v>0</v>
      </c>
      <c r="AH237" s="11">
        <f ca="1"/>
        <v>0</v>
      </c>
    </row>
    <row r="238" spans="1:34">
      <c r="A238" s="11">
        <v>218</v>
      </c>
      <c r="B238" s="11">
        <v>11.700000000000003</v>
      </c>
      <c r="D238" s="11">
        <f t="shared" ca="1" si="8"/>
        <v>11.700000000000003</v>
      </c>
      <c r="E238" s="11">
        <f t="shared" ca="1" si="9"/>
        <v>11.700000000000003</v>
      </c>
      <c r="F238" s="11">
        <v>1</v>
      </c>
      <c r="G238" s="11">
        <v>0</v>
      </c>
      <c r="H238" s="11">
        <v>0</v>
      </c>
      <c r="I238" s="11">
        <v>0</v>
      </c>
      <c r="J238" s="11">
        <v>0</v>
      </c>
      <c r="K238" s="11">
        <v>0</v>
      </c>
      <c r="L238" s="11">
        <v>0</v>
      </c>
      <c r="R238" s="11">
        <f ca="1"/>
        <v>1</v>
      </c>
      <c r="S238" s="11">
        <f ca="1"/>
        <v>1.8586862032820779</v>
      </c>
      <c r="T238" s="11">
        <f ca="1"/>
        <v>0.21467152668699407</v>
      </c>
      <c r="U238" s="11">
        <f ca="1"/>
        <v>1.991567981429665</v>
      </c>
      <c r="V238" s="11">
        <f ca="1"/>
        <v>8.9980931397918962E-2</v>
      </c>
      <c r="X238" s="11">
        <f t="array" aca="1" ref="X238:AB238" ca="1">MMULT(F238:INDEX(F238:P238,$G$16),TRANSPOSE($R$3:INDEX($R$3:$Y$7,$R$1,$G$16)))</f>
        <v>1</v>
      </c>
      <c r="Y238" s="11">
        <f ca="1"/>
        <v>1.8586862032820779</v>
      </c>
      <c r="Z238" s="11">
        <f ca="1"/>
        <v>0.21467152668699407</v>
      </c>
      <c r="AA238" s="11">
        <f ca="1"/>
        <v>1.991567981429665</v>
      </c>
      <c r="AB238" s="11">
        <f ca="1"/>
        <v>8.9980931397918962E-2</v>
      </c>
      <c r="AD238" s="11">
        <f ca="1"/>
        <v>0</v>
      </c>
      <c r="AE238" s="11">
        <f ca="1"/>
        <v>0</v>
      </c>
      <c r="AF238" s="11">
        <f ca="1"/>
        <v>0</v>
      </c>
      <c r="AG238" s="11">
        <f ca="1"/>
        <v>0</v>
      </c>
      <c r="AH238" s="11">
        <f ca="1"/>
        <v>0</v>
      </c>
    </row>
    <row r="239" spans="1:34">
      <c r="A239" s="11">
        <v>219</v>
      </c>
      <c r="B239" s="11">
        <v>11.8</v>
      </c>
      <c r="D239" s="11">
        <f t="shared" ca="1" si="8"/>
        <v>11.8</v>
      </c>
      <c r="E239" s="11">
        <f t="shared" ca="1" si="9"/>
        <v>11.8</v>
      </c>
      <c r="F239" s="11">
        <v>1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R239" s="11">
        <f ca="1"/>
        <v>1</v>
      </c>
      <c r="S239" s="11">
        <f ca="1"/>
        <v>1.8586862032820779</v>
      </c>
      <c r="T239" s="11">
        <f ca="1"/>
        <v>0.21467152668699407</v>
      </c>
      <c r="U239" s="11">
        <f ca="1"/>
        <v>1.991567981429665</v>
      </c>
      <c r="V239" s="11">
        <f ca="1"/>
        <v>8.9980931397918962E-2</v>
      </c>
      <c r="X239" s="11">
        <f t="array" aca="1" ref="X239:AB239" ca="1">MMULT(F239:INDEX(F239:P239,$G$16),TRANSPOSE($R$3:INDEX($R$3:$Y$7,$R$1,$G$16)))</f>
        <v>1</v>
      </c>
      <c r="Y239" s="11">
        <f ca="1"/>
        <v>1.8586862032820779</v>
      </c>
      <c r="Z239" s="11">
        <f ca="1"/>
        <v>0.21467152668699407</v>
      </c>
      <c r="AA239" s="11">
        <f ca="1"/>
        <v>1.991567981429665</v>
      </c>
      <c r="AB239" s="11">
        <f ca="1"/>
        <v>8.9980931397918962E-2</v>
      </c>
      <c r="AD239" s="11">
        <f ca="1"/>
        <v>0</v>
      </c>
      <c r="AE239" s="11">
        <f ca="1"/>
        <v>0</v>
      </c>
      <c r="AF239" s="11">
        <f ca="1"/>
        <v>0</v>
      </c>
      <c r="AG239" s="11">
        <f ca="1"/>
        <v>0</v>
      </c>
      <c r="AH239" s="11">
        <f ca="1"/>
        <v>0</v>
      </c>
    </row>
    <row r="240" spans="1:34">
      <c r="A240" s="11">
        <v>220</v>
      </c>
      <c r="B240" s="11">
        <v>11.900000000000002</v>
      </c>
      <c r="D240" s="11">
        <f t="shared" ca="1" si="8"/>
        <v>11.900000000000002</v>
      </c>
      <c r="E240" s="11">
        <f t="shared" ca="1" si="9"/>
        <v>11.900000000000002</v>
      </c>
      <c r="F240" s="11">
        <v>1</v>
      </c>
      <c r="G240" s="11">
        <v>0</v>
      </c>
      <c r="H240" s="11">
        <v>0</v>
      </c>
      <c r="I240" s="11">
        <v>0</v>
      </c>
      <c r="J240" s="11">
        <v>0</v>
      </c>
      <c r="K240" s="11">
        <v>0</v>
      </c>
      <c r="L240" s="11">
        <v>0</v>
      </c>
      <c r="R240" s="11">
        <f ca="1"/>
        <v>1</v>
      </c>
      <c r="S240" s="11">
        <f ca="1"/>
        <v>1.8586862032820779</v>
      </c>
      <c r="T240" s="11">
        <f ca="1"/>
        <v>0.21467152668699407</v>
      </c>
      <c r="U240" s="11">
        <f ca="1"/>
        <v>1.991567981429665</v>
      </c>
      <c r="V240" s="11">
        <f ca="1"/>
        <v>8.9980931397918962E-2</v>
      </c>
      <c r="X240" s="11">
        <f t="array" aca="1" ref="X240:AB240" ca="1">MMULT(F240:INDEX(F240:P240,$G$16),TRANSPOSE($R$3:INDEX($R$3:$Y$7,$R$1,$G$16)))</f>
        <v>1</v>
      </c>
      <c r="Y240" s="11">
        <f ca="1"/>
        <v>1.8586862032820779</v>
      </c>
      <c r="Z240" s="11">
        <f ca="1"/>
        <v>0.21467152668699407</v>
      </c>
      <c r="AA240" s="11">
        <f ca="1"/>
        <v>1.991567981429665</v>
      </c>
      <c r="AB240" s="11">
        <f ca="1"/>
        <v>8.9980931397918962E-2</v>
      </c>
      <c r="AD240" s="11">
        <f ca="1"/>
        <v>0</v>
      </c>
      <c r="AE240" s="11">
        <f ca="1"/>
        <v>0</v>
      </c>
      <c r="AF240" s="11">
        <f ca="1"/>
        <v>0</v>
      </c>
      <c r="AG240" s="11">
        <f ca="1"/>
        <v>0</v>
      </c>
      <c r="AH240" s="11">
        <f ca="1"/>
        <v>0</v>
      </c>
    </row>
    <row r="241" spans="1:34">
      <c r="A241" s="11">
        <v>221</v>
      </c>
      <c r="B241" s="11">
        <v>12</v>
      </c>
      <c r="D241" s="11">
        <f t="shared" ca="1" si="8"/>
        <v>12</v>
      </c>
      <c r="E241" s="11">
        <f t="shared" ca="1" si="9"/>
        <v>12</v>
      </c>
      <c r="F241" s="11">
        <v>1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R241" s="11">
        <f ca="1"/>
        <v>1</v>
      </c>
      <c r="S241" s="11">
        <f ca="1"/>
        <v>1.8586862032820779</v>
      </c>
      <c r="T241" s="11">
        <f ca="1"/>
        <v>0.21467152668699407</v>
      </c>
      <c r="U241" s="11">
        <f ca="1"/>
        <v>1.991567981429665</v>
      </c>
      <c r="V241" s="11">
        <f ca="1"/>
        <v>8.9980931397918962E-2</v>
      </c>
      <c r="X241" s="11">
        <f t="array" aca="1" ref="X241:AB241" ca="1">MMULT(F241:INDEX(F241:P241,$G$16),TRANSPOSE($R$3:INDEX($R$3:$Y$7,$R$1,$G$16)))</f>
        <v>1</v>
      </c>
      <c r="Y241" s="11">
        <f ca="1"/>
        <v>1.8586862032820779</v>
      </c>
      <c r="Z241" s="11">
        <f ca="1"/>
        <v>0.21467152668699407</v>
      </c>
      <c r="AA241" s="11">
        <f ca="1"/>
        <v>1.991567981429665</v>
      </c>
      <c r="AB241" s="11">
        <f ca="1"/>
        <v>8.9980931397918962E-2</v>
      </c>
      <c r="AD241" s="11">
        <f ca="1"/>
        <v>0</v>
      </c>
      <c r="AE241" s="11">
        <f ca="1"/>
        <v>0</v>
      </c>
      <c r="AF241" s="11">
        <f ca="1"/>
        <v>0</v>
      </c>
      <c r="AG241" s="11">
        <f ca="1"/>
        <v>0</v>
      </c>
      <c r="AH241" s="11">
        <f ca="1"/>
        <v>0</v>
      </c>
    </row>
  </sheetData>
  <mergeCells count="5">
    <mergeCell ref="C1:H1"/>
    <mergeCell ref="S1:Y1"/>
    <mergeCell ref="X17:AB17"/>
    <mergeCell ref="R19:V19"/>
    <mergeCell ref="X19:AB19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6E280977-9933-4685-8AFF-18C7C92ED120}">
      <formula1>"Hats,iHats,Discrete,DiscreteRC,DiscreteLC,BZ2,BZ3,Constant,None,CodedMissings,BSplineOrder2,BSplineOrder3,Categorical,CategoricalNumeric,Cat,NCat,NCategorical"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124"/>
  <sheetViews>
    <sheetView tabSelected="1" zoomScale="55" zoomScaleNormal="55" workbookViewId="0"/>
  </sheetViews>
  <sheetFormatPr defaultRowHeight="14.5"/>
  <cols>
    <col min="9" max="9" width="12.6328125" bestFit="1" customWidth="1"/>
    <col min="10" max="10" width="17.54296875" bestFit="1" customWidth="1"/>
    <col min="11" max="12" width="8.26953125" bestFit="1" customWidth="1"/>
    <col min="13" max="13" width="12.54296875" bestFit="1" customWidth="1"/>
    <col min="14" max="14" width="2.08984375" bestFit="1" customWidth="1"/>
    <col min="15" max="15" width="8.81640625" bestFit="1" customWidth="1"/>
    <col min="16" max="16" width="12.453125" bestFit="1" customWidth="1"/>
    <col min="17" max="17" width="11.81640625" bestFit="1" customWidth="1"/>
    <col min="18" max="18" width="12.453125" bestFit="1" customWidth="1"/>
    <col min="19" max="19" width="4.26953125" bestFit="1" customWidth="1"/>
    <col min="20" max="20" width="4" bestFit="1" customWidth="1"/>
    <col min="21" max="21" width="11.81640625" bestFit="1" customWidth="1"/>
    <col min="22" max="22" width="6.90625" bestFit="1" customWidth="1"/>
    <col min="23" max="23" width="5.54296875" bestFit="1" customWidth="1"/>
    <col min="24" max="24" width="5.81640625" bestFit="1" customWidth="1"/>
    <col min="25" max="25" width="11.81640625" bestFit="1" customWidth="1"/>
    <col min="26" max="26" width="12.54296875" bestFit="1" customWidth="1"/>
    <col min="27" max="27" width="15.81640625" bestFit="1" customWidth="1"/>
    <col min="28" max="28" width="11.81640625" bestFit="1" customWidth="1"/>
    <col min="29" max="29" width="6.81640625" bestFit="1" customWidth="1"/>
    <col min="30" max="33" width="11.1796875" bestFit="1" customWidth="1"/>
    <col min="34" max="35" width="7.08984375" bestFit="1" customWidth="1"/>
    <col min="36" max="36" width="6.6328125" bestFit="1" customWidth="1"/>
    <col min="37" max="37" width="6.1796875" bestFit="1" customWidth="1"/>
    <col min="38" max="38" width="7.36328125" bestFit="1" customWidth="1"/>
    <col min="39" max="39" width="6.90625" bestFit="1" customWidth="1"/>
    <col min="40" max="40" width="6.453125" bestFit="1" customWidth="1"/>
    <col min="41" max="41" width="14.90625" bestFit="1" customWidth="1"/>
    <col min="42" max="45" width="19.36328125" bestFit="1" customWidth="1"/>
    <col min="46" max="47" width="15.1796875" bestFit="1" customWidth="1"/>
    <col min="48" max="48" width="14.7265625" bestFit="1" customWidth="1"/>
    <col min="49" max="49" width="14.26953125" bestFit="1" customWidth="1"/>
    <col min="50" max="50" width="15.453125" bestFit="1" customWidth="1"/>
    <col min="51" max="51" width="15" bestFit="1" customWidth="1"/>
    <col min="52" max="52" width="14.54296875" bestFit="1" customWidth="1"/>
    <col min="53" max="57" width="3.90625" bestFit="1" customWidth="1"/>
    <col min="58" max="58" width="14" bestFit="1" customWidth="1"/>
    <col min="59" max="59" width="9.08984375" bestFit="1" customWidth="1"/>
    <col min="60" max="61" width="9.26953125" bestFit="1" customWidth="1"/>
    <col min="62" max="62" width="12.54296875" bestFit="1" customWidth="1"/>
    <col min="63" max="64" width="12.453125" bestFit="1" customWidth="1"/>
    <col min="65" max="65" width="11.81640625" bestFit="1" customWidth="1"/>
    <col min="66" max="66" width="7.90625" bestFit="1" customWidth="1"/>
    <col min="67" max="67" width="6.54296875" bestFit="1" customWidth="1"/>
    <col min="68" max="68" width="12.7265625" bestFit="1" customWidth="1"/>
    <col min="69" max="69" width="13.7265625" bestFit="1" customWidth="1"/>
    <col min="70" max="70" width="16.81640625" bestFit="1" customWidth="1"/>
    <col min="71" max="71" width="6.453125" bestFit="1" customWidth="1"/>
    <col min="72" max="72" width="13.1796875" bestFit="1" customWidth="1"/>
    <col min="73" max="73" width="14.90625" bestFit="1" customWidth="1"/>
    <col min="74" max="74" width="14.54296875" bestFit="1" customWidth="1"/>
    <col min="75" max="76" width="3.90625" bestFit="1" customWidth="1"/>
    <col min="77" max="77" width="11.81640625" bestFit="1" customWidth="1"/>
    <col min="78" max="78" width="11.36328125" bestFit="1" customWidth="1"/>
    <col min="79" max="79" width="10.81640625" bestFit="1" customWidth="1"/>
    <col min="80" max="80" width="9.81640625" bestFit="1" customWidth="1"/>
    <col min="81" max="81" width="7.54296875" bestFit="1" customWidth="1"/>
    <col min="83" max="83" width="11.81640625" style="11" bestFit="1" customWidth="1"/>
    <col min="84" max="89" width="12.453125" style="11" bestFit="1" customWidth="1"/>
    <col min="90" max="90" width="8.7265625" style="11"/>
    <col min="91" max="91" width="1.81640625" style="11" bestFit="1" customWidth="1"/>
    <col min="92" max="92" width="7.81640625" bestFit="1" customWidth="1"/>
    <col min="93" max="93" width="7.08984375" bestFit="1" customWidth="1"/>
    <col min="94" max="94" width="16.81640625" bestFit="1" customWidth="1"/>
    <col min="95" max="95" width="11" bestFit="1" customWidth="1"/>
    <col min="96" max="96" width="14.81640625" bestFit="1" customWidth="1"/>
    <col min="97" max="97" width="14.54296875" bestFit="1" customWidth="1"/>
    <col min="98" max="98" width="12.26953125" bestFit="1" customWidth="1"/>
    <col min="99" max="99" width="12.36328125" bestFit="1" customWidth="1"/>
    <col min="100" max="100" width="14.453125" bestFit="1" customWidth="1"/>
    <col min="101" max="101" width="15.7265625" bestFit="1" customWidth="1"/>
    <col min="102" max="102" width="13.453125" bestFit="1" customWidth="1"/>
    <col min="103" max="103" width="14.7265625" bestFit="1" customWidth="1"/>
    <col min="105" max="105" width="12.453125" bestFit="1" customWidth="1"/>
    <col min="106" max="106" width="11.81640625" bestFit="1" customWidth="1"/>
    <col min="107" max="107" width="12.453125" bestFit="1" customWidth="1"/>
    <col min="108" max="114" width="2.54296875" bestFit="1" customWidth="1"/>
    <col min="115" max="115" width="4.90625" bestFit="1" customWidth="1"/>
    <col min="116" max="116" width="11.81640625" bestFit="1" customWidth="1"/>
    <col min="117" max="120" width="15.1796875" bestFit="1" customWidth="1"/>
    <col min="121" max="122" width="11" bestFit="1" customWidth="1"/>
    <col min="123" max="123" width="10.54296875" bestFit="1" customWidth="1"/>
    <col min="124" max="124" width="10.08984375" bestFit="1" customWidth="1"/>
    <col min="125" max="125" width="11.26953125" bestFit="1" customWidth="1"/>
    <col min="126" max="126" width="10.81640625" bestFit="1" customWidth="1"/>
    <col min="127" max="127" width="10.36328125" bestFit="1" customWidth="1"/>
    <col min="128" max="128" width="18.90625" bestFit="1" customWidth="1"/>
    <col min="129" max="132" width="23.36328125" bestFit="1" customWidth="1"/>
    <col min="133" max="134" width="19.1796875" bestFit="1" customWidth="1"/>
    <col min="135" max="135" width="18.7265625" bestFit="1" customWidth="1"/>
    <col min="136" max="136" width="18.26953125" bestFit="1" customWidth="1"/>
    <col min="137" max="137" width="19.453125" bestFit="1" customWidth="1"/>
    <col min="138" max="138" width="19" bestFit="1" customWidth="1"/>
    <col min="139" max="139" width="18.54296875" bestFit="1" customWidth="1"/>
    <col min="140" max="140" width="19.6328125" bestFit="1" customWidth="1"/>
    <col min="141" max="144" width="24.08984375" bestFit="1" customWidth="1"/>
    <col min="145" max="146" width="19.90625" bestFit="1" customWidth="1"/>
    <col min="147" max="147" width="19.453125" bestFit="1" customWidth="1"/>
    <col min="148" max="148" width="19" bestFit="1" customWidth="1"/>
    <col min="149" max="149" width="20.1796875" bestFit="1" customWidth="1"/>
    <col min="150" max="150" width="19.7265625" bestFit="1" customWidth="1"/>
    <col min="151" max="151" width="19.26953125" bestFit="1" customWidth="1"/>
    <col min="152" max="152" width="18.6328125" bestFit="1" customWidth="1"/>
    <col min="153" max="156" width="23.08984375" bestFit="1" customWidth="1"/>
    <col min="157" max="158" width="18.90625" bestFit="1" customWidth="1"/>
    <col min="159" max="159" width="18.453125" bestFit="1" customWidth="1"/>
    <col min="160" max="160" width="18" bestFit="1" customWidth="1"/>
    <col min="161" max="161" width="19.1796875" bestFit="1" customWidth="1"/>
    <col min="162" max="162" width="18.7265625" bestFit="1" customWidth="1"/>
    <col min="163" max="163" width="18.26953125" bestFit="1" customWidth="1"/>
    <col min="164" max="164" width="12.7265625" bestFit="1" customWidth="1"/>
    <col min="165" max="165" width="15.81640625" bestFit="1" customWidth="1"/>
    <col min="166" max="166" width="19.453125" bestFit="1" customWidth="1"/>
    <col min="167" max="167" width="15.1796875" bestFit="1" customWidth="1"/>
    <col min="168" max="168" width="18.26953125" bestFit="1" customWidth="1"/>
    <col min="169" max="169" width="21.90625" bestFit="1" customWidth="1"/>
    <col min="171" max="171" width="4.453125" bestFit="1" customWidth="1"/>
    <col min="173" max="173" width="4.6328125" bestFit="1" customWidth="1"/>
    <col min="174" max="174" width="12.453125" bestFit="1" customWidth="1"/>
    <col min="175" max="176" width="11.81640625" bestFit="1" customWidth="1"/>
    <col min="177" max="177" width="12.453125" bestFit="1" customWidth="1"/>
    <col min="178" max="178" width="12.6328125" bestFit="1" customWidth="1"/>
    <col min="179" max="180" width="11.81640625" bestFit="1" customWidth="1"/>
    <col min="181" max="181" width="12.453125" bestFit="1" customWidth="1"/>
    <col min="182" max="182" width="11.81640625" bestFit="1" customWidth="1"/>
    <col min="183" max="183" width="6.26953125" bestFit="1" customWidth="1"/>
    <col min="184" max="184" width="8" bestFit="1" customWidth="1"/>
    <col min="185" max="186" width="11.81640625" bestFit="1" customWidth="1"/>
    <col min="193" max="193" width="14.453125" bestFit="1" customWidth="1"/>
    <col min="194" max="196" width="3.81640625" bestFit="1" customWidth="1"/>
    <col min="197" max="197" width="9.26953125" bestFit="1" customWidth="1"/>
    <col min="198" max="199" width="11.81640625" bestFit="1" customWidth="1"/>
    <col min="200" max="200" width="12.7265625" bestFit="1" customWidth="1"/>
    <col min="201" max="202" width="11.81640625" bestFit="1" customWidth="1"/>
    <col min="203" max="203" width="5.1796875" bestFit="1" customWidth="1"/>
    <col min="204" max="204" width="9.08984375" bestFit="1" customWidth="1"/>
    <col min="205" max="205" width="12.6328125" bestFit="1" customWidth="1"/>
    <col min="206" max="206" width="2.81640625" bestFit="1" customWidth="1"/>
    <col min="207" max="207" width="14.453125" bestFit="1" customWidth="1"/>
    <col min="208" max="208" width="11.81640625" bestFit="1" customWidth="1"/>
    <col min="209" max="210" width="6.26953125" bestFit="1" customWidth="1"/>
    <col min="211" max="211" width="8" bestFit="1" customWidth="1"/>
    <col min="212" max="212" width="6.26953125" bestFit="1" customWidth="1"/>
  </cols>
  <sheetData>
    <row r="1" spans="29:212">
      <c r="BP1" t="s">
        <v>100</v>
      </c>
      <c r="BQ1">
        <v>0</v>
      </c>
      <c r="DA1">
        <v>20595</v>
      </c>
      <c r="DB1">
        <v>0</v>
      </c>
      <c r="DL1">
        <v>729</v>
      </c>
    </row>
    <row r="2" spans="29:212">
      <c r="BP2" t="s">
        <v>101</v>
      </c>
      <c r="BQ2">
        <v>1</v>
      </c>
      <c r="DA2" t="s">
        <v>113</v>
      </c>
      <c r="DB2">
        <v>0</v>
      </c>
      <c r="DL2" t="s">
        <v>114</v>
      </c>
    </row>
    <row r="3" spans="29:212">
      <c r="BP3" t="s">
        <v>102</v>
      </c>
      <c r="BQ3">
        <v>2</v>
      </c>
      <c r="BY3">
        <v>4561.25</v>
      </c>
      <c r="BZ3" t="s">
        <v>115</v>
      </c>
      <c r="CA3" t="s">
        <v>115</v>
      </c>
      <c r="DA3">
        <v>0</v>
      </c>
      <c r="DB3">
        <v>0</v>
      </c>
      <c r="DC3">
        <v>0</v>
      </c>
      <c r="EL3" t="s">
        <v>116</v>
      </c>
      <c r="EM3" t="s">
        <v>49</v>
      </c>
      <c r="EN3" t="s">
        <v>50</v>
      </c>
      <c r="EO3" t="s">
        <v>51</v>
      </c>
      <c r="EP3" t="s">
        <v>52</v>
      </c>
      <c r="EQ3" t="s">
        <v>53</v>
      </c>
      <c r="ER3" t="s">
        <v>54</v>
      </c>
      <c r="ES3" t="s">
        <v>55</v>
      </c>
      <c r="ET3" t="s">
        <v>56</v>
      </c>
      <c r="EW3" t="s">
        <v>116</v>
      </c>
      <c r="EX3" t="s">
        <v>49</v>
      </c>
      <c r="EY3" t="s">
        <v>50</v>
      </c>
      <c r="EZ3" t="s">
        <v>51</v>
      </c>
      <c r="FA3" t="s">
        <v>52</v>
      </c>
      <c r="FB3" t="s">
        <v>53</v>
      </c>
      <c r="FC3" t="s">
        <v>54</v>
      </c>
      <c r="FD3" t="s">
        <v>55</v>
      </c>
      <c r="FE3" t="s">
        <v>56</v>
      </c>
    </row>
    <row r="4" spans="29:212">
      <c r="BP4" t="s">
        <v>103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8">
        <v>0.98170000000000002</v>
      </c>
      <c r="EY4" s="28">
        <v>8.8999999999999999E-3</v>
      </c>
      <c r="EZ4" s="28">
        <v>6.9999999999999999E-4</v>
      </c>
      <c r="FA4" s="28">
        <v>1E-4</v>
      </c>
      <c r="FB4" s="28">
        <v>0</v>
      </c>
      <c r="FC4" s="28">
        <v>2.0000000000000001E-4</v>
      </c>
      <c r="FD4" s="28">
        <v>0</v>
      </c>
      <c r="FE4" s="28">
        <v>8.5000000000000006E-3</v>
      </c>
    </row>
    <row r="5" spans="29:212">
      <c r="BP5" t="s">
        <v>104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8">
        <v>0.98170000000000002</v>
      </c>
      <c r="EY5" s="28">
        <v>9.2999999999999992E-3</v>
      </c>
      <c r="EZ5" s="28">
        <v>0</v>
      </c>
      <c r="FA5" s="28">
        <v>0</v>
      </c>
      <c r="FB5" s="28">
        <v>0</v>
      </c>
      <c r="FC5" s="28">
        <v>1E-4</v>
      </c>
      <c r="FD5" s="28">
        <v>0</v>
      </c>
      <c r="FE5" s="28">
        <v>8.8000000000000005E-3</v>
      </c>
    </row>
    <row r="6" spans="29:212">
      <c r="BP6" t="s">
        <v>105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270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8">
        <v>0.97809999999999997</v>
      </c>
      <c r="EY6" s="28">
        <v>1.04E-2</v>
      </c>
      <c r="EZ6" s="28">
        <v>4.0000000000000002E-4</v>
      </c>
      <c r="FA6" s="28">
        <v>0</v>
      </c>
      <c r="FB6" s="28">
        <v>0</v>
      </c>
      <c r="FC6" s="28">
        <v>0</v>
      </c>
      <c r="FD6" s="28">
        <v>0</v>
      </c>
      <c r="FE6" s="28">
        <v>1.11E-2</v>
      </c>
    </row>
    <row r="7" spans="29:212">
      <c r="BP7" t="s">
        <v>106</v>
      </c>
      <c r="BQ7">
        <v>6</v>
      </c>
      <c r="DA7">
        <v>0</v>
      </c>
      <c r="DB7">
        <v>0</v>
      </c>
      <c r="DL7" t="s">
        <v>269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8">
        <v>0.98129999999999995</v>
      </c>
      <c r="EY7" s="28">
        <v>8.8000000000000005E-3</v>
      </c>
      <c r="EZ7" s="28">
        <v>8.0000000000000004E-4</v>
      </c>
      <c r="FA7" s="28">
        <v>0</v>
      </c>
      <c r="FB7" s="28">
        <v>0</v>
      </c>
      <c r="FC7" s="28">
        <v>1E-4</v>
      </c>
      <c r="FD7" s="28">
        <v>0</v>
      </c>
      <c r="FE7" s="28">
        <v>8.8999999999999999E-3</v>
      </c>
      <c r="GK7" t="s">
        <v>117</v>
      </c>
      <c r="GL7">
        <v>0</v>
      </c>
      <c r="GM7">
        <v>0</v>
      </c>
      <c r="GN7">
        <v>0</v>
      </c>
      <c r="GO7" t="s">
        <v>118</v>
      </c>
      <c r="GP7">
        <v>0</v>
      </c>
      <c r="GQ7">
        <v>0</v>
      </c>
      <c r="GR7" t="s">
        <v>119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120</v>
      </c>
      <c r="GZ7">
        <v>0</v>
      </c>
      <c r="HA7" t="s">
        <v>121</v>
      </c>
      <c r="HB7">
        <v>0</v>
      </c>
      <c r="HC7">
        <v>0</v>
      </c>
      <c r="HD7">
        <v>0</v>
      </c>
    </row>
    <row r="8" spans="29:212">
      <c r="BP8" t="s">
        <v>107</v>
      </c>
      <c r="BQ8">
        <v>9</v>
      </c>
      <c r="DA8">
        <v>0</v>
      </c>
      <c r="DB8">
        <v>0</v>
      </c>
      <c r="DL8" t="s">
        <v>271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8">
        <v>0.98060000000000003</v>
      </c>
      <c r="EY8" s="28">
        <v>1.01E-2</v>
      </c>
      <c r="EZ8" s="28">
        <v>1E-3</v>
      </c>
      <c r="FA8" s="28">
        <v>0</v>
      </c>
      <c r="FB8" s="28">
        <v>0</v>
      </c>
      <c r="FC8" s="28">
        <v>1E-4</v>
      </c>
      <c r="FD8" s="28">
        <v>0</v>
      </c>
      <c r="FE8" s="28">
        <v>8.0999999999999996E-3</v>
      </c>
      <c r="FR8" t="s">
        <v>122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7">
        <v>0</v>
      </c>
      <c r="GS8" s="27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29:212">
      <c r="BP9" t="s">
        <v>108</v>
      </c>
      <c r="BQ9">
        <v>12</v>
      </c>
      <c r="DA9">
        <v>20067064.870000001</v>
      </c>
      <c r="DB9">
        <v>16172489.710000001</v>
      </c>
      <c r="DL9" t="s">
        <v>272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8">
        <v>0.98140000000000005</v>
      </c>
      <c r="EY9" s="28">
        <v>1.03E-2</v>
      </c>
      <c r="EZ9" s="28">
        <v>4.0000000000000002E-4</v>
      </c>
      <c r="FA9" s="28">
        <v>1E-4</v>
      </c>
      <c r="FB9" s="28">
        <v>0</v>
      </c>
      <c r="FC9" s="28">
        <v>1E-4</v>
      </c>
      <c r="FD9" s="28">
        <v>1E-4</v>
      </c>
      <c r="FE9" s="28">
        <v>7.7999999999999996E-3</v>
      </c>
      <c r="FQ9" t="s">
        <v>123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124</v>
      </c>
      <c r="GR9" s="27">
        <v>0.11</v>
      </c>
      <c r="GS9" s="27">
        <v>0.14000000000000001</v>
      </c>
      <c r="GT9" s="27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29:212">
      <c r="BF10" t="s">
        <v>125</v>
      </c>
      <c r="BP10" t="s">
        <v>109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8">
        <v>0.98050000000000004</v>
      </c>
      <c r="EY10" s="28">
        <v>1.06E-2</v>
      </c>
      <c r="EZ10" s="28">
        <v>2.9999999999999997E-4</v>
      </c>
      <c r="FA10" s="28">
        <v>0</v>
      </c>
      <c r="FB10" s="28">
        <v>0</v>
      </c>
      <c r="FC10" s="28">
        <v>2.9999999999999997E-4</v>
      </c>
      <c r="FD10" s="28">
        <v>1E-4</v>
      </c>
      <c r="FE10" s="28">
        <v>8.3999999999999995E-3</v>
      </c>
      <c r="FQ10" t="s">
        <v>126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29:212">
      <c r="BF11">
        <v>255</v>
      </c>
      <c r="BP11" t="s">
        <v>110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8">
        <v>0.97870000000000001</v>
      </c>
      <c r="EY11" s="28">
        <v>1.0500000000000001E-2</v>
      </c>
      <c r="EZ11" s="28">
        <v>8.0000000000000004E-4</v>
      </c>
      <c r="FA11" s="28">
        <v>1E-4</v>
      </c>
      <c r="FB11" s="28">
        <v>0</v>
      </c>
      <c r="FC11" s="28">
        <v>1E-4</v>
      </c>
      <c r="FD11" s="28">
        <v>0</v>
      </c>
      <c r="FE11" s="28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29:212">
      <c r="BP12" t="s">
        <v>111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8">
        <v>0.97709999999999997</v>
      </c>
      <c r="EY12" s="28">
        <v>1.18E-2</v>
      </c>
      <c r="EZ12" s="28">
        <v>8.9999999999999998E-4</v>
      </c>
      <c r="FA12" s="28">
        <v>6.9999999999999999E-4</v>
      </c>
      <c r="FB12" s="28">
        <v>0</v>
      </c>
      <c r="FC12" s="28">
        <v>1E-4</v>
      </c>
      <c r="FD12" s="28">
        <v>5.0000000000000001E-4</v>
      </c>
      <c r="FE12" s="28">
        <v>8.8999999999999999E-3</v>
      </c>
    </row>
    <row r="13" spans="29:212">
      <c r="AC13" s="11" t="s">
        <v>76</v>
      </c>
      <c r="AD13" s="11" t="s">
        <v>77</v>
      </c>
      <c r="AE13" s="11" t="s">
        <v>78</v>
      </c>
      <c r="AF13" s="11" t="s">
        <v>79</v>
      </c>
      <c r="AG13" s="11" t="s">
        <v>80</v>
      </c>
      <c r="AH13" s="11" t="s">
        <v>81</v>
      </c>
      <c r="AI13" s="11" t="s">
        <v>82</v>
      </c>
      <c r="AJ13" s="11" t="s">
        <v>83</v>
      </c>
      <c r="AK13" s="11" t="s">
        <v>84</v>
      </c>
      <c r="AL13" s="11" t="s">
        <v>85</v>
      </c>
      <c r="AM13" s="11" t="s">
        <v>86</v>
      </c>
      <c r="AN13" s="11" t="s">
        <v>87</v>
      </c>
      <c r="AO13" s="11" t="s">
        <v>88</v>
      </c>
      <c r="AP13" s="11" t="s">
        <v>89</v>
      </c>
      <c r="AQ13" s="11" t="s">
        <v>90</v>
      </c>
      <c r="AR13" s="11" t="s">
        <v>91</v>
      </c>
      <c r="AS13" s="11" t="s">
        <v>92</v>
      </c>
      <c r="AT13" s="11" t="s">
        <v>93</v>
      </c>
      <c r="AU13" s="11" t="s">
        <v>94</v>
      </c>
      <c r="AV13" s="11" t="s">
        <v>95</v>
      </c>
      <c r="AW13" s="11" t="s">
        <v>96</v>
      </c>
      <c r="AX13" s="11" t="s">
        <v>97</v>
      </c>
      <c r="AY13" s="11" t="s">
        <v>144</v>
      </c>
      <c r="AZ13" s="11" t="s">
        <v>134</v>
      </c>
      <c r="BF13" t="s">
        <v>127</v>
      </c>
      <c r="BP13" t="s">
        <v>112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8">
        <v>0.97740000000000005</v>
      </c>
      <c r="EY13" s="28">
        <v>1.2500000000000001E-2</v>
      </c>
      <c r="EZ13" s="28">
        <v>6.9999999999999999E-4</v>
      </c>
      <c r="FA13" s="28">
        <v>0</v>
      </c>
      <c r="FB13" s="28">
        <v>0</v>
      </c>
      <c r="FC13" s="28">
        <v>2.0000000000000001E-4</v>
      </c>
      <c r="FD13" s="28">
        <v>1E-4</v>
      </c>
      <c r="FE13" s="28">
        <v>8.9999999999999993E-3</v>
      </c>
    </row>
    <row r="14" spans="29:212">
      <c r="AC14" s="11">
        <v>0</v>
      </c>
      <c r="AD14" s="11">
        <v>1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4561.25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0</v>
      </c>
      <c r="AY14" s="11">
        <v>0</v>
      </c>
      <c r="AZ14" s="11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8">
        <v>0.98140000000000005</v>
      </c>
      <c r="EY14" s="28">
        <v>1.04E-2</v>
      </c>
      <c r="EZ14" s="28">
        <v>2.0000000000000001E-4</v>
      </c>
      <c r="FA14" s="28">
        <v>0</v>
      </c>
      <c r="FB14" s="28">
        <v>0</v>
      </c>
      <c r="FC14" s="28">
        <v>2.0000000000000001E-4</v>
      </c>
      <c r="FD14" s="28">
        <v>0</v>
      </c>
      <c r="FE14" s="28">
        <v>7.7000000000000002E-3</v>
      </c>
    </row>
    <row r="15" spans="29:212">
      <c r="BF15" t="s">
        <v>128</v>
      </c>
      <c r="BU15" t="s">
        <v>129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130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8">
        <v>0.97960000000000003</v>
      </c>
      <c r="EY15" s="28">
        <v>1.2500000000000001E-2</v>
      </c>
      <c r="EZ15" s="28">
        <v>4.0000000000000002E-4</v>
      </c>
      <c r="FA15" s="28">
        <v>0</v>
      </c>
      <c r="FB15" s="28">
        <v>0</v>
      </c>
      <c r="FC15" s="28">
        <v>1E-4</v>
      </c>
      <c r="FD15" s="28">
        <v>0</v>
      </c>
      <c r="FE15" s="28">
        <v>7.4000000000000003E-3</v>
      </c>
      <c r="GW15">
        <v>1</v>
      </c>
    </row>
    <row r="16" spans="29:212">
      <c r="BF16">
        <v>20000</v>
      </c>
      <c r="BU16" t="s">
        <v>76</v>
      </c>
      <c r="BV16" t="s">
        <v>87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131</v>
      </c>
      <c r="DB16">
        <v>3</v>
      </c>
      <c r="DL16">
        <v>10</v>
      </c>
      <c r="DX16">
        <v>1</v>
      </c>
      <c r="EW16" t="s">
        <v>132</v>
      </c>
      <c r="EX16" s="28">
        <v>0.97989999999999999</v>
      </c>
      <c r="EY16" s="28">
        <v>1.0500000000000001E-2</v>
      </c>
      <c r="EZ16" s="28">
        <v>5.0000000000000001E-4</v>
      </c>
      <c r="FA16" s="28">
        <v>1E-4</v>
      </c>
      <c r="FB16" s="28">
        <v>0</v>
      </c>
      <c r="FC16" s="28">
        <v>1E-4</v>
      </c>
      <c r="FD16" s="28">
        <v>1E-4</v>
      </c>
      <c r="FE16" s="28">
        <v>8.6999999999999994E-3</v>
      </c>
      <c r="FM16">
        <v>160</v>
      </c>
      <c r="GV16">
        <v>3</v>
      </c>
      <c r="GW16">
        <v>2</v>
      </c>
    </row>
    <row r="17" spans="9:212">
      <c r="BF17" t="s">
        <v>4</v>
      </c>
      <c r="BK17" t="s">
        <v>64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65</v>
      </c>
      <c r="CW17">
        <v>25</v>
      </c>
      <c r="CX17" t="s">
        <v>66</v>
      </c>
      <c r="CY17">
        <v>37</v>
      </c>
      <c r="DA17" t="s">
        <v>133</v>
      </c>
      <c r="DB17" t="s">
        <v>133</v>
      </c>
      <c r="DC17" t="s">
        <v>133</v>
      </c>
      <c r="DD17" t="s">
        <v>133</v>
      </c>
      <c r="DE17" t="s">
        <v>133</v>
      </c>
      <c r="DF17" t="s">
        <v>133</v>
      </c>
      <c r="DG17" t="s">
        <v>133</v>
      </c>
      <c r="DH17" t="s">
        <v>133</v>
      </c>
      <c r="DI17" t="s">
        <v>133</v>
      </c>
      <c r="DJ17" t="s">
        <v>133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f ca="1">MIN(10,MAX(1,INT(RAND()*10)))</f>
        <v>9</v>
      </c>
      <c r="AP18">
        <f ca="1">AP14*AD18</f>
        <v>41051.25</v>
      </c>
      <c r="BF18">
        <v>729</v>
      </c>
      <c r="BK18">
        <v>8</v>
      </c>
      <c r="BU18" t="s">
        <v>88</v>
      </c>
      <c r="BV18" t="s">
        <v>134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31">
        <f ca="1">EK23/CF23</f>
        <v>8.8145665192129066</v>
      </c>
      <c r="EV18" t="s">
        <v>135</v>
      </c>
    </row>
    <row r="19" spans="9:212">
      <c r="BF19" t="s">
        <v>5</v>
      </c>
      <c r="BG19" t="s">
        <v>136</v>
      </c>
      <c r="BH19" t="s">
        <v>137</v>
      </c>
      <c r="BI19" t="s">
        <v>138</v>
      </c>
      <c r="BJ19" t="s">
        <v>72</v>
      </c>
      <c r="BK19" t="s">
        <v>34</v>
      </c>
      <c r="BL19" t="s">
        <v>139</v>
      </c>
      <c r="BM19" t="s">
        <v>69</v>
      </c>
      <c r="BN19" t="s">
        <v>70</v>
      </c>
      <c r="BO19" t="s">
        <v>71</v>
      </c>
      <c r="BP19" t="s">
        <v>73</v>
      </c>
      <c r="BR19" t="s">
        <v>75</v>
      </c>
      <c r="BU19">
        <v>33</v>
      </c>
      <c r="BV19">
        <v>44</v>
      </c>
      <c r="CE19" s="11" t="s">
        <v>268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140</v>
      </c>
      <c r="EV19" t="s">
        <v>76</v>
      </c>
      <c r="EW19" t="s">
        <v>77</v>
      </c>
      <c r="EX19" t="s">
        <v>78</v>
      </c>
      <c r="EY19" t="s">
        <v>79</v>
      </c>
      <c r="EZ19" t="s">
        <v>80</v>
      </c>
      <c r="FA19" t="s">
        <v>81</v>
      </c>
      <c r="FB19" t="s">
        <v>82</v>
      </c>
      <c r="FC19" t="s">
        <v>83</v>
      </c>
      <c r="FD19" t="s">
        <v>84</v>
      </c>
      <c r="FE19" t="s">
        <v>85</v>
      </c>
      <c r="FF19" t="s">
        <v>86</v>
      </c>
      <c r="FG19" t="s">
        <v>87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141</v>
      </c>
      <c r="CE20" s="11">
        <v>100</v>
      </c>
      <c r="CN20" t="s">
        <v>142</v>
      </c>
      <c r="CO20" t="s">
        <v>143</v>
      </c>
      <c r="CP20" t="s">
        <v>142</v>
      </c>
      <c r="CQ20" t="s">
        <v>143</v>
      </c>
      <c r="CR20" t="s">
        <v>142</v>
      </c>
      <c r="CS20" t="s">
        <v>143</v>
      </c>
      <c r="CT20" t="s">
        <v>142</v>
      </c>
      <c r="CU20" t="s">
        <v>143</v>
      </c>
      <c r="CV20" t="s">
        <v>142</v>
      </c>
      <c r="CW20" t="s">
        <v>143</v>
      </c>
      <c r="CX20" t="s">
        <v>142</v>
      </c>
      <c r="CY20" t="s">
        <v>143</v>
      </c>
      <c r="DA20" s="11">
        <v>-0.44871725299999998</v>
      </c>
      <c r="DB20" s="11">
        <v>0.59480158999999999</v>
      </c>
      <c r="DC20" s="11">
        <v>-0.44871725299999998</v>
      </c>
      <c r="DL20" t="s">
        <v>76</v>
      </c>
      <c r="DM20" t="s">
        <v>77</v>
      </c>
      <c r="DN20" t="s">
        <v>78</v>
      </c>
      <c r="DO20" t="s">
        <v>79</v>
      </c>
      <c r="DP20" t="s">
        <v>80</v>
      </c>
      <c r="DQ20" t="s">
        <v>81</v>
      </c>
      <c r="DR20" t="s">
        <v>82</v>
      </c>
      <c r="DS20" t="s">
        <v>83</v>
      </c>
      <c r="DT20" t="s">
        <v>84</v>
      </c>
      <c r="DU20" t="s">
        <v>85</v>
      </c>
      <c r="DV20" t="s">
        <v>86</v>
      </c>
      <c r="DW20" t="s">
        <v>87</v>
      </c>
      <c r="DX20" t="s">
        <v>88</v>
      </c>
      <c r="DY20" t="s">
        <v>89</v>
      </c>
      <c r="DZ20" t="s">
        <v>90</v>
      </c>
      <c r="EA20" t="s">
        <v>91</v>
      </c>
      <c r="EB20" t="s">
        <v>92</v>
      </c>
      <c r="EC20" t="s">
        <v>93</v>
      </c>
      <c r="ED20" t="s">
        <v>94</v>
      </c>
      <c r="EE20" t="s">
        <v>95</v>
      </c>
      <c r="EF20" t="s">
        <v>96</v>
      </c>
      <c r="EG20" t="s">
        <v>97</v>
      </c>
      <c r="EH20" t="s">
        <v>144</v>
      </c>
      <c r="EI20" t="s">
        <v>134</v>
      </c>
      <c r="EJ20" t="s">
        <v>76</v>
      </c>
      <c r="EK20" t="s">
        <v>77</v>
      </c>
      <c r="EL20" t="s">
        <v>78</v>
      </c>
      <c r="EM20" t="s">
        <v>79</v>
      </c>
      <c r="EN20" t="s">
        <v>80</v>
      </c>
      <c r="EO20" t="s">
        <v>81</v>
      </c>
      <c r="EP20" t="s">
        <v>82</v>
      </c>
      <c r="EQ20" t="s">
        <v>83</v>
      </c>
      <c r="ER20" t="s">
        <v>84</v>
      </c>
      <c r="ES20" t="s">
        <v>85</v>
      </c>
      <c r="ET20" t="s">
        <v>86</v>
      </c>
      <c r="EU20" t="s">
        <v>87</v>
      </c>
      <c r="FH20" t="s">
        <v>145</v>
      </c>
      <c r="FK20" t="s">
        <v>146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147</v>
      </c>
      <c r="J21" t="s">
        <v>148</v>
      </c>
      <c r="K21" t="s">
        <v>138</v>
      </c>
      <c r="L21" t="s">
        <v>137</v>
      </c>
      <c r="M21" t="s">
        <v>149</v>
      </c>
      <c r="N21" t="s">
        <v>34</v>
      </c>
      <c r="O21" t="s">
        <v>46</v>
      </c>
      <c r="P21" t="s">
        <v>64</v>
      </c>
      <c r="Q21" t="s">
        <v>65</v>
      </c>
      <c r="R21" t="s">
        <v>66</v>
      </c>
      <c r="S21" t="s">
        <v>67</v>
      </c>
      <c r="T21" t="s">
        <v>68</v>
      </c>
      <c r="U21" t="s">
        <v>69</v>
      </c>
      <c r="V21" t="s">
        <v>70</v>
      </c>
      <c r="W21" t="s">
        <v>71</v>
      </c>
      <c r="X21" t="s">
        <v>72</v>
      </c>
      <c r="Y21" t="s">
        <v>73</v>
      </c>
      <c r="Z21" t="s">
        <v>74</v>
      </c>
      <c r="AA21" t="s">
        <v>75</v>
      </c>
      <c r="AB21" t="s">
        <v>139</v>
      </c>
      <c r="AC21" t="s">
        <v>76</v>
      </c>
      <c r="AD21" t="s">
        <v>77</v>
      </c>
      <c r="AE21" t="s">
        <v>78</v>
      </c>
      <c r="AF21" t="s">
        <v>79</v>
      </c>
      <c r="AG21" t="s">
        <v>80</v>
      </c>
      <c r="AH21" t="s">
        <v>81</v>
      </c>
      <c r="AI21" t="s">
        <v>82</v>
      </c>
      <c r="AJ21" t="s">
        <v>83</v>
      </c>
      <c r="AK21" t="s">
        <v>84</v>
      </c>
      <c r="AL21" t="s">
        <v>85</v>
      </c>
      <c r="AM21" t="s">
        <v>86</v>
      </c>
      <c r="AN21" t="s">
        <v>87</v>
      </c>
      <c r="AO21" t="s">
        <v>88</v>
      </c>
      <c r="AP21" t="s">
        <v>89</v>
      </c>
      <c r="AQ21" t="s">
        <v>90</v>
      </c>
      <c r="AR21" t="s">
        <v>91</v>
      </c>
      <c r="AS21" t="s">
        <v>92</v>
      </c>
      <c r="AT21" t="s">
        <v>93</v>
      </c>
      <c r="AU21" t="s">
        <v>94</v>
      </c>
      <c r="AV21" t="s">
        <v>95</v>
      </c>
      <c r="AW21" t="s">
        <v>96</v>
      </c>
      <c r="AX21" t="s">
        <v>97</v>
      </c>
      <c r="AY21" t="s">
        <v>144</v>
      </c>
      <c r="AZ21" t="s">
        <v>134</v>
      </c>
      <c r="BA21" t="s">
        <v>150</v>
      </c>
      <c r="BB21" t="s">
        <v>151</v>
      </c>
      <c r="BC21" t="s">
        <v>152</v>
      </c>
      <c r="BD21" t="s">
        <v>153</v>
      </c>
      <c r="BE21" t="s">
        <v>154</v>
      </c>
      <c r="BF21" t="s">
        <v>155</v>
      </c>
      <c r="BG21" t="s">
        <v>37</v>
      </c>
      <c r="BH21" t="s">
        <v>38</v>
      </c>
      <c r="BI21" t="s">
        <v>39</v>
      </c>
      <c r="BJ21" t="s">
        <v>40</v>
      </c>
      <c r="BK21" t="s">
        <v>33</v>
      </c>
      <c r="BL21" t="s">
        <v>41</v>
      </c>
      <c r="BM21" t="s">
        <v>42</v>
      </c>
      <c r="BN21" t="s">
        <v>43</v>
      </c>
      <c r="BO21" t="s">
        <v>44</v>
      </c>
      <c r="BP21" t="s">
        <v>156</v>
      </c>
      <c r="BQ21" t="s">
        <v>157</v>
      </c>
      <c r="BR21" t="s">
        <v>158</v>
      </c>
      <c r="BS21" t="s">
        <v>159</v>
      </c>
      <c r="BT21" t="s">
        <v>160</v>
      </c>
      <c r="BU21" t="s">
        <v>161</v>
      </c>
      <c r="BV21" t="s">
        <v>162</v>
      </c>
      <c r="BW21" t="s">
        <v>163</v>
      </c>
      <c r="BX21" t="s">
        <v>164</v>
      </c>
      <c r="BY21" t="s">
        <v>165</v>
      </c>
      <c r="BZ21" t="s">
        <v>46</v>
      </c>
      <c r="CA21" t="s">
        <v>65</v>
      </c>
      <c r="CB21" t="s">
        <v>66</v>
      </c>
      <c r="CC21" t="s">
        <v>166</v>
      </c>
      <c r="CN21" t="s">
        <v>167</v>
      </c>
      <c r="CO21" t="s">
        <v>167</v>
      </c>
      <c r="CP21" t="s">
        <v>168</v>
      </c>
      <c r="CQ21" t="s">
        <v>168</v>
      </c>
      <c r="CR21" t="s">
        <v>169</v>
      </c>
      <c r="CS21" t="s">
        <v>169</v>
      </c>
      <c r="CT21" t="s">
        <v>170</v>
      </c>
      <c r="CU21" t="s">
        <v>171</v>
      </c>
      <c r="CV21" t="s">
        <v>172</v>
      </c>
      <c r="CW21" t="s">
        <v>173</v>
      </c>
      <c r="CX21" t="s">
        <v>174</v>
      </c>
      <c r="CY21" t="s">
        <v>175</v>
      </c>
      <c r="DA21" t="s">
        <v>123</v>
      </c>
      <c r="DB21" t="s">
        <v>126</v>
      </c>
      <c r="DK21" t="s">
        <v>176</v>
      </c>
      <c r="DL21" t="s">
        <v>177</v>
      </c>
      <c r="DM21" t="s">
        <v>178</v>
      </c>
      <c r="DN21" t="s">
        <v>179</v>
      </c>
      <c r="DO21" t="s">
        <v>180</v>
      </c>
      <c r="DP21" t="s">
        <v>181</v>
      </c>
      <c r="DQ21" t="s">
        <v>182</v>
      </c>
      <c r="DR21" t="s">
        <v>183</v>
      </c>
      <c r="DS21" t="s">
        <v>184</v>
      </c>
      <c r="DT21" t="s">
        <v>185</v>
      </c>
      <c r="DU21" t="s">
        <v>186</v>
      </c>
      <c r="DV21" t="s">
        <v>187</v>
      </c>
      <c r="DW21" t="s">
        <v>188</v>
      </c>
      <c r="DX21" t="s">
        <v>189</v>
      </c>
      <c r="DY21" t="s">
        <v>190</v>
      </c>
      <c r="DZ21" t="s">
        <v>191</v>
      </c>
      <c r="EA21" t="s">
        <v>192</v>
      </c>
      <c r="EB21" t="s">
        <v>193</v>
      </c>
      <c r="EC21" t="s">
        <v>194</v>
      </c>
      <c r="ED21" t="s">
        <v>195</v>
      </c>
      <c r="EE21" t="s">
        <v>196</v>
      </c>
      <c r="EF21" t="s">
        <v>197</v>
      </c>
      <c r="EG21" t="s">
        <v>198</v>
      </c>
      <c r="EH21" t="s">
        <v>199</v>
      </c>
      <c r="EI21" t="s">
        <v>200</v>
      </c>
      <c r="EJ21" t="s">
        <v>201</v>
      </c>
      <c r="EK21" t="s">
        <v>202</v>
      </c>
      <c r="EL21" t="s">
        <v>203</v>
      </c>
      <c r="EM21" t="s">
        <v>204</v>
      </c>
      <c r="EN21" t="s">
        <v>205</v>
      </c>
      <c r="EO21" t="s">
        <v>206</v>
      </c>
      <c r="EP21" t="s">
        <v>207</v>
      </c>
      <c r="EQ21" t="s">
        <v>208</v>
      </c>
      <c r="ER21" t="s">
        <v>209</v>
      </c>
      <c r="ES21" t="s">
        <v>210</v>
      </c>
      <c r="ET21" t="s">
        <v>211</v>
      </c>
      <c r="EU21" t="s">
        <v>212</v>
      </c>
      <c r="EV21" t="s">
        <v>213</v>
      </c>
      <c r="EW21" t="s">
        <v>214</v>
      </c>
      <c r="EX21" t="s">
        <v>215</v>
      </c>
      <c r="EY21" t="s">
        <v>216</v>
      </c>
      <c r="EZ21" t="s">
        <v>217</v>
      </c>
      <c r="FA21" t="s">
        <v>218</v>
      </c>
      <c r="FB21" t="s">
        <v>219</v>
      </c>
      <c r="FC21" t="s">
        <v>220</v>
      </c>
      <c r="FD21" t="s">
        <v>221</v>
      </c>
      <c r="FE21" t="s">
        <v>222</v>
      </c>
      <c r="FF21" t="s">
        <v>223</v>
      </c>
      <c r="FG21" t="s">
        <v>224</v>
      </c>
      <c r="FH21" t="s">
        <v>225</v>
      </c>
      <c r="FI21" t="s">
        <v>226</v>
      </c>
      <c r="FJ21" t="s">
        <v>227</v>
      </c>
      <c r="FK21" t="s">
        <v>228</v>
      </c>
      <c r="FL21" t="s">
        <v>229</v>
      </c>
      <c r="FM21" t="s">
        <v>230</v>
      </c>
      <c r="FO21" t="s">
        <v>231</v>
      </c>
      <c r="FR21" t="s">
        <v>122</v>
      </c>
      <c r="FS21" t="s">
        <v>232</v>
      </c>
      <c r="FT21" t="s">
        <v>233</v>
      </c>
      <c r="FU21" t="s">
        <v>234</v>
      </c>
      <c r="FV21" t="s">
        <v>235</v>
      </c>
      <c r="FW21" t="s">
        <v>236</v>
      </c>
      <c r="FX21" t="s">
        <v>237</v>
      </c>
      <c r="FY21" t="s">
        <v>238</v>
      </c>
      <c r="FZ21" t="s">
        <v>239</v>
      </c>
      <c r="GA21" t="s">
        <v>240</v>
      </c>
      <c r="GB21" t="s">
        <v>241</v>
      </c>
      <c r="GC21" t="s">
        <v>242</v>
      </c>
      <c r="GD21" t="s">
        <v>243</v>
      </c>
      <c r="GK21" t="s">
        <v>244</v>
      </c>
      <c r="GL21" t="s">
        <v>232</v>
      </c>
      <c r="GM21" t="s">
        <v>245</v>
      </c>
      <c r="GN21" t="s">
        <v>233</v>
      </c>
      <c r="GO21" t="s">
        <v>246</v>
      </c>
      <c r="GP21" t="s">
        <v>236</v>
      </c>
      <c r="GQ21" t="s">
        <v>247</v>
      </c>
      <c r="GR21" t="s">
        <v>248</v>
      </c>
      <c r="GS21" t="s">
        <v>237</v>
      </c>
      <c r="GT21" t="s">
        <v>249</v>
      </c>
      <c r="GU21" t="s">
        <v>250</v>
      </c>
      <c r="GV21" t="s">
        <v>234</v>
      </c>
      <c r="GW21" t="s">
        <v>235</v>
      </c>
      <c r="GX21" t="s">
        <v>251</v>
      </c>
      <c r="GY21" t="s">
        <v>238</v>
      </c>
      <c r="GZ21" t="s">
        <v>239</v>
      </c>
      <c r="HA21" t="s">
        <v>252</v>
      </c>
      <c r="HB21" t="s">
        <v>240</v>
      </c>
      <c r="HC21" t="s">
        <v>241</v>
      </c>
      <c r="HD21" t="s">
        <v>253</v>
      </c>
    </row>
    <row r="22" spans="9:212">
      <c r="I22" t="s">
        <v>254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 ca="1">AD18</f>
        <v>9</v>
      </c>
      <c r="AE22" s="11">
        <f t="shared" ref="AE22:AZ22" si="0">AE18</f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ca="1" si="0"/>
        <v>41051.25</v>
      </c>
      <c r="AQ22" s="11">
        <f t="shared" si="0"/>
        <v>0</v>
      </c>
      <c r="AR22" s="11">
        <f t="shared" si="0"/>
        <v>0</v>
      </c>
      <c r="AS22" s="11">
        <f t="shared" si="0"/>
        <v>0</v>
      </c>
      <c r="AT22" s="11">
        <f t="shared" si="0"/>
        <v>0</v>
      </c>
      <c r="AU22" s="11">
        <f t="shared" si="0"/>
        <v>0</v>
      </c>
      <c r="AV22" s="11">
        <f t="shared" si="0"/>
        <v>0</v>
      </c>
      <c r="AW22" s="11">
        <f t="shared" si="0"/>
        <v>0</v>
      </c>
      <c r="AX22" s="11">
        <f t="shared" si="0"/>
        <v>0</v>
      </c>
      <c r="AY22" s="11">
        <f t="shared" si="0"/>
        <v>0</v>
      </c>
      <c r="AZ22" s="11">
        <f t="shared" si="0"/>
        <v>0</v>
      </c>
      <c r="BF22" t="s">
        <v>255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7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115</v>
      </c>
      <c r="CB22" t="s">
        <v>115</v>
      </c>
      <c r="CC22" t="s">
        <v>115</v>
      </c>
      <c r="CE22" s="11" cm="1">
        <f t="array" ref="CE22:CK121">_xll.WDS.Comp.RFScheduled(BY22:BY386,BJ22:BJ386,BK22:BK386,BM22:BM386,BO22:BO386,,1,CE20)</f>
        <v>4561.25</v>
      </c>
      <c r="CF22" s="11">
        <v>0</v>
      </c>
      <c r="CG22" s="11">
        <v>0</v>
      </c>
      <c r="CH22" s="11">
        <v>0</v>
      </c>
      <c r="CI22" s="11">
        <v>-158.67040461330197</v>
      </c>
      <c r="CJ22" s="11">
        <v>-66.826206395316675</v>
      </c>
      <c r="CK22" s="11">
        <v>-225.49661100861863</v>
      </c>
      <c r="CM22" s="11" cm="1">
        <f t="array" aca="1" ref="CM22:CM386" ca="1">_xll.WDS.Comp.Matrix.SumAcrossColumns(AC22:AH386)</f>
        <v>9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115</v>
      </c>
      <c r="CX22">
        <v>0</v>
      </c>
      <c r="CY22" t="s">
        <v>115</v>
      </c>
      <c r="DA22">
        <v>-0.28150627099999997</v>
      </c>
      <c r="DB22">
        <v>0.59701814799999997</v>
      </c>
      <c r="DC22">
        <v>-0.28150627099999997</v>
      </c>
      <c r="DL22" s="32" cm="1">
        <f t="array" aca="1" ref="DL22:FM31" ca="1">_xll.WDS.Comp.RollIt(BY22:BY386,BJ22:BJ386,BO22:BO386,CE22:CK386,AC22:AN386,AO22:AZ386,,,BQ22:BQ386,BaseOdds,Topology,DelqDelta,DA18:DC19,DA22:DC386,FALSE,,,,10,DM6,DM7,DM8,DM9)</f>
        <v>0</v>
      </c>
      <c r="DM22" s="32">
        <f ca="1"/>
        <v>9</v>
      </c>
      <c r="DN22" s="32">
        <f ca="1"/>
        <v>0</v>
      </c>
      <c r="DO22" s="32">
        <f ca="1"/>
        <v>0</v>
      </c>
      <c r="DP22" s="32">
        <f ca="1"/>
        <v>0</v>
      </c>
      <c r="DQ22" s="32">
        <f ca="1"/>
        <v>0</v>
      </c>
      <c r="DR22" s="32">
        <f ca="1"/>
        <v>0</v>
      </c>
      <c r="DS22" s="32">
        <f ca="1"/>
        <v>0</v>
      </c>
      <c r="DT22" s="32">
        <f ca="1"/>
        <v>0</v>
      </c>
      <c r="DU22" s="32">
        <f ca="1"/>
        <v>0</v>
      </c>
      <c r="DV22" s="32">
        <f ca="1"/>
        <v>0</v>
      </c>
      <c r="DW22" s="32">
        <f ca="1"/>
        <v>0</v>
      </c>
      <c r="DX22" s="32">
        <f ca="1"/>
        <v>0</v>
      </c>
      <c r="DY22" s="32">
        <f ca="1"/>
        <v>41051.25</v>
      </c>
      <c r="DZ22" s="32">
        <f ca="1"/>
        <v>0</v>
      </c>
      <c r="EA22" s="32">
        <f ca="1"/>
        <v>0</v>
      </c>
      <c r="EB22" s="32">
        <f ca="1"/>
        <v>0</v>
      </c>
      <c r="EC22" s="32">
        <f ca="1"/>
        <v>0</v>
      </c>
      <c r="ED22" s="32">
        <f ca="1"/>
        <v>0</v>
      </c>
      <c r="EE22" s="32">
        <f ca="1"/>
        <v>0</v>
      </c>
      <c r="EF22" s="32">
        <f ca="1"/>
        <v>0</v>
      </c>
      <c r="EG22" s="32">
        <f ca="1"/>
        <v>0</v>
      </c>
      <c r="EH22" s="32">
        <f ca="1"/>
        <v>0</v>
      </c>
      <c r="EI22" s="32">
        <f ca="1"/>
        <v>0</v>
      </c>
      <c r="EJ22" s="32">
        <f ca="1"/>
        <v>0</v>
      </c>
      <c r="EK22" s="32">
        <f ca="1"/>
        <v>0</v>
      </c>
      <c r="EL22" s="32">
        <f ca="1"/>
        <v>0</v>
      </c>
      <c r="EM22" s="32">
        <f ca="1"/>
        <v>0</v>
      </c>
      <c r="EN22" s="32">
        <f ca="1"/>
        <v>0</v>
      </c>
      <c r="EO22" s="32">
        <f ca="1"/>
        <v>0</v>
      </c>
      <c r="EP22" s="32">
        <f ca="1"/>
        <v>0</v>
      </c>
      <c r="EQ22" s="32">
        <f ca="1"/>
        <v>0</v>
      </c>
      <c r="ER22" s="32">
        <f ca="1"/>
        <v>0</v>
      </c>
      <c r="ES22" s="32">
        <f ca="1"/>
        <v>0</v>
      </c>
      <c r="ET22" s="32">
        <f ca="1"/>
        <v>0</v>
      </c>
      <c r="EU22" s="32">
        <f ca="1"/>
        <v>0</v>
      </c>
      <c r="EV22" s="32">
        <f ca="1"/>
        <v>0</v>
      </c>
      <c r="EW22" s="32">
        <f ca="1"/>
        <v>0</v>
      </c>
      <c r="EX22" s="32">
        <f ca="1"/>
        <v>0</v>
      </c>
      <c r="EY22" s="32">
        <f ca="1"/>
        <v>0</v>
      </c>
      <c r="EZ22" s="32">
        <f ca="1"/>
        <v>0</v>
      </c>
      <c r="FA22" s="32">
        <f ca="1"/>
        <v>0</v>
      </c>
      <c r="FB22" s="32">
        <f ca="1"/>
        <v>0</v>
      </c>
      <c r="FC22" s="32">
        <f ca="1"/>
        <v>0</v>
      </c>
      <c r="FD22" s="32">
        <f ca="1"/>
        <v>0</v>
      </c>
      <c r="FE22" s="32">
        <f ca="1"/>
        <v>0</v>
      </c>
      <c r="FF22" s="32">
        <f ca="1"/>
        <v>0</v>
      </c>
      <c r="FG22" s="32">
        <f ca="1"/>
        <v>0</v>
      </c>
      <c r="FH22" s="32">
        <f ca="1"/>
        <v>9</v>
      </c>
      <c r="FI22" s="32">
        <f ca="1"/>
        <v>0</v>
      </c>
      <c r="FJ22" s="32">
        <f ca="1"/>
        <v>0</v>
      </c>
      <c r="FK22" s="32">
        <f ca="1"/>
        <v>41051.25</v>
      </c>
      <c r="FL22" s="32">
        <f ca="1"/>
        <v>0</v>
      </c>
      <c r="FM22" s="32">
        <f ca="1"/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254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255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7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 s="11">
        <v>4400.3330869080482</v>
      </c>
      <c r="CF23" s="11">
        <v>-160.91691309195198</v>
      </c>
      <c r="CG23" s="11">
        <v>-64.57969791666666</v>
      </c>
      <c r="CH23" s="11">
        <v>-225.49661100861863</v>
      </c>
      <c r="CI23" s="11">
        <v>-160.91691309195198</v>
      </c>
      <c r="CJ23" s="11">
        <v>-64.57969791666666</v>
      </c>
      <c r="CK23" s="11">
        <v>-225.49661100861863</v>
      </c>
      <c r="CM23" s="11">
        <f ca="1"/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32">
        <f ca="1"/>
        <v>0</v>
      </c>
      <c r="DM23" s="32">
        <f ca="1"/>
        <v>8.8145665192129083</v>
      </c>
      <c r="DN23" s="32">
        <f ca="1"/>
        <v>4.9710683694274248E-2</v>
      </c>
      <c r="DO23" s="32">
        <f ca="1"/>
        <v>7.003848225778206E-3</v>
      </c>
      <c r="DP23" s="32">
        <f ca="1"/>
        <v>1.3411624262128479E-3</v>
      </c>
      <c r="DQ23" s="32">
        <f ca="1"/>
        <v>1.4901804735698311E-4</v>
      </c>
      <c r="DR23" s="32">
        <f ca="1"/>
        <v>7.4509023678491547E-4</v>
      </c>
      <c r="DS23" s="32">
        <f ca="1"/>
        <v>2.0930814187062842E-3</v>
      </c>
      <c r="DT23" s="32">
        <f ca="1"/>
        <v>0.12439059673797848</v>
      </c>
      <c r="DU23" s="32">
        <f ca="1"/>
        <v>0</v>
      </c>
      <c r="DV23" s="32">
        <f ca="1"/>
        <v>0</v>
      </c>
      <c r="DW23" s="32">
        <f ca="1"/>
        <v>0</v>
      </c>
      <c r="DX23" s="32">
        <f ca="1"/>
        <v>0</v>
      </c>
      <c r="DY23" s="32">
        <f ca="1"/>
        <v>38787.028701244461</v>
      </c>
      <c r="DZ23" s="32">
        <f ca="1"/>
        <v>226.74285600050843</v>
      </c>
      <c r="EA23" s="32">
        <f ca="1"/>
        <v>33.057606151665226</v>
      </c>
      <c r="EB23" s="32">
        <f ca="1"/>
        <v>6.5442339087287733</v>
      </c>
      <c r="EC23" s="32">
        <f ca="1"/>
        <v>0.65572904433136325</v>
      </c>
      <c r="ED23" s="32">
        <f ca="1"/>
        <v>3.3985428425351958</v>
      </c>
      <c r="EE23" s="32">
        <f ca="1"/>
        <v>9.5470676210740404</v>
      </c>
      <c r="EF23" s="32">
        <f ca="1"/>
        <v>567.37660937110434</v>
      </c>
      <c r="EG23" s="32">
        <f ca="1"/>
        <v>0</v>
      </c>
      <c r="EH23" s="32">
        <f ca="1"/>
        <v>0</v>
      </c>
      <c r="EI23" s="32">
        <f ca="1"/>
        <v>0</v>
      </c>
      <c r="EJ23" s="32">
        <f ca="1"/>
        <v>0</v>
      </c>
      <c r="EK23" s="32">
        <f ca="1"/>
        <v>-1418.4128345154131</v>
      </c>
      <c r="EL23" s="32">
        <f ca="1"/>
        <v>0</v>
      </c>
      <c r="EM23" s="32">
        <f ca="1"/>
        <v>1.1113034318343851</v>
      </c>
      <c r="EN23" s="32">
        <f ca="1"/>
        <v>0.42685679216542033</v>
      </c>
      <c r="EO23" s="32">
        <f ca="1"/>
        <v>-2.3979524175676038E-2</v>
      </c>
      <c r="EP23" s="32">
        <f ca="1"/>
        <v>0</v>
      </c>
      <c r="EQ23" s="32">
        <f ca="1"/>
        <v>0</v>
      </c>
      <c r="ER23" s="32">
        <f ca="1"/>
        <v>0</v>
      </c>
      <c r="ES23" s="32">
        <f ca="1"/>
        <v>0</v>
      </c>
      <c r="ET23" s="32">
        <f ca="1"/>
        <v>0</v>
      </c>
      <c r="EU23" s="32">
        <f ca="1"/>
        <v>0</v>
      </c>
      <c r="EV23" s="32">
        <f ca="1"/>
        <v>0</v>
      </c>
      <c r="EW23" s="32">
        <f ca="1"/>
        <v>-569.24204307713353</v>
      </c>
      <c r="EX23" s="32">
        <f ca="1"/>
        <v>0</v>
      </c>
      <c r="EY23" s="32">
        <f ca="1"/>
        <v>0.46804060709732692</v>
      </c>
      <c r="EZ23" s="32">
        <f ca="1"/>
        <v>0.17799837168076721</v>
      </c>
      <c r="FA23" s="32">
        <f ca="1"/>
        <v>-9.6235404824454966E-3</v>
      </c>
      <c r="FB23" s="32">
        <f ca="1"/>
        <v>0</v>
      </c>
      <c r="FC23" s="32">
        <f ca="1"/>
        <v>0</v>
      </c>
      <c r="FD23" s="32">
        <f ca="1"/>
        <v>0</v>
      </c>
      <c r="FE23" s="32">
        <f ca="1"/>
        <v>0</v>
      </c>
      <c r="FF23" s="32">
        <f ca="1"/>
        <v>0</v>
      </c>
      <c r="FG23" s="32">
        <f ca="1"/>
        <v>0</v>
      </c>
      <c r="FH23" s="32">
        <f ca="1"/>
        <v>8.8727712316065315</v>
      </c>
      <c r="FI23" s="32">
        <f ca="1"/>
        <v>0</v>
      </c>
      <c r="FJ23" s="32">
        <f ca="1"/>
        <v>0</v>
      </c>
      <c r="FK23" s="32">
        <f ca="1"/>
        <v>39054.029126349691</v>
      </c>
      <c r="FL23" s="32">
        <f ca="1"/>
        <v>0</v>
      </c>
      <c r="FM23" s="32">
        <f ca="1"/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254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255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7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 s="11">
        <v>4237.1378585215698</v>
      </c>
      <c r="CF24" s="11">
        <v>-163.19522838647885</v>
      </c>
      <c r="CG24" s="11">
        <v>-62.301382622139776</v>
      </c>
      <c r="CH24" s="11">
        <v>-225.49661100861863</v>
      </c>
      <c r="CI24" s="11">
        <v>-324.11214147843083</v>
      </c>
      <c r="CJ24" s="11">
        <v>-126.88108053880643</v>
      </c>
      <c r="CK24" s="11">
        <v>-450.99322201723726</v>
      </c>
      <c r="CM24" s="11">
        <f ca="1"/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32">
        <f ca="1"/>
        <v>0</v>
      </c>
      <c r="DM24" s="32">
        <f ca="1"/>
        <v>8.6343601677242052</v>
      </c>
      <c r="DN24" s="32">
        <f ca="1"/>
        <v>6.0015633813158699E-2</v>
      </c>
      <c r="DO24" s="32">
        <f ca="1"/>
        <v>4.3066806433825336E-2</v>
      </c>
      <c r="DP24" s="32">
        <f ca="1"/>
        <v>8.1411593835179416E-3</v>
      </c>
      <c r="DQ24" s="32">
        <f ca="1"/>
        <v>4.7425082650799161E-4</v>
      </c>
      <c r="DR24" s="32">
        <f ca="1"/>
        <v>8.2133652781731078E-4</v>
      </c>
      <c r="DS24" s="32">
        <f ca="1"/>
        <v>4.0229687975336841E-3</v>
      </c>
      <c r="DT24" s="32">
        <f ca="1"/>
        <v>0.1218689080999643</v>
      </c>
      <c r="DU24" s="32">
        <f ca="1"/>
        <v>7.4509023678491547E-4</v>
      </c>
      <c r="DV24" s="32">
        <f ca="1"/>
        <v>2.0930814187062842E-3</v>
      </c>
      <c r="DW24" s="32">
        <f ca="1"/>
        <v>0.12439059673797848</v>
      </c>
      <c r="DX24" s="32">
        <f ca="1"/>
        <v>0</v>
      </c>
      <c r="DY24" s="32">
        <f ca="1"/>
        <v>36584.974350774886</v>
      </c>
      <c r="DZ24" s="32">
        <f ca="1"/>
        <v>264.08877919979966</v>
      </c>
      <c r="EA24" s="32">
        <f ca="1"/>
        <v>196.43847084628584</v>
      </c>
      <c r="EB24" s="32">
        <f ca="1"/>
        <v>38.425624291475373</v>
      </c>
      <c r="EC24" s="32">
        <f ca="1"/>
        <v>2.0094661314321556</v>
      </c>
      <c r="ED24" s="32">
        <f ca="1"/>
        <v>3.630960616033529</v>
      </c>
      <c r="EE24" s="32">
        <f ca="1"/>
        <v>18.405069490497254</v>
      </c>
      <c r="EF24" s="32">
        <f ca="1"/>
        <v>536.30555009467446</v>
      </c>
      <c r="EG24" s="32">
        <f ca="1"/>
        <v>3.3985428425351958</v>
      </c>
      <c r="EH24" s="32">
        <f ca="1"/>
        <v>9.5470676210740404</v>
      </c>
      <c r="EI24" s="32">
        <f ca="1"/>
        <v>567.37660937110434</v>
      </c>
      <c r="EJ24" s="32">
        <f ca="1"/>
        <v>0</v>
      </c>
      <c r="EK24" s="32">
        <f ca="1"/>
        <v>-1410.5689669040182</v>
      </c>
      <c r="EL24" s="32">
        <f ca="1"/>
        <v>-0.67143817519843929</v>
      </c>
      <c r="EM24" s="32">
        <f ca="1"/>
        <v>1.0141079304145493</v>
      </c>
      <c r="EN24" s="32">
        <f ca="1"/>
        <v>0.61278025091651611</v>
      </c>
      <c r="EO24" s="32">
        <f ca="1"/>
        <v>-0.13733800673825508</v>
      </c>
      <c r="EP24" s="32">
        <f ca="1"/>
        <v>0</v>
      </c>
      <c r="EQ24" s="32">
        <f ca="1"/>
        <v>0</v>
      </c>
      <c r="ER24" s="32">
        <f ca="1"/>
        <v>0</v>
      </c>
      <c r="ES24" s="32">
        <f ca="1"/>
        <v>0</v>
      </c>
      <c r="ET24" s="32">
        <f ca="1"/>
        <v>0</v>
      </c>
      <c r="EU24" s="32">
        <f ca="1"/>
        <v>0</v>
      </c>
      <c r="EV24" s="32">
        <f ca="1"/>
        <v>0</v>
      </c>
      <c r="EW24" s="32">
        <f ca="1"/>
        <v>-538.52926896133476</v>
      </c>
      <c r="EX24" s="32">
        <f ca="1"/>
        <v>-0.26991751276768378</v>
      </c>
      <c r="EY24" s="32">
        <f ca="1"/>
        <v>0.40521410058250878</v>
      </c>
      <c r="EZ24" s="32">
        <f ca="1"/>
        <v>0.25397437685006052</v>
      </c>
      <c r="FA24" s="32">
        <f ca="1"/>
        <v>-5.3735934905092771E-2</v>
      </c>
      <c r="FB24" s="32">
        <f ca="1"/>
        <v>0</v>
      </c>
      <c r="FC24" s="32">
        <f ca="1"/>
        <v>0</v>
      </c>
      <c r="FD24" s="32">
        <f ca="1"/>
        <v>0</v>
      </c>
      <c r="FE24" s="32">
        <f ca="1"/>
        <v>0</v>
      </c>
      <c r="FF24" s="32">
        <f ca="1"/>
        <v>0</v>
      </c>
      <c r="FG24" s="32">
        <f ca="1"/>
        <v>0</v>
      </c>
      <c r="FH24" s="32">
        <f ca="1"/>
        <v>8.7460580181812162</v>
      </c>
      <c r="FI24" s="32">
        <f ca="1"/>
        <v>0</v>
      </c>
      <c r="FJ24" s="32">
        <f ca="1"/>
        <v>0</v>
      </c>
      <c r="FK24" s="32">
        <f ca="1"/>
        <v>37085.936691243885</v>
      </c>
      <c r="FL24" s="32">
        <f ca="1"/>
        <v>0</v>
      </c>
      <c r="FM24" s="32">
        <f ca="1"/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254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255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7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 s="11">
        <v>4071.6320576931857</v>
      </c>
      <c r="CF25" s="11">
        <v>-165.50580082838408</v>
      </c>
      <c r="CG25" s="11">
        <v>-59.990810180234554</v>
      </c>
      <c r="CH25" s="11">
        <v>-225.49661100861863</v>
      </c>
      <c r="CI25" s="11">
        <v>-489.61794230681494</v>
      </c>
      <c r="CJ25" s="11">
        <v>-186.87189071904098</v>
      </c>
      <c r="CK25" s="11">
        <v>-676.48983302585589</v>
      </c>
      <c r="CM25" s="11">
        <f ca="1"/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32">
        <f ca="1"/>
        <v>0</v>
      </c>
      <c r="DM25" s="32">
        <f ca="1"/>
        <v>8.4617617021158562</v>
      </c>
      <c r="DN25" s="32">
        <f ca="1"/>
        <v>6.1355681572052331E-2</v>
      </c>
      <c r="DO25" s="32">
        <f ca="1"/>
        <v>5.3194363422069277E-2</v>
      </c>
      <c r="DP25" s="32">
        <f ca="1"/>
        <v>3.6935037816589335E-2</v>
      </c>
      <c r="DQ25" s="32">
        <f ca="1"/>
        <v>7.3127239666901723E-4</v>
      </c>
      <c r="DR25" s="32">
        <f ca="1"/>
        <v>8.7223117175024944E-4</v>
      </c>
      <c r="DS25" s="32">
        <f ca="1"/>
        <v>1.1680776521685095E-2</v>
      </c>
      <c r="DT25" s="32">
        <f ca="1"/>
        <v>0.11952695316454383</v>
      </c>
      <c r="DU25" s="32">
        <f ca="1"/>
        <v>1.5664267646022263E-3</v>
      </c>
      <c r="DV25" s="32">
        <f ca="1"/>
        <v>6.1160502162399683E-3</v>
      </c>
      <c r="DW25" s="32">
        <f ca="1"/>
        <v>0.24625950483794279</v>
      </c>
      <c r="DX25" s="32">
        <f ca="1"/>
        <v>0</v>
      </c>
      <c r="DY25" s="32">
        <f ca="1"/>
        <v>34453.180210895385</v>
      </c>
      <c r="DZ25" s="32">
        <f ca="1"/>
        <v>259.97248122433717</v>
      </c>
      <c r="EA25" s="32">
        <f ca="1"/>
        <v>234.07291740314267</v>
      </c>
      <c r="EB25" s="32">
        <f ca="1"/>
        <v>168.46994124091813</v>
      </c>
      <c r="EC25" s="32">
        <f ca="1"/>
        <v>2.977472133183698</v>
      </c>
      <c r="ED25" s="32">
        <f ca="1"/>
        <v>3.7336984085317066</v>
      </c>
      <c r="EE25" s="32">
        <f ca="1"/>
        <v>53.670640914784485</v>
      </c>
      <c r="EF25" s="32">
        <f ca="1"/>
        <v>506.54584302987422</v>
      </c>
      <c r="EG25" s="32">
        <f ca="1"/>
        <v>7.0295034585687244</v>
      </c>
      <c r="EH25" s="32">
        <f ca="1"/>
        <v>27.952137111571297</v>
      </c>
      <c r="EI25" s="32">
        <f ca="1"/>
        <v>1103.6821594657788</v>
      </c>
      <c r="EJ25" s="32">
        <f ca="1"/>
        <v>0</v>
      </c>
      <c r="EK25" s="32">
        <f ca="1"/>
        <v>-1403.144457536845</v>
      </c>
      <c r="EL25" s="32">
        <f ca="1"/>
        <v>-1.0515747327422154</v>
      </c>
      <c r="EM25" s="32">
        <f ca="1"/>
        <v>0.53867232974779999</v>
      </c>
      <c r="EN25" s="32">
        <f ca="1"/>
        <v>0.60491041510542587</v>
      </c>
      <c r="EO25" s="32">
        <f ca="1"/>
        <v>-0.2610364689917985</v>
      </c>
      <c r="EP25" s="32">
        <f ca="1"/>
        <v>0</v>
      </c>
      <c r="EQ25" s="32">
        <f ca="1"/>
        <v>0</v>
      </c>
      <c r="ER25" s="32">
        <f ca="1"/>
        <v>0</v>
      </c>
      <c r="ES25" s="32">
        <f ca="1"/>
        <v>0</v>
      </c>
      <c r="ET25" s="32">
        <f ca="1"/>
        <v>0</v>
      </c>
      <c r="EU25" s="32">
        <f ca="1"/>
        <v>0</v>
      </c>
      <c r="EV25" s="32">
        <f ca="1"/>
        <v>0</v>
      </c>
      <c r="EW25" s="32">
        <f ca="1"/>
        <v>-508.65968804190055</v>
      </c>
      <c r="EX25" s="32">
        <f ca="1"/>
        <v>-0.40442843711786836</v>
      </c>
      <c r="EY25" s="32">
        <f ca="1"/>
        <v>0.19445084807700339</v>
      </c>
      <c r="EZ25" s="32">
        <f ca="1"/>
        <v>0.23745455659012338</v>
      </c>
      <c r="FA25" s="32">
        <f ca="1"/>
        <v>-9.8288484563537726E-2</v>
      </c>
      <c r="FB25" s="32">
        <f ca="1"/>
        <v>0</v>
      </c>
      <c r="FC25" s="32">
        <f ca="1"/>
        <v>0</v>
      </c>
      <c r="FD25" s="32">
        <f ca="1"/>
        <v>0</v>
      </c>
      <c r="FE25" s="32">
        <f ca="1"/>
        <v>0</v>
      </c>
      <c r="FF25" s="32">
        <f ca="1"/>
        <v>0</v>
      </c>
      <c r="FG25" s="32">
        <f ca="1"/>
        <v>0</v>
      </c>
      <c r="FH25" s="32">
        <f ca="1"/>
        <v>8.6139780573232354</v>
      </c>
      <c r="FI25" s="32">
        <f ca="1"/>
        <v>0</v>
      </c>
      <c r="FJ25" s="32">
        <f ca="1"/>
        <v>0</v>
      </c>
      <c r="FK25" s="32">
        <f ca="1"/>
        <v>35118.673022896968</v>
      </c>
      <c r="FL25" s="32">
        <f ca="1"/>
        <v>0</v>
      </c>
      <c r="FM25" s="32">
        <f ca="1"/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254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255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7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 s="11">
        <v>3903.7829705680733</v>
      </c>
      <c r="CF26" s="11">
        <v>-167.84908712511262</v>
      </c>
      <c r="CG26" s="11">
        <v>-57.647523883506018</v>
      </c>
      <c r="CH26" s="11">
        <v>-225.49661100861863</v>
      </c>
      <c r="CI26" s="11">
        <v>-657.46702943192759</v>
      </c>
      <c r="CJ26" s="11">
        <v>-244.51941460254699</v>
      </c>
      <c r="CK26" s="11">
        <v>-901.98644403447452</v>
      </c>
      <c r="CM26" s="11">
        <f ca="1"/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32">
        <f ca="1"/>
        <v>0</v>
      </c>
      <c r="DM26" s="32">
        <f ca="1"/>
        <v>8.2928049204931042</v>
      </c>
      <c r="DN26" s="32">
        <f ca="1"/>
        <v>6.2300351317171182E-2</v>
      </c>
      <c r="DO26" s="32">
        <f ca="1"/>
        <v>5.5066910399140905E-2</v>
      </c>
      <c r="DP26" s="32">
        <f ca="1"/>
        <v>4.6227908570024887E-2</v>
      </c>
      <c r="DQ26" s="32">
        <f ca="1"/>
        <v>9.0737341013312879E-4</v>
      </c>
      <c r="DR26" s="32">
        <f ca="1"/>
        <v>9.3123566602845991E-4</v>
      </c>
      <c r="DS26" s="32">
        <f ca="1"/>
        <v>3.8489158631671426E-2</v>
      </c>
      <c r="DT26" s="32">
        <f ca="1"/>
        <v>0.11725019883596097</v>
      </c>
      <c r="DU26" s="32">
        <f ca="1"/>
        <v>2.4386579363524759E-3</v>
      </c>
      <c r="DV26" s="32">
        <f ca="1"/>
        <v>1.7796826737925063E-2</v>
      </c>
      <c r="DW26" s="32">
        <f ca="1"/>
        <v>0.3657864580024866</v>
      </c>
      <c r="DX26" s="32">
        <f ca="1"/>
        <v>0</v>
      </c>
      <c r="DY26" s="32">
        <f ca="1"/>
        <v>32373.310626864113</v>
      </c>
      <c r="DZ26" s="32">
        <f ca="1"/>
        <v>253.66410762854213</v>
      </c>
      <c r="EA26" s="32">
        <f ca="1"/>
        <v>233.32609080401508</v>
      </c>
      <c r="EB26" s="32">
        <f ca="1"/>
        <v>203.41819561924061</v>
      </c>
      <c r="EC26" s="32">
        <f ca="1"/>
        <v>3.5421888664239876</v>
      </c>
      <c r="ED26" s="32">
        <f ca="1"/>
        <v>3.8638013406575737</v>
      </c>
      <c r="EE26" s="32">
        <f ca="1"/>
        <v>174.00243906566817</v>
      </c>
      <c r="EF26" s="32">
        <f ca="1"/>
        <v>477.50820328635331</v>
      </c>
      <c r="EG26" s="32">
        <f ca="1"/>
        <v>10.763201867100431</v>
      </c>
      <c r="EH26" s="32">
        <f ca="1"/>
        <v>81.622778026355775</v>
      </c>
      <c r="EI26" s="32">
        <f ca="1"/>
        <v>1610.2280024956531</v>
      </c>
      <c r="EJ26" s="32">
        <f ca="1"/>
        <v>0</v>
      </c>
      <c r="EK26" s="32">
        <f ca="1"/>
        <v>-1395.153733051819</v>
      </c>
      <c r="EL26" s="32">
        <f ca="1"/>
        <v>-1.2223057913411672</v>
      </c>
      <c r="EM26" s="32">
        <f ca="1"/>
        <v>0.31779873239750589</v>
      </c>
      <c r="EN26" s="32">
        <f ca="1"/>
        <v>0.3925422472530426</v>
      </c>
      <c r="EO26" s="32">
        <f ca="1"/>
        <v>-0.37167155844132871</v>
      </c>
      <c r="EP26" s="32">
        <f ca="1"/>
        <v>0</v>
      </c>
      <c r="EQ26" s="32">
        <f ca="1"/>
        <v>0</v>
      </c>
      <c r="ER26" s="32">
        <f ca="1"/>
        <v>0</v>
      </c>
      <c r="ES26" s="32">
        <f ca="1"/>
        <v>0</v>
      </c>
      <c r="ET26" s="32">
        <f ca="1"/>
        <v>0</v>
      </c>
      <c r="EU26" s="32">
        <f ca="1"/>
        <v>0</v>
      </c>
      <c r="EV26" s="32">
        <f ca="1"/>
        <v>0</v>
      </c>
      <c r="EW26" s="32">
        <f ca="1"/>
        <v>-479.24227942135468</v>
      </c>
      <c r="EX26" s="32">
        <f ca="1"/>
        <v>-0.44807989976034229</v>
      </c>
      <c r="EY26" s="32">
        <f ca="1"/>
        <v>9.9205781709472141E-2</v>
      </c>
      <c r="EZ26" s="32">
        <f ca="1"/>
        <v>0.1403639785212342</v>
      </c>
      <c r="FA26" s="32">
        <f ca="1"/>
        <v>-0.13410168564189792</v>
      </c>
      <c r="FB26" s="32">
        <f ca="1"/>
        <v>0</v>
      </c>
      <c r="FC26" s="32">
        <f ca="1"/>
        <v>0</v>
      </c>
      <c r="FD26" s="32">
        <f ca="1"/>
        <v>0</v>
      </c>
      <c r="FE26" s="32">
        <f ca="1"/>
        <v>0</v>
      </c>
      <c r="FF26" s="32">
        <f ca="1"/>
        <v>0</v>
      </c>
      <c r="FG26" s="32">
        <f ca="1"/>
        <v>0</v>
      </c>
      <c r="FH26" s="32">
        <f ca="1"/>
        <v>8.457307464189574</v>
      </c>
      <c r="FI26" s="32">
        <f ca="1"/>
        <v>0</v>
      </c>
      <c r="FJ26" s="32">
        <f ca="1"/>
        <v>0</v>
      </c>
      <c r="FK26" s="32">
        <f ca="1"/>
        <v>33067.261209782329</v>
      </c>
      <c r="FL26" s="32">
        <f ca="1"/>
        <v>0</v>
      </c>
      <c r="FM26" s="32">
        <f ca="1"/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254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255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7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 s="11">
        <v>3733.5574201177478</v>
      </c>
      <c r="CF27" s="11">
        <v>-170.22555045032567</v>
      </c>
      <c r="CG27" s="11">
        <v>-55.271060558292966</v>
      </c>
      <c r="CH27" s="11">
        <v>-225.49661100861863</v>
      </c>
      <c r="CI27" s="11">
        <v>-827.69257988225331</v>
      </c>
      <c r="CJ27" s="11">
        <v>-299.79047516083995</v>
      </c>
      <c r="CK27" s="11">
        <v>-1127.4830550430931</v>
      </c>
      <c r="CM27" s="11">
        <f ca="1"/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32">
        <f ca="1"/>
        <v>0</v>
      </c>
      <c r="DM27" s="32">
        <f ca="1"/>
        <v>8.1283728763053471</v>
      </c>
      <c r="DN27" s="32">
        <f ca="1"/>
        <v>6.0934889333817528E-2</v>
      </c>
      <c r="DO27" s="32">
        <f ca="1"/>
        <v>5.5847594417283576E-2</v>
      </c>
      <c r="DP27" s="32">
        <f ca="1"/>
        <v>4.8130568489454392E-2</v>
      </c>
      <c r="DQ27" s="32">
        <f ca="1"/>
        <v>9.5871571710102956E-4</v>
      </c>
      <c r="DR27" s="32">
        <f ca="1"/>
        <v>9.4051359749985149E-4</v>
      </c>
      <c r="DS27" s="32">
        <f ca="1"/>
        <v>4.7016959089620933E-2</v>
      </c>
      <c r="DT27" s="32">
        <f ca="1"/>
        <v>0.11510534723945116</v>
      </c>
      <c r="DU27" s="32">
        <f ca="1"/>
        <v>3.3698936023809356E-3</v>
      </c>
      <c r="DV27" s="32">
        <f ca="1"/>
        <v>5.6285985369596489E-2</v>
      </c>
      <c r="DW27" s="32">
        <f ca="1"/>
        <v>0.48303665683844754</v>
      </c>
      <c r="DX27" s="32">
        <f ca="1"/>
        <v>0</v>
      </c>
      <c r="DY27" s="32">
        <f ca="1"/>
        <v>30347.746865813671</v>
      </c>
      <c r="DZ27" s="32">
        <f ca="1"/>
        <v>237.87658329480706</v>
      </c>
      <c r="EA27" s="32">
        <f ca="1"/>
        <v>227.39085577445886</v>
      </c>
      <c r="EB27" s="32">
        <f ca="1"/>
        <v>203.93585389883256</v>
      </c>
      <c r="EC27" s="32">
        <f ca="1"/>
        <v>3.5794201793660565</v>
      </c>
      <c r="ED27" s="32">
        <f ca="1"/>
        <v>3.7554607057019953</v>
      </c>
      <c r="EE27" s="32">
        <f ca="1"/>
        <v>205.33175097497477</v>
      </c>
      <c r="EF27" s="32">
        <f ca="1"/>
        <v>449.45939228004426</v>
      </c>
      <c r="EG27" s="32">
        <f ca="1"/>
        <v>14.627003207758005</v>
      </c>
      <c r="EH27" s="32">
        <f ca="1"/>
        <v>255.62521709202395</v>
      </c>
      <c r="EI27" s="32">
        <f ca="1"/>
        <v>2087.7362057820064</v>
      </c>
      <c r="EJ27" s="32">
        <f ca="1"/>
        <v>0</v>
      </c>
      <c r="EK27" s="32">
        <f ca="1"/>
        <v>-1387.0612318215078</v>
      </c>
      <c r="EL27" s="32">
        <f ca="1"/>
        <v>-1.2885210371236628</v>
      </c>
      <c r="EM27" s="32">
        <f ca="1"/>
        <v>0.25162543858159303</v>
      </c>
      <c r="EN27" s="32">
        <f ca="1"/>
        <v>0.32239659359882378</v>
      </c>
      <c r="EO27" s="32">
        <f ca="1"/>
        <v>-0.40929603402834713</v>
      </c>
      <c r="EP27" s="32">
        <f ca="1"/>
        <v>0</v>
      </c>
      <c r="EQ27" s="32">
        <f ca="1"/>
        <v>0</v>
      </c>
      <c r="ER27" s="32">
        <f ca="1"/>
        <v>0</v>
      </c>
      <c r="ES27" s="32">
        <f ca="1"/>
        <v>0</v>
      </c>
      <c r="ET27" s="32">
        <f ca="1"/>
        <v>0</v>
      </c>
      <c r="EU27" s="32">
        <f ca="1"/>
        <v>0</v>
      </c>
      <c r="EV27" s="32">
        <f ca="1"/>
        <v>0</v>
      </c>
      <c r="EW27" s="32">
        <f ca="1"/>
        <v>-450.45251442798417</v>
      </c>
      <c r="EX27" s="32">
        <f ca="1"/>
        <v>-0.44815085599147375</v>
      </c>
      <c r="EY27" s="32">
        <f ca="1"/>
        <v>6.9228199320041817E-2</v>
      </c>
      <c r="EZ27" s="32">
        <f ca="1"/>
        <v>0.10606951382601171</v>
      </c>
      <c r="FA27" s="32">
        <f ca="1"/>
        <v>-0.14019192947307668</v>
      </c>
      <c r="FB27" s="32">
        <f ca="1"/>
        <v>0</v>
      </c>
      <c r="FC27" s="32">
        <f ca="1"/>
        <v>0</v>
      </c>
      <c r="FD27" s="32">
        <f ca="1"/>
        <v>0</v>
      </c>
      <c r="FE27" s="32">
        <f ca="1"/>
        <v>0</v>
      </c>
      <c r="FF27" s="32">
        <f ca="1"/>
        <v>0</v>
      </c>
      <c r="FG27" s="32">
        <f ca="1"/>
        <v>0</v>
      </c>
      <c r="FH27" s="32">
        <f ca="1"/>
        <v>8.2942446442630029</v>
      </c>
      <c r="FI27" s="32">
        <f ca="1"/>
        <v>0</v>
      </c>
      <c r="FJ27" s="32">
        <f ca="1"/>
        <v>0</v>
      </c>
      <c r="FK27" s="32">
        <f ca="1"/>
        <v>31020.529578961134</v>
      </c>
      <c r="FL27" s="32">
        <f ca="1"/>
        <v>0</v>
      </c>
      <c r="FM27" s="32">
        <f ca="1"/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254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255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7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 s="11">
        <v>3560.9217595822965</v>
      </c>
      <c r="CF28" s="11">
        <v>-172.63566053545151</v>
      </c>
      <c r="CG28" s="11">
        <v>-52.860950473167108</v>
      </c>
      <c r="CH28" s="11">
        <v>-225.49661100861863</v>
      </c>
      <c r="CI28" s="11">
        <v>-1000.3282404177048</v>
      </c>
      <c r="CJ28" s="11">
        <v>-352.65142563400707</v>
      </c>
      <c r="CK28" s="11">
        <v>-1352.9796660517118</v>
      </c>
      <c r="CM28" s="11">
        <f ca="1"/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32">
        <f ca="1"/>
        <v>0</v>
      </c>
      <c r="DM28" s="32">
        <f ca="1"/>
        <v>7.9607412952125509</v>
      </c>
      <c r="DN28" s="32">
        <f ca="1"/>
        <v>6.6370140422462184E-2</v>
      </c>
      <c r="DO28" s="32">
        <f ca="1"/>
        <v>5.4814914864066748E-2</v>
      </c>
      <c r="DP28" s="32">
        <f ca="1"/>
        <v>4.8770627034539403E-2</v>
      </c>
      <c r="DQ28" s="32">
        <f ca="1"/>
        <v>9.5977118373539311E-4</v>
      </c>
      <c r="DR28" s="32">
        <f ca="1"/>
        <v>9.2889027212853328E-4</v>
      </c>
      <c r="DS28" s="32">
        <f ca="1"/>
        <v>4.9018531999925147E-2</v>
      </c>
      <c r="DT28" s="32">
        <f ca="1"/>
        <v>0.11264047327359547</v>
      </c>
      <c r="DU28" s="32">
        <f ca="1"/>
        <v>4.3104071998807869E-3</v>
      </c>
      <c r="DV28" s="32">
        <f ca="1"/>
        <v>0.10330294445921742</v>
      </c>
      <c r="DW28" s="32">
        <f ca="1"/>
        <v>0.59814200407789875</v>
      </c>
      <c r="DX28" s="32">
        <f ca="1"/>
        <v>0</v>
      </c>
      <c r="DY28" s="32">
        <f ca="1"/>
        <v>28347.576900527725</v>
      </c>
      <c r="DZ28" s="32">
        <f ca="1"/>
        <v>247.79673024854057</v>
      </c>
      <c r="EA28" s="32">
        <f ca="1"/>
        <v>213.98553117948259</v>
      </c>
      <c r="EB28" s="32">
        <f ca="1"/>
        <v>198.57604850762863</v>
      </c>
      <c r="EC28" s="32">
        <f ca="1"/>
        <v>3.4176700923834198</v>
      </c>
      <c r="ED28" s="32">
        <f ca="1"/>
        <v>3.5550657114411588</v>
      </c>
      <c r="EE28" s="32">
        <f ca="1"/>
        <v>205.99742400842968</v>
      </c>
      <c r="EF28" s="32">
        <f ca="1"/>
        <v>420.66440778580824</v>
      </c>
      <c r="EG28" s="32">
        <f ca="1"/>
        <v>18.382463913460001</v>
      </c>
      <c r="EH28" s="32">
        <f ca="1"/>
        <v>460.95696806699868</v>
      </c>
      <c r="EI28" s="32">
        <f ca="1"/>
        <v>2537.1955980620505</v>
      </c>
      <c r="EJ28" s="32">
        <f ca="1"/>
        <v>0</v>
      </c>
      <c r="EK28" s="32">
        <f ca="1"/>
        <v>-1377.7568077253893</v>
      </c>
      <c r="EL28" s="32">
        <f ca="1"/>
        <v>-1.2987142735489472</v>
      </c>
      <c r="EM28" s="32">
        <f ca="1"/>
        <v>0.21737671528674629</v>
      </c>
      <c r="EN28" s="32">
        <f ca="1"/>
        <v>0.29761381031335443</v>
      </c>
      <c r="EO28" s="32">
        <f ca="1"/>
        <v>-0.41926942635642417</v>
      </c>
      <c r="EP28" s="32">
        <f ca="1"/>
        <v>0</v>
      </c>
      <c r="EQ28" s="32">
        <f ca="1"/>
        <v>0</v>
      </c>
      <c r="ER28" s="32">
        <f ca="1"/>
        <v>0</v>
      </c>
      <c r="ES28" s="32">
        <f ca="1"/>
        <v>0</v>
      </c>
      <c r="ET28" s="32">
        <f ca="1"/>
        <v>0</v>
      </c>
      <c r="EU28" s="32">
        <f ca="1"/>
        <v>0</v>
      </c>
      <c r="EV28" s="32">
        <f ca="1"/>
        <v>0</v>
      </c>
      <c r="EW28" s="32">
        <f ca="1"/>
        <v>-421.95213360770526</v>
      </c>
      <c r="EX28" s="32">
        <f ca="1"/>
        <v>-0.4274359777577566</v>
      </c>
      <c r="EY28" s="32">
        <f ca="1"/>
        <v>5.304447440614346E-2</v>
      </c>
      <c r="EZ28" s="32">
        <f ca="1"/>
        <v>9.1225111384485719E-2</v>
      </c>
      <c r="FA28" s="32">
        <f ca="1"/>
        <v>-0.1358384850518205</v>
      </c>
      <c r="FB28" s="32">
        <f ca="1"/>
        <v>0</v>
      </c>
      <c r="FC28" s="32">
        <f ca="1"/>
        <v>0</v>
      </c>
      <c r="FD28" s="32">
        <f ca="1"/>
        <v>0</v>
      </c>
      <c r="FE28" s="32">
        <f ca="1"/>
        <v>0</v>
      </c>
      <c r="FF28" s="32">
        <f ca="1"/>
        <v>0</v>
      </c>
      <c r="FG28" s="32">
        <f ca="1"/>
        <v>0</v>
      </c>
      <c r="FH28" s="32">
        <f ca="1"/>
        <v>8.1316567487173561</v>
      </c>
      <c r="FI28" s="32">
        <f ca="1"/>
        <v>0</v>
      </c>
      <c r="FJ28" s="32">
        <f ca="1"/>
        <v>0</v>
      </c>
      <c r="FK28" s="32">
        <f ca="1"/>
        <v>29011.352880555758</v>
      </c>
      <c r="FL28" s="32">
        <f ca="1"/>
        <v>0</v>
      </c>
      <c r="FM28" s="32">
        <f ca="1"/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254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255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7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 s="11">
        <v>3385.8418658197638</v>
      </c>
      <c r="CF29" s="11">
        <v>-175.07989376253261</v>
      </c>
      <c r="CG29" s="11">
        <v>-50.416717246086009</v>
      </c>
      <c r="CH29" s="11">
        <v>-225.49661100861863</v>
      </c>
      <c r="CI29" s="11">
        <v>-1175.4081341802375</v>
      </c>
      <c r="CJ29" s="11">
        <v>-403.06814288009309</v>
      </c>
      <c r="CK29" s="11">
        <v>-1578.4762770603302</v>
      </c>
      <c r="CM29" s="11">
        <f ca="1"/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32">
        <f ca="1"/>
        <v>0</v>
      </c>
      <c r="DM29" s="32">
        <f ca="1"/>
        <v>7.793764505489472</v>
      </c>
      <c r="DN29" s="32">
        <f ca="1"/>
        <v>6.9373740538407336E-2</v>
      </c>
      <c r="DO29" s="32">
        <f ca="1"/>
        <v>5.8504674085145571E-2</v>
      </c>
      <c r="DP29" s="32">
        <f ca="1"/>
        <v>4.8106868091015685E-2</v>
      </c>
      <c r="DQ29" s="32">
        <f ca="1"/>
        <v>9.8643118443735066E-4</v>
      </c>
      <c r="DR29" s="32">
        <f ca="1"/>
        <v>9.2413982546911562E-4</v>
      </c>
      <c r="DS29" s="32">
        <f ca="1"/>
        <v>4.9692391299233266E-2</v>
      </c>
      <c r="DT29" s="32">
        <f ca="1"/>
        <v>0.11030399820417462</v>
      </c>
      <c r="DU29" s="32">
        <f ca="1"/>
        <v>5.23929747200932E-3</v>
      </c>
      <c r="DV29" s="32">
        <f ca="1"/>
        <v>0.15232147645914257</v>
      </c>
      <c r="DW29" s="32">
        <f ca="1"/>
        <v>0.71078247735149425</v>
      </c>
      <c r="DX29" s="32">
        <f ca="1"/>
        <v>0</v>
      </c>
      <c r="DY29" s="32">
        <f ca="1"/>
        <v>26388.45415502632</v>
      </c>
      <c r="DZ29" s="32">
        <f ca="1"/>
        <v>247.03446222683115</v>
      </c>
      <c r="EA29" s="32">
        <f ca="1"/>
        <v>218.43056004216578</v>
      </c>
      <c r="EB29" s="32">
        <f ca="1"/>
        <v>187.7987724210717</v>
      </c>
      <c r="EC29" s="32">
        <f ca="1"/>
        <v>3.3399000020181591</v>
      </c>
      <c r="ED29" s="32">
        <f ca="1"/>
        <v>3.380946811868843</v>
      </c>
      <c r="EE29" s="32">
        <f ca="1"/>
        <v>200.54902920597607</v>
      </c>
      <c r="EF29" s="32">
        <f ca="1"/>
        <v>392.90282551600546</v>
      </c>
      <c r="EG29" s="32">
        <f ca="1"/>
        <v>21.93752962490116</v>
      </c>
      <c r="EH29" s="32">
        <f ca="1"/>
        <v>666.95439207542836</v>
      </c>
      <c r="EI29" s="32">
        <f ca="1"/>
        <v>2957.8600058478587</v>
      </c>
      <c r="EJ29" s="32">
        <f ca="1"/>
        <v>0</v>
      </c>
      <c r="EK29" s="32">
        <f ca="1"/>
        <v>-1368.1627914907579</v>
      </c>
      <c r="EL29" s="32">
        <f ca="1"/>
        <v>-1.3855170919198747</v>
      </c>
      <c r="EM29" s="32">
        <f ca="1"/>
        <v>0.20925765153840858</v>
      </c>
      <c r="EN29" s="32">
        <f ca="1"/>
        <v>0.31187965516473432</v>
      </c>
      <c r="EO29" s="32">
        <f ca="1"/>
        <v>-0.43505802752885114</v>
      </c>
      <c r="EP29" s="32">
        <f ca="1"/>
        <v>0</v>
      </c>
      <c r="EQ29" s="32">
        <f ca="1"/>
        <v>0</v>
      </c>
      <c r="ER29" s="32">
        <f ca="1"/>
        <v>0</v>
      </c>
      <c r="ES29" s="32">
        <f ca="1"/>
        <v>0</v>
      </c>
      <c r="ET29" s="32">
        <f ca="1"/>
        <v>0</v>
      </c>
      <c r="EU29" s="32">
        <f ca="1"/>
        <v>0</v>
      </c>
      <c r="EV29" s="32">
        <f ca="1"/>
        <v>0</v>
      </c>
      <c r="EW29" s="32">
        <f ca="1"/>
        <v>-394.06771864993431</v>
      </c>
      <c r="EX29" s="32">
        <f ca="1"/>
        <v>-0.42996758927404072</v>
      </c>
      <c r="EY29" s="32">
        <f ca="1"/>
        <v>4.6739542839773468E-2</v>
      </c>
      <c r="EZ29" s="32">
        <f ca="1"/>
        <v>9.0261945839978833E-2</v>
      </c>
      <c r="FA29" s="32">
        <f ca="1"/>
        <v>-0.13284435877595668</v>
      </c>
      <c r="FB29" s="32">
        <f ca="1"/>
        <v>0</v>
      </c>
      <c r="FC29" s="32">
        <f ca="1"/>
        <v>0</v>
      </c>
      <c r="FD29" s="32">
        <f ca="1"/>
        <v>0</v>
      </c>
      <c r="FE29" s="32">
        <f ca="1"/>
        <v>0</v>
      </c>
      <c r="FF29" s="32">
        <f ca="1"/>
        <v>0</v>
      </c>
      <c r="FG29" s="32">
        <f ca="1"/>
        <v>0</v>
      </c>
      <c r="FH29" s="32">
        <f ca="1"/>
        <v>7.9707362193884777</v>
      </c>
      <c r="FI29" s="32">
        <f ca="1"/>
        <v>0</v>
      </c>
      <c r="FJ29" s="32">
        <f ca="1"/>
        <v>0</v>
      </c>
      <c r="FK29" s="32">
        <f ca="1"/>
        <v>27045.057849718407</v>
      </c>
      <c r="FL29" s="32">
        <f ca="1"/>
        <v>0</v>
      </c>
      <c r="FM29" s="32">
        <f ca="1"/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254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255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7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 s="11">
        <v>3208.2831325613765</v>
      </c>
      <c r="CF30" s="11">
        <v>-177.55873325838715</v>
      </c>
      <c r="CG30" s="11">
        <v>-47.937877750231486</v>
      </c>
      <c r="CH30" s="11">
        <v>-225.49661100861863</v>
      </c>
      <c r="CI30" s="11">
        <v>-1352.9668674386246</v>
      </c>
      <c r="CJ30" s="11">
        <v>-451.0060206303246</v>
      </c>
      <c r="CK30" s="11">
        <v>-1803.9728880689488</v>
      </c>
      <c r="CM30" s="11">
        <f ca="1"/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32">
        <f ca="1"/>
        <v>0</v>
      </c>
      <c r="DM30" s="32">
        <f ca="1"/>
        <v>7.6421919350145959</v>
      </c>
      <c r="DN30" s="32">
        <f ca="1"/>
        <v>5.7983973413861051E-2</v>
      </c>
      <c r="DO30" s="32">
        <f ca="1"/>
        <v>6.0820136688105916E-2</v>
      </c>
      <c r="DP30" s="32">
        <f ca="1"/>
        <v>5.1018771697271481E-2</v>
      </c>
      <c r="DQ30" s="32">
        <f ca="1"/>
        <v>1.0159950194156982E-3</v>
      </c>
      <c r="DR30" s="32">
        <f ca="1"/>
        <v>9.1833802963195454E-4</v>
      </c>
      <c r="DS30" s="32">
        <f ca="1"/>
        <v>4.8744902269031498E-2</v>
      </c>
      <c r="DT30" s="32">
        <f ca="1"/>
        <v>0.10804216725656361</v>
      </c>
      <c r="DU30" s="32">
        <f ca="1"/>
        <v>6.1634372974784359E-3</v>
      </c>
      <c r="DV30" s="32">
        <f ca="1"/>
        <v>0.20201386775837582</v>
      </c>
      <c r="DW30" s="32">
        <f ca="1"/>
        <v>0.82108647555566883</v>
      </c>
      <c r="DX30" s="32">
        <f ca="1"/>
        <v>0</v>
      </c>
      <c r="DY30" s="32">
        <f ca="1"/>
        <v>24518.315480903915</v>
      </c>
      <c r="DZ30" s="32">
        <f ca="1"/>
        <v>196.32456473123085</v>
      </c>
      <c r="EA30" s="32">
        <f ca="1"/>
        <v>216.57574815344589</v>
      </c>
      <c r="EB30" s="32">
        <f ca="1"/>
        <v>190.48151363564133</v>
      </c>
      <c r="EC30" s="32">
        <f ca="1"/>
        <v>3.2595996835577541</v>
      </c>
      <c r="ED30" s="32">
        <f ca="1"/>
        <v>3.2021367391162951</v>
      </c>
      <c r="EE30" s="32">
        <f ca="1"/>
        <v>188.71145708682448</v>
      </c>
      <c r="EF30" s="32">
        <f ca="1"/>
        <v>365.94134687930227</v>
      </c>
      <c r="EG30" s="32">
        <f ca="1"/>
        <v>25.318476436770002</v>
      </c>
      <c r="EH30" s="32">
        <f ca="1"/>
        <v>867.50342128140437</v>
      </c>
      <c r="EI30" s="32">
        <f ca="1"/>
        <v>3350.7628313638643</v>
      </c>
      <c r="EJ30" s="32">
        <f ca="1"/>
        <v>0</v>
      </c>
      <c r="EK30" s="32">
        <f ca="1"/>
        <v>-1360.7937577838004</v>
      </c>
      <c r="EL30" s="32">
        <f ca="1"/>
        <v>-1.4687418964007533</v>
      </c>
      <c r="EM30" s="32">
        <f ca="1"/>
        <v>0.14371114188703826</v>
      </c>
      <c r="EN30" s="32">
        <f ca="1"/>
        <v>0.32692589953608492</v>
      </c>
      <c r="EO30" s="32">
        <f ca="1"/>
        <v>-0.45413926659279391</v>
      </c>
      <c r="EP30" s="32">
        <f ca="1"/>
        <v>0</v>
      </c>
      <c r="EQ30" s="32">
        <f ca="1"/>
        <v>0</v>
      </c>
      <c r="ER30" s="32">
        <f ca="1"/>
        <v>0</v>
      </c>
      <c r="ES30" s="32">
        <f ca="1"/>
        <v>0</v>
      </c>
      <c r="ET30" s="32">
        <f ca="1"/>
        <v>0</v>
      </c>
      <c r="EU30" s="32">
        <f ca="1"/>
        <v>0</v>
      </c>
      <c r="EV30" s="32">
        <f ca="1"/>
        <v>0</v>
      </c>
      <c r="EW30" s="32">
        <f ca="1"/>
        <v>-367.48132826219393</v>
      </c>
      <c r="EX30" s="32">
        <f ca="1"/>
        <v>-0.4288546854914162</v>
      </c>
      <c r="EY30" s="32">
        <f ca="1"/>
        <v>2.3199158381815493E-2</v>
      </c>
      <c r="EZ30" s="32">
        <f ca="1"/>
        <v>8.9273652467666859E-2</v>
      </c>
      <c r="FA30" s="32">
        <f ca="1"/>
        <v>-0.1303395722806257</v>
      </c>
      <c r="FB30" s="32">
        <f ca="1"/>
        <v>0</v>
      </c>
      <c r="FC30" s="32">
        <f ca="1"/>
        <v>0</v>
      </c>
      <c r="FD30" s="32">
        <f ca="1"/>
        <v>0</v>
      </c>
      <c r="FE30" s="32">
        <f ca="1"/>
        <v>0</v>
      </c>
      <c r="FF30" s="32">
        <f ca="1"/>
        <v>0</v>
      </c>
      <c r="FG30" s="32">
        <f ca="1"/>
        <v>0</v>
      </c>
      <c r="FH30" s="32">
        <f ca="1"/>
        <v>7.8130308118332499</v>
      </c>
      <c r="FI30" s="32">
        <f ca="1"/>
        <v>0</v>
      </c>
      <c r="FJ30" s="32">
        <f ca="1"/>
        <v>0</v>
      </c>
      <c r="FK30" s="32">
        <f ca="1"/>
        <v>25124.956907107793</v>
      </c>
      <c r="FL30" s="32">
        <f ca="1"/>
        <v>0</v>
      </c>
      <c r="FM30" s="32">
        <f ca="1"/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254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255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7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 s="11">
        <v>3028.2104635712726</v>
      </c>
      <c r="CF31" s="11">
        <v>-180.07266899010381</v>
      </c>
      <c r="CG31" s="11">
        <v>-45.423942018514815</v>
      </c>
      <c r="CH31" s="11">
        <v>-225.49661100861863</v>
      </c>
      <c r="CI31" s="11">
        <v>-1533.0395364287283</v>
      </c>
      <c r="CJ31" s="11">
        <v>-496.42996264883942</v>
      </c>
      <c r="CK31" s="11">
        <v>-2029.4694990775674</v>
      </c>
      <c r="CM31" s="11">
        <f ca="1"/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32">
        <f ca="1"/>
        <v>0</v>
      </c>
      <c r="DM31" s="32">
        <f ca="1"/>
        <v>7.4820625858664016</v>
      </c>
      <c r="DN31" s="32">
        <f ca="1"/>
        <v>6.6140170463888495E-2</v>
      </c>
      <c r="DO31" s="32">
        <f ca="1"/>
        <v>5.2732603459841078E-2</v>
      </c>
      <c r="DP31" s="32">
        <f ca="1"/>
        <v>5.2650805245853347E-2</v>
      </c>
      <c r="DQ31" s="32">
        <f ca="1"/>
        <v>9.7041683719488957E-4</v>
      </c>
      <c r="DR31" s="32">
        <f ca="1"/>
        <v>8.9441248394577834E-4</v>
      </c>
      <c r="DS31" s="32">
        <f ca="1"/>
        <v>5.1844126440367913E-2</v>
      </c>
      <c r="DT31" s="32">
        <f ca="1"/>
        <v>0.10573569103575665</v>
      </c>
      <c r="DU31" s="32">
        <f ca="1"/>
        <v>7.0817753271103902E-3</v>
      </c>
      <c r="DV31" s="32">
        <f ca="1"/>
        <v>0.25075877002740732</v>
      </c>
      <c r="DW31" s="32">
        <f ca="1"/>
        <v>0.9291286428122324</v>
      </c>
      <c r="DX31" s="32">
        <f ca="1"/>
        <v>0</v>
      </c>
      <c r="DY31" s="32">
        <f ca="1"/>
        <v>22657.260211615776</v>
      </c>
      <c r="DZ31" s="32">
        <f ca="1"/>
        <v>212.19639328402761</v>
      </c>
      <c r="EA31" s="32">
        <f ca="1"/>
        <v>178.54425648800202</v>
      </c>
      <c r="EB31" s="32">
        <f ca="1"/>
        <v>187.48539805948892</v>
      </c>
      <c r="EC31" s="32">
        <f ca="1"/>
        <v>2.9386264204193049</v>
      </c>
      <c r="ED31" s="32">
        <f ca="1"/>
        <v>2.9643123556413644</v>
      </c>
      <c r="EE31" s="32">
        <f ca="1"/>
        <v>191.76162675364634</v>
      </c>
      <c r="EF31" s="32">
        <f ca="1"/>
        <v>339.35417849941985</v>
      </c>
      <c r="EG31" s="32">
        <f ca="1"/>
        <v>28.520613175886297</v>
      </c>
      <c r="EH31" s="32">
        <f ca="1"/>
        <v>1056.2148783682289</v>
      </c>
      <c r="EI31" s="32">
        <f ca="1"/>
        <v>3716.7041782431666</v>
      </c>
      <c r="EJ31" s="32">
        <f ca="1"/>
        <v>0</v>
      </c>
      <c r="EK31" s="32">
        <f ca="1"/>
        <v>-1350.9773183628943</v>
      </c>
      <c r="EL31" s="32">
        <f ca="1"/>
        <v>-1.3550412848295983</v>
      </c>
      <c r="EM31" s="32">
        <f ca="1"/>
        <v>8.348854376982473E-2</v>
      </c>
      <c r="EN31" s="32">
        <f ca="1"/>
        <v>0.24796507309520155</v>
      </c>
      <c r="EO31" s="32">
        <f ca="1"/>
        <v>-0.45099760051381482</v>
      </c>
      <c r="EP31" s="32">
        <f ca="1"/>
        <v>0</v>
      </c>
      <c r="EQ31" s="32">
        <f ca="1"/>
        <v>0</v>
      </c>
      <c r="ER31" s="32">
        <f ca="1"/>
        <v>0</v>
      </c>
      <c r="ES31" s="32">
        <f ca="1"/>
        <v>0</v>
      </c>
      <c r="ET31" s="32">
        <f ca="1"/>
        <v>0</v>
      </c>
      <c r="EU31" s="32">
        <f ca="1"/>
        <v>0</v>
      </c>
      <c r="EV31" s="32">
        <f ca="1"/>
        <v>0</v>
      </c>
      <c r="EW31" s="32">
        <f ca="1"/>
        <v>-340.87503399962947</v>
      </c>
      <c r="EX31" s="32">
        <f ca="1"/>
        <v>-0.37203277112415367</v>
      </c>
      <c r="EY31" s="32">
        <f ca="1"/>
        <v>3.555254690138121E-3</v>
      </c>
      <c r="EZ31" s="32">
        <f ca="1"/>
        <v>6.0219748359630745E-2</v>
      </c>
      <c r="FA31" s="32">
        <f ca="1"/>
        <v>-0.1216227316749333</v>
      </c>
      <c r="FB31" s="32">
        <f ca="1"/>
        <v>0</v>
      </c>
      <c r="FC31" s="32">
        <f ca="1"/>
        <v>0</v>
      </c>
      <c r="FD31" s="32">
        <f ca="1"/>
        <v>0</v>
      </c>
      <c r="FE31" s="32">
        <f ca="1"/>
        <v>0</v>
      </c>
      <c r="FF31" s="32">
        <f ca="1"/>
        <v>0</v>
      </c>
      <c r="FG31" s="32">
        <f ca="1"/>
        <v>0</v>
      </c>
      <c r="FH31" s="32">
        <f ca="1"/>
        <v>7.6545565818731784</v>
      </c>
      <c r="FI31" s="32">
        <f ca="1"/>
        <v>0</v>
      </c>
      <c r="FJ31" s="32">
        <f ca="1"/>
        <v>0</v>
      </c>
      <c r="FK31" s="32">
        <f ca="1"/>
        <v>23238.424885867713</v>
      </c>
      <c r="FL31" s="32">
        <f ca="1"/>
        <v>0</v>
      </c>
      <c r="FM31" s="32">
        <f ca="1"/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254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255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7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 s="11">
        <v>2845.5882657093839</v>
      </c>
      <c r="CF32" s="11">
        <v>-182.62219786188871</v>
      </c>
      <c r="CG32" s="11">
        <v>-42.874413146729928</v>
      </c>
      <c r="CH32" s="11">
        <v>-225.49661100861863</v>
      </c>
      <c r="CI32" s="11">
        <v>-1715.661734290617</v>
      </c>
      <c r="CJ32" s="11">
        <v>-539.3043757955694</v>
      </c>
      <c r="CK32" s="11">
        <v>-2254.9661100861863</v>
      </c>
      <c r="CM32" s="11">
        <f ca="1"/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FK32" s="9"/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254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255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7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 s="11">
        <v>2660.3804418961008</v>
      </c>
      <c r="CF33" s="11">
        <v>-185.20782381328326</v>
      </c>
      <c r="CG33" s="11">
        <v>-40.28878719533536</v>
      </c>
      <c r="CH33" s="11">
        <v>-225.49661100861863</v>
      </c>
      <c r="CI33" s="11">
        <v>-1900.8695581039003</v>
      </c>
      <c r="CJ33" s="11">
        <v>-579.59316299090472</v>
      </c>
      <c r="CK33" s="11">
        <v>-2480.4627210948047</v>
      </c>
      <c r="CM33" s="11">
        <f ca="1"/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FK33" s="9"/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254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255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7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 s="11">
        <v>2472.5503839773278</v>
      </c>
      <c r="CF34" s="11">
        <v>-187.83005791877301</v>
      </c>
      <c r="CG34" s="11">
        <v>-37.666553089845621</v>
      </c>
      <c r="CH34" s="11">
        <v>-225.49661100861863</v>
      </c>
      <c r="CI34" s="11">
        <v>-2088.6996160226731</v>
      </c>
      <c r="CJ34" s="11">
        <v>-617.25971608075031</v>
      </c>
      <c r="CK34" s="11">
        <v>-2705.9593321034235</v>
      </c>
      <c r="CM34" s="11">
        <f ca="1"/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1">
        <f ca="1">SUM(DY31:EI31)-SUM(EJ22:EU31)</f>
        <v>41051.250000000015</v>
      </c>
      <c r="FK34" s="9"/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254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255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7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 s="11">
        <v>2282.0609654885216</v>
      </c>
      <c r="CF35" s="11">
        <v>-190.48941848880631</v>
      </c>
      <c r="CG35" s="11">
        <v>-35.007192519812328</v>
      </c>
      <c r="CH35" s="11">
        <v>-225.49661100861863</v>
      </c>
      <c r="CI35" s="11">
        <v>-2279.1890345114793</v>
      </c>
      <c r="CJ35" s="11">
        <v>-652.2669086005626</v>
      </c>
      <c r="CK35" s="11">
        <v>-2931.455943112042</v>
      </c>
      <c r="CM35" s="11">
        <f ca="1"/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FK35" s="9"/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254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255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7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 s="11">
        <v>2088.8745343162777</v>
      </c>
      <c r="CF36" s="11">
        <v>-193.18643117224366</v>
      </c>
      <c r="CG36" s="11">
        <v>-32.310179836374978</v>
      </c>
      <c r="CH36" s="11">
        <v>-225.49661100861863</v>
      </c>
      <c r="CI36" s="11">
        <v>-2472.3754656837232</v>
      </c>
      <c r="CJ36" s="11">
        <v>-684.57708843693763</v>
      </c>
      <c r="CK36" s="11">
        <v>-3156.9525541206608</v>
      </c>
      <c r="CM36" s="11">
        <f ca="1"/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32"/>
      <c r="DM36" s="32"/>
      <c r="DN36" s="32"/>
      <c r="DO36" s="32"/>
      <c r="DP36" s="32"/>
      <c r="DQ36" s="32"/>
      <c r="DR36" s="32"/>
      <c r="DS36" s="32"/>
      <c r="DT36" s="32"/>
      <c r="DU36" s="32"/>
      <c r="DV36" s="32"/>
      <c r="DW36" s="32"/>
      <c r="DX36" s="32"/>
      <c r="FK36" s="9"/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254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255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7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 s="11">
        <v>1892.9529052560204</v>
      </c>
      <c r="CF37" s="11">
        <v>-195.92162906025735</v>
      </c>
      <c r="CG37" s="11">
        <v>-29.574981948361295</v>
      </c>
      <c r="CH37" s="11">
        <v>-225.49661100861863</v>
      </c>
      <c r="CI37" s="11">
        <v>-2668.2970947439803</v>
      </c>
      <c r="CJ37" s="11">
        <v>-714.15207038529888</v>
      </c>
      <c r="CK37" s="11">
        <v>-3382.4491651292792</v>
      </c>
      <c r="CM37" s="11">
        <f ca="1"/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32"/>
      <c r="DM37" s="32"/>
      <c r="DN37" s="32"/>
      <c r="DO37" s="32"/>
      <c r="DP37" s="32"/>
      <c r="DQ37" s="32"/>
      <c r="DR37" s="32"/>
      <c r="DS37" s="32"/>
      <c r="DT37" s="32"/>
      <c r="DU37" s="32"/>
      <c r="DV37" s="32"/>
      <c r="DW37" s="32"/>
      <c r="DX37" s="32"/>
      <c r="FK37" s="9"/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254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255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7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 s="11">
        <v>1694.2573524643183</v>
      </c>
      <c r="CF38" s="11">
        <v>-198.69555279170214</v>
      </c>
      <c r="CG38" s="11">
        <v>-26.801058216916484</v>
      </c>
      <c r="CH38" s="11">
        <v>-225.49661100861863</v>
      </c>
      <c r="CI38" s="11">
        <v>-2866.9926475356824</v>
      </c>
      <c r="CJ38" s="11">
        <v>-740.95312860221532</v>
      </c>
      <c r="CK38" s="11">
        <v>-3607.9457761378976</v>
      </c>
      <c r="CM38" s="11">
        <f ca="1"/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32"/>
      <c r="DM38" s="32"/>
      <c r="DN38" s="32"/>
      <c r="DO38" s="32"/>
      <c r="DP38" s="32"/>
      <c r="DQ38" s="32"/>
      <c r="DR38" s="32"/>
      <c r="DS38" s="32"/>
      <c r="DT38" s="32"/>
      <c r="DU38" s="32"/>
      <c r="DV38" s="32"/>
      <c r="DW38" s="32"/>
      <c r="DX38" s="32"/>
      <c r="FK38" s="9"/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254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255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7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 s="11">
        <v>1492.7486018043403</v>
      </c>
      <c r="CF39" s="11">
        <v>-201.50875065997798</v>
      </c>
      <c r="CG39" s="11">
        <v>-23.987860348640638</v>
      </c>
      <c r="CH39" s="11">
        <v>-225.49661100861863</v>
      </c>
      <c r="CI39" s="11">
        <v>-3068.5013981956604</v>
      </c>
      <c r="CJ39" s="11">
        <v>-764.94098895085597</v>
      </c>
      <c r="CK39" s="11">
        <v>-3833.442387146516</v>
      </c>
      <c r="CM39" s="11">
        <f ca="1"/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FK39" s="9"/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254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255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7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 s="11">
        <v>1288.3868230829348</v>
      </c>
      <c r="CF40" s="11">
        <v>-204.36177872140553</v>
      </c>
      <c r="CG40" s="11">
        <v>-21.134832287213115</v>
      </c>
      <c r="CH40" s="11">
        <v>-225.49661100861863</v>
      </c>
      <c r="CI40" s="11">
        <v>-3272.8631769170661</v>
      </c>
      <c r="CJ40" s="11">
        <v>-786.07582123806912</v>
      </c>
      <c r="CK40" s="11">
        <v>-4058.9389981551349</v>
      </c>
      <c r="CM40" s="11">
        <f ca="1"/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32"/>
      <c r="DM40" s="32"/>
      <c r="DN40" s="32"/>
      <c r="DO40" s="32"/>
      <c r="DP40" s="32"/>
      <c r="DQ40" s="32"/>
      <c r="DR40" s="32"/>
      <c r="DS40" s="32"/>
      <c r="DT40" s="32"/>
      <c r="DU40" s="32"/>
      <c r="DV40" s="32"/>
      <c r="DW40" s="32"/>
      <c r="DX40" s="32"/>
      <c r="FO40">
        <v>4</v>
      </c>
      <c r="FR40">
        <v>1</v>
      </c>
      <c r="FS40">
        <v>0</v>
      </c>
      <c r="FT40">
        <v>1</v>
      </c>
      <c r="FU40">
        <v>0</v>
      </c>
      <c r="FV40">
        <v>0</v>
      </c>
      <c r="FW40">
        <v>0.50166666699999996</v>
      </c>
      <c r="FX40">
        <v>1</v>
      </c>
      <c r="FY40">
        <v>0.115061571</v>
      </c>
      <c r="FZ40">
        <v>8.9203600000000004E-3</v>
      </c>
      <c r="GA40">
        <v>0</v>
      </c>
      <c r="GB40">
        <v>0</v>
      </c>
      <c r="GC40">
        <v>1</v>
      </c>
      <c r="GD40">
        <v>1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254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255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7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 s="11">
        <v>1081.1316221777988</v>
      </c>
      <c r="CF41" s="11">
        <v>-207.25520090513606</v>
      </c>
      <c r="CG41" s="11">
        <v>-18.241410103482551</v>
      </c>
      <c r="CH41" s="11">
        <v>-225.49661100861863</v>
      </c>
      <c r="CI41" s="11">
        <v>-3480.1183778222021</v>
      </c>
      <c r="CJ41" s="11">
        <v>-804.31723134155163</v>
      </c>
      <c r="CK41" s="11">
        <v>-4284.4356091637537</v>
      </c>
      <c r="CM41" s="11">
        <f ca="1"/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FO41">
        <v>4</v>
      </c>
      <c r="FR41">
        <v>1</v>
      </c>
      <c r="FS41">
        <v>0</v>
      </c>
      <c r="FT41">
        <v>1</v>
      </c>
      <c r="FU41">
        <v>0</v>
      </c>
      <c r="FV41">
        <v>0</v>
      </c>
      <c r="FW41">
        <v>0.50166666699999996</v>
      </c>
      <c r="FX41">
        <v>1</v>
      </c>
      <c r="FY41">
        <v>0.178680275</v>
      </c>
      <c r="FZ41">
        <v>9.0373629999999996E-3</v>
      </c>
      <c r="GA41">
        <v>0</v>
      </c>
      <c r="GB41">
        <v>0.2</v>
      </c>
      <c r="GC41">
        <v>1</v>
      </c>
      <c r="GD41">
        <v>1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254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255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7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 s="11">
        <v>870.94203305318092</v>
      </c>
      <c r="CF42" s="11">
        <v>-210.18958912461795</v>
      </c>
      <c r="CG42" s="11">
        <v>-15.307021884000667</v>
      </c>
      <c r="CH42" s="11">
        <v>-225.49661100861863</v>
      </c>
      <c r="CI42" s="11">
        <v>-3690.3079669468202</v>
      </c>
      <c r="CJ42" s="11">
        <v>-819.62425322555225</v>
      </c>
      <c r="CK42" s="11">
        <v>-4509.9322201723717</v>
      </c>
      <c r="CM42" s="11">
        <f ca="1"/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FO42">
        <v>4</v>
      </c>
      <c r="FR42">
        <v>1</v>
      </c>
      <c r="FS42">
        <v>0</v>
      </c>
      <c r="FT42">
        <v>1</v>
      </c>
      <c r="FU42">
        <v>0</v>
      </c>
      <c r="FV42">
        <v>0</v>
      </c>
      <c r="FW42">
        <v>0.50166666699999996</v>
      </c>
      <c r="FX42">
        <v>1</v>
      </c>
      <c r="FY42">
        <v>-8.0769039999999993E-3</v>
      </c>
      <c r="FZ42">
        <v>7.7388370000000001E-3</v>
      </c>
      <c r="GA42">
        <v>0</v>
      </c>
      <c r="GB42">
        <v>0.4</v>
      </c>
      <c r="GC42">
        <v>1</v>
      </c>
      <c r="GD42">
        <v>1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254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255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7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 s="11">
        <v>657.77650966254021</v>
      </c>
      <c r="CF43" s="11">
        <v>-213.16552339064069</v>
      </c>
      <c r="CG43" s="11">
        <v>-12.331087617977952</v>
      </c>
      <c r="CH43" s="11">
        <v>-225.49661100861863</v>
      </c>
      <c r="CI43" s="11">
        <v>-3903.473490337461</v>
      </c>
      <c r="CJ43" s="11">
        <v>-831.95534084353017</v>
      </c>
      <c r="CK43" s="11">
        <v>-4735.4288311809896</v>
      </c>
      <c r="CM43" s="11">
        <f ca="1"/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FO43">
        <v>4</v>
      </c>
      <c r="FR43">
        <v>1</v>
      </c>
      <c r="FS43">
        <v>0</v>
      </c>
      <c r="FT43">
        <v>1</v>
      </c>
      <c r="FU43">
        <v>0</v>
      </c>
      <c r="FV43">
        <v>0</v>
      </c>
      <c r="FW43">
        <v>0.50166666699999996</v>
      </c>
      <c r="FX43">
        <v>1</v>
      </c>
      <c r="FY43">
        <v>0.175178897</v>
      </c>
      <c r="FZ43">
        <v>7.4028100000000001E-3</v>
      </c>
      <c r="GA43">
        <v>0</v>
      </c>
      <c r="GB43">
        <v>0.6</v>
      </c>
      <c r="GC43">
        <v>1</v>
      </c>
      <c r="GD43">
        <v>1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254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255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7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 s="11">
        <v>441.59291773656037</v>
      </c>
      <c r="CF44" s="11">
        <v>-216.18359192597984</v>
      </c>
      <c r="CG44" s="11">
        <v>-9.3130190826387977</v>
      </c>
      <c r="CH44" s="11">
        <v>-225.49661100861863</v>
      </c>
      <c r="CI44" s="11">
        <v>-4119.6570822634412</v>
      </c>
      <c r="CJ44" s="11">
        <v>-841.26835992616896</v>
      </c>
      <c r="CK44" s="11">
        <v>-4960.9254421896085</v>
      </c>
      <c r="CM44" s="11">
        <f ca="1"/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EB44" s="31">
        <f>EK48/CA23</f>
        <v>-0.97937749254287854</v>
      </c>
      <c r="FO44">
        <v>4</v>
      </c>
      <c r="FR44">
        <v>1</v>
      </c>
      <c r="FS44">
        <v>0</v>
      </c>
      <c r="FT44">
        <v>1</v>
      </c>
      <c r="FU44">
        <v>0</v>
      </c>
      <c r="FV44">
        <v>0</v>
      </c>
      <c r="FW44">
        <v>0.50166666699999996</v>
      </c>
      <c r="FX44">
        <v>1</v>
      </c>
      <c r="FY44">
        <v>-0.16715345700000001</v>
      </c>
      <c r="FZ44">
        <v>8.4753320000000004E-3</v>
      </c>
      <c r="GA44">
        <v>0</v>
      </c>
      <c r="GB44">
        <v>0.8</v>
      </c>
      <c r="GC44">
        <v>1</v>
      </c>
      <c r="GD44">
        <v>1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254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255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7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 s="11">
        <v>222.34852645489519</v>
      </c>
      <c r="CF45" s="11">
        <v>-219.24439128166517</v>
      </c>
      <c r="CG45" s="11">
        <v>-6.2522197269534665</v>
      </c>
      <c r="CH45" s="11">
        <v>-225.49661100861863</v>
      </c>
      <c r="CI45" s="11">
        <v>-4338.9014735451065</v>
      </c>
      <c r="CJ45" s="11">
        <v>-847.52057965312247</v>
      </c>
      <c r="CK45" s="11">
        <v>-5186.4220531982273</v>
      </c>
      <c r="CM45" s="11">
        <f ca="1"/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FO45">
        <v>4</v>
      </c>
      <c r="FR45">
        <v>1</v>
      </c>
      <c r="FS45">
        <v>0</v>
      </c>
      <c r="FT45">
        <v>1</v>
      </c>
      <c r="FU45">
        <v>0</v>
      </c>
      <c r="FV45">
        <v>0</v>
      </c>
      <c r="FW45">
        <v>0.50166666699999996</v>
      </c>
      <c r="FX45">
        <v>1</v>
      </c>
      <c r="FY45">
        <v>-0.11834704</v>
      </c>
      <c r="FZ45">
        <v>8.7856219999999999E-3</v>
      </c>
      <c r="GA45">
        <v>0</v>
      </c>
      <c r="GB45">
        <v>1</v>
      </c>
      <c r="GC45">
        <v>1</v>
      </c>
      <c r="GD45">
        <v>1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254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255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7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 s="11">
        <v>4.5474735088646412E-13</v>
      </c>
      <c r="CF46" s="11">
        <v>-222.34852645489474</v>
      </c>
      <c r="CG46" s="11">
        <v>-3.1480845537238906</v>
      </c>
      <c r="CH46" s="11">
        <v>-225.49661100861863</v>
      </c>
      <c r="CI46" s="11">
        <v>-4561.2500000000009</v>
      </c>
      <c r="CJ46" s="11">
        <v>-850.66866420684642</v>
      </c>
      <c r="CK46" s="11">
        <v>-5411.9186642068453</v>
      </c>
      <c r="CM46" s="11">
        <f ca="1"/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t="s">
        <v>177</v>
      </c>
      <c r="DM46" t="s">
        <v>178</v>
      </c>
      <c r="DN46" t="s">
        <v>179</v>
      </c>
      <c r="DO46" t="s">
        <v>180</v>
      </c>
      <c r="DP46" t="s">
        <v>181</v>
      </c>
      <c r="DQ46" t="s">
        <v>182</v>
      </c>
      <c r="DR46" t="s">
        <v>183</v>
      </c>
      <c r="DS46" t="s">
        <v>184</v>
      </c>
      <c r="DT46" t="s">
        <v>185</v>
      </c>
      <c r="DU46" t="s">
        <v>186</v>
      </c>
      <c r="DV46" t="s">
        <v>187</v>
      </c>
      <c r="DW46" t="s">
        <v>188</v>
      </c>
      <c r="DX46" t="s">
        <v>189</v>
      </c>
      <c r="DY46" t="s">
        <v>190</v>
      </c>
      <c r="DZ46" t="s">
        <v>191</v>
      </c>
      <c r="EA46" t="s">
        <v>192</v>
      </c>
      <c r="EB46" t="s">
        <v>193</v>
      </c>
      <c r="EC46" t="s">
        <v>194</v>
      </c>
      <c r="ED46" t="s">
        <v>195</v>
      </c>
      <c r="EE46" t="s">
        <v>196</v>
      </c>
      <c r="EF46" t="s">
        <v>197</v>
      </c>
      <c r="EG46" t="s">
        <v>198</v>
      </c>
      <c r="EH46" t="s">
        <v>199</v>
      </c>
      <c r="EI46" t="s">
        <v>200</v>
      </c>
      <c r="EJ46" t="s">
        <v>201</v>
      </c>
      <c r="EK46" t="s">
        <v>202</v>
      </c>
      <c r="EL46" t="s">
        <v>203</v>
      </c>
      <c r="EM46" t="s">
        <v>204</v>
      </c>
      <c r="EN46" t="s">
        <v>205</v>
      </c>
      <c r="EO46" t="s">
        <v>206</v>
      </c>
      <c r="EP46" t="s">
        <v>207</v>
      </c>
      <c r="EQ46" t="s">
        <v>208</v>
      </c>
      <c r="ER46" t="s">
        <v>209</v>
      </c>
      <c r="ES46" t="s">
        <v>210</v>
      </c>
      <c r="ET46" t="s">
        <v>211</v>
      </c>
      <c r="EU46" t="s">
        <v>212</v>
      </c>
      <c r="EV46" t="s">
        <v>213</v>
      </c>
      <c r="EW46" t="s">
        <v>214</v>
      </c>
      <c r="EX46" s="10" t="s">
        <v>215</v>
      </c>
      <c r="EY46" s="10" t="s">
        <v>216</v>
      </c>
      <c r="EZ46" s="10" t="s">
        <v>217</v>
      </c>
      <c r="FA46" t="s">
        <v>218</v>
      </c>
      <c r="FB46" t="s">
        <v>219</v>
      </c>
      <c r="FC46" t="s">
        <v>220</v>
      </c>
      <c r="FD46" t="s">
        <v>221</v>
      </c>
      <c r="FE46" t="s">
        <v>222</v>
      </c>
      <c r="FF46" t="s">
        <v>223</v>
      </c>
      <c r="FG46" t="s">
        <v>224</v>
      </c>
      <c r="FH46" t="s">
        <v>225</v>
      </c>
      <c r="FI46" t="s">
        <v>226</v>
      </c>
      <c r="FJ46" t="s">
        <v>227</v>
      </c>
      <c r="FK46" t="s">
        <v>228</v>
      </c>
      <c r="FL46" t="s">
        <v>229</v>
      </c>
      <c r="FM46" t="s">
        <v>230</v>
      </c>
      <c r="FO46">
        <v>4</v>
      </c>
      <c r="FR46">
        <v>1</v>
      </c>
      <c r="FS46">
        <v>0</v>
      </c>
      <c r="FT46">
        <v>1</v>
      </c>
      <c r="FU46">
        <v>0</v>
      </c>
      <c r="FV46">
        <v>0</v>
      </c>
      <c r="FW46">
        <v>0.50166666699999996</v>
      </c>
      <c r="FX46">
        <v>1</v>
      </c>
      <c r="FY46">
        <v>-1.1124261E-2</v>
      </c>
      <c r="FZ46">
        <v>1.1126319000000001E-2</v>
      </c>
      <c r="GA46">
        <v>0.5</v>
      </c>
      <c r="GB46">
        <v>0.5</v>
      </c>
      <c r="GC46">
        <v>1</v>
      </c>
      <c r="GD46">
        <v>1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254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255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7">
        <v>0.11</v>
      </c>
      <c r="BS47">
        <v>4</v>
      </c>
      <c r="BU47">
        <v>0</v>
      </c>
      <c r="BV47">
        <v>0</v>
      </c>
      <c r="BY47">
        <v>0</v>
      </c>
      <c r="BZ47" t="s">
        <v>115</v>
      </c>
      <c r="CA47" t="s">
        <v>115</v>
      </c>
      <c r="CB47" t="s">
        <v>115</v>
      </c>
      <c r="CC47" t="s">
        <v>115</v>
      </c>
      <c r="CE47" s="11">
        <v>0</v>
      </c>
      <c r="CF47" s="11">
        <v>0</v>
      </c>
      <c r="CG47" s="11">
        <v>-4.5474735088646412E-13</v>
      </c>
      <c r="CH47" s="11">
        <v>-4.5474735088646412E-13</v>
      </c>
      <c r="CI47" s="11">
        <v>-4783.5985264548954</v>
      </c>
      <c r="CJ47" s="11">
        <v>-853.81674876057036</v>
      </c>
      <c r="CK47" s="11">
        <v>-5192.7182223056743</v>
      </c>
      <c r="CM47" s="11">
        <f ca="1"/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30">
        <v>0</v>
      </c>
      <c r="DM47" s="30">
        <v>1</v>
      </c>
      <c r="DN47" s="30">
        <v>0</v>
      </c>
      <c r="DO47" s="30">
        <v>0</v>
      </c>
      <c r="DP47" s="30">
        <v>0</v>
      </c>
      <c r="DQ47" s="30">
        <v>0</v>
      </c>
      <c r="DR47" s="30">
        <v>0</v>
      </c>
      <c r="DS47" s="30">
        <v>0</v>
      </c>
      <c r="DT47" s="30">
        <v>0</v>
      </c>
      <c r="DU47" s="30">
        <v>0</v>
      </c>
      <c r="DV47" s="30">
        <v>0</v>
      </c>
      <c r="DW47" s="30">
        <v>0</v>
      </c>
      <c r="DX47" s="30">
        <v>0</v>
      </c>
      <c r="DY47" s="30">
        <v>4561.25</v>
      </c>
      <c r="DZ47" s="30">
        <v>0</v>
      </c>
      <c r="EA47" s="30">
        <v>0</v>
      </c>
      <c r="EB47" s="30">
        <v>0</v>
      </c>
      <c r="EC47" s="30">
        <v>0</v>
      </c>
      <c r="ED47" s="30">
        <v>0</v>
      </c>
      <c r="EE47" s="30">
        <v>0</v>
      </c>
      <c r="EF47" s="30">
        <v>0</v>
      </c>
      <c r="EG47" s="30">
        <v>0</v>
      </c>
      <c r="EH47" s="30">
        <v>0</v>
      </c>
      <c r="EI47" s="30">
        <v>0</v>
      </c>
      <c r="EJ47" s="30">
        <v>0</v>
      </c>
      <c r="EK47" s="30">
        <v>0</v>
      </c>
      <c r="EL47" s="30">
        <v>0</v>
      </c>
      <c r="EM47" s="30">
        <v>0</v>
      </c>
      <c r="EN47" s="30">
        <v>0</v>
      </c>
      <c r="EO47" s="30">
        <v>0</v>
      </c>
      <c r="EP47" s="30">
        <v>0</v>
      </c>
      <c r="EQ47" s="30">
        <v>0</v>
      </c>
      <c r="ER47" s="30">
        <v>0</v>
      </c>
      <c r="ES47" s="30">
        <v>0</v>
      </c>
      <c r="ET47" s="30">
        <v>0</v>
      </c>
      <c r="EU47" s="30">
        <v>0</v>
      </c>
      <c r="EV47" s="30">
        <v>0</v>
      </c>
      <c r="EW47" s="30">
        <v>0</v>
      </c>
      <c r="EX47" s="30">
        <v>0</v>
      </c>
      <c r="EY47" s="30">
        <v>0</v>
      </c>
      <c r="EZ47" s="30">
        <v>0</v>
      </c>
      <c r="FA47" s="30">
        <v>0</v>
      </c>
      <c r="FB47" s="30">
        <v>0</v>
      </c>
      <c r="FC47" s="30">
        <v>0</v>
      </c>
      <c r="FD47" s="30">
        <v>0</v>
      </c>
      <c r="FE47" s="30">
        <v>0</v>
      </c>
      <c r="FF47" s="30">
        <v>0</v>
      </c>
      <c r="FG47" s="30">
        <v>0</v>
      </c>
      <c r="FH47" s="30">
        <v>1</v>
      </c>
      <c r="FI47" s="30" t="s">
        <v>115</v>
      </c>
      <c r="FJ47" s="30" t="s">
        <v>115</v>
      </c>
      <c r="FK47" s="30">
        <v>4561.25</v>
      </c>
      <c r="FL47" s="30" t="s">
        <v>115</v>
      </c>
      <c r="FM47" s="30" t="s">
        <v>115</v>
      </c>
      <c r="FO47">
        <v>4</v>
      </c>
      <c r="FR47">
        <v>1</v>
      </c>
      <c r="FS47">
        <v>0</v>
      </c>
      <c r="FT47">
        <v>1</v>
      </c>
      <c r="FU47">
        <v>0</v>
      </c>
      <c r="FV47">
        <v>0</v>
      </c>
      <c r="FW47">
        <v>0.50166666699999996</v>
      </c>
      <c r="FX47">
        <v>1</v>
      </c>
      <c r="FY47">
        <v>-0.178335243</v>
      </c>
      <c r="FZ47">
        <v>8.9097610000000004E-3</v>
      </c>
      <c r="GA47">
        <v>0.5</v>
      </c>
      <c r="GB47">
        <v>0.5</v>
      </c>
      <c r="GC47">
        <v>1</v>
      </c>
      <c r="GD47">
        <v>1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254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255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7">
        <v>0.11</v>
      </c>
      <c r="BS48">
        <v>5</v>
      </c>
      <c r="BU48">
        <v>0</v>
      </c>
      <c r="BV48">
        <v>0</v>
      </c>
      <c r="BY48">
        <v>0</v>
      </c>
      <c r="BZ48" t="s">
        <v>115</v>
      </c>
      <c r="CA48" t="s">
        <v>115</v>
      </c>
      <c r="CB48" t="s">
        <v>115</v>
      </c>
      <c r="CC48" t="s">
        <v>115</v>
      </c>
      <c r="CE48" s="11">
        <v>0</v>
      </c>
      <c r="CF48" s="11">
        <v>0</v>
      </c>
      <c r="CG48" s="11">
        <v>0</v>
      </c>
      <c r="CH48" s="11">
        <v>0</v>
      </c>
      <c r="CI48" s="11">
        <v>-4783.5985264548954</v>
      </c>
      <c r="CJ48" s="11">
        <v>-853.81674876057036</v>
      </c>
      <c r="CK48" s="11">
        <v>-5192.7182223056743</v>
      </c>
      <c r="CM48" s="11">
        <f ca="1"/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30">
        <v>0</v>
      </c>
      <c r="DM48" s="30">
        <v>0.97940000000000005</v>
      </c>
      <c r="DN48" s="30">
        <v>5.5199999999999997E-3</v>
      </c>
      <c r="DO48" s="30">
        <v>7.7999999999999999E-4</v>
      </c>
      <c r="DP48" s="30">
        <v>1.4999999999999999E-4</v>
      </c>
      <c r="DQ48" s="30">
        <v>2.0000000000000002E-5</v>
      </c>
      <c r="DR48" s="30">
        <v>8.0000000000000007E-5</v>
      </c>
      <c r="DS48" s="30">
        <v>2.3000000000000001E-4</v>
      </c>
      <c r="DT48" s="30">
        <v>1.3820000000000001E-2</v>
      </c>
      <c r="DU48" s="30">
        <v>0</v>
      </c>
      <c r="DV48" s="30">
        <v>0</v>
      </c>
      <c r="DW48" s="30">
        <v>0</v>
      </c>
      <c r="DX48" s="30">
        <v>0</v>
      </c>
      <c r="DY48" s="30">
        <v>4309.66986</v>
      </c>
      <c r="DZ48" s="30">
        <v>25.193650000000002</v>
      </c>
      <c r="EA48" s="30">
        <v>3.5495899999999998</v>
      </c>
      <c r="EB48" s="30">
        <v>0.67971000000000004</v>
      </c>
      <c r="EC48" s="30">
        <v>7.5520000000000004E-2</v>
      </c>
      <c r="ED48" s="30">
        <v>0.37762000000000001</v>
      </c>
      <c r="EE48" s="30">
        <v>1.0607899999999999</v>
      </c>
      <c r="EF48" s="30">
        <v>63.041849999999997</v>
      </c>
      <c r="EG48" s="30">
        <v>0</v>
      </c>
      <c r="EH48" s="30">
        <v>0</v>
      </c>
      <c r="EI48" s="30">
        <v>0</v>
      </c>
      <c r="EJ48" s="30">
        <v>0</v>
      </c>
      <c r="EK48" s="30">
        <v>157.6014261</v>
      </c>
      <c r="EL48" s="30">
        <v>0</v>
      </c>
      <c r="EM48" s="30">
        <v>0</v>
      </c>
      <c r="EN48" s="30">
        <v>0</v>
      </c>
      <c r="EO48" s="30">
        <v>0</v>
      </c>
      <c r="EP48" s="30">
        <v>0</v>
      </c>
      <c r="EQ48" s="30">
        <v>0</v>
      </c>
      <c r="ER48" s="30">
        <v>0</v>
      </c>
      <c r="ES48" s="30">
        <v>0</v>
      </c>
      <c r="ET48" s="30">
        <v>0</v>
      </c>
      <c r="EU48" s="30">
        <v>0</v>
      </c>
      <c r="EV48" s="30">
        <v>0</v>
      </c>
      <c r="EW48" s="30">
        <v>63.2491159</v>
      </c>
      <c r="EX48" s="30">
        <v>0</v>
      </c>
      <c r="EY48" s="30">
        <v>0</v>
      </c>
      <c r="EZ48" s="30">
        <v>0</v>
      </c>
      <c r="FA48" s="30">
        <v>0</v>
      </c>
      <c r="FB48" s="30">
        <v>0</v>
      </c>
      <c r="FC48" s="30">
        <v>0</v>
      </c>
      <c r="FD48" s="30">
        <v>0</v>
      </c>
      <c r="FE48" s="30">
        <v>0</v>
      </c>
      <c r="FF48" s="30">
        <v>0</v>
      </c>
      <c r="FG48" s="30">
        <v>0</v>
      </c>
      <c r="FH48" s="30">
        <v>0.98586300000000004</v>
      </c>
      <c r="FI48" s="30" t="s">
        <v>115</v>
      </c>
      <c r="FJ48" s="30" t="s">
        <v>115</v>
      </c>
      <c r="FK48" s="30">
        <v>4339.1683270000003</v>
      </c>
      <c r="FL48" s="30" t="s">
        <v>115</v>
      </c>
      <c r="FM48" s="30" t="s">
        <v>115</v>
      </c>
      <c r="FO48">
        <v>4</v>
      </c>
      <c r="FR48">
        <v>1</v>
      </c>
      <c r="FS48">
        <v>0</v>
      </c>
      <c r="FT48">
        <v>1</v>
      </c>
      <c r="FU48">
        <v>0</v>
      </c>
      <c r="FV48">
        <v>0</v>
      </c>
      <c r="FW48">
        <v>0.50166666699999996</v>
      </c>
      <c r="FX48">
        <v>1</v>
      </c>
      <c r="FY48">
        <v>-3.8302450000000002E-2</v>
      </c>
      <c r="FZ48">
        <v>8.1209990000000003E-3</v>
      </c>
      <c r="GA48">
        <v>0.5</v>
      </c>
      <c r="GB48">
        <v>0.5</v>
      </c>
      <c r="GC48">
        <v>1</v>
      </c>
      <c r="GD48">
        <v>1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254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255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7">
        <v>0.11</v>
      </c>
      <c r="BS49">
        <v>6</v>
      </c>
      <c r="BU49">
        <v>0</v>
      </c>
      <c r="BV49">
        <v>0</v>
      </c>
      <c r="BY49">
        <v>0</v>
      </c>
      <c r="BZ49" t="s">
        <v>115</v>
      </c>
      <c r="CA49" t="s">
        <v>115</v>
      </c>
      <c r="CB49" t="s">
        <v>115</v>
      </c>
      <c r="CC49" t="s">
        <v>115</v>
      </c>
      <c r="CE49" s="11">
        <v>0</v>
      </c>
      <c r="CF49" s="11">
        <v>0</v>
      </c>
      <c r="CG49" s="11">
        <v>0</v>
      </c>
      <c r="CH49" s="11">
        <v>0</v>
      </c>
      <c r="CI49" s="11">
        <v>-4783.5985264548954</v>
      </c>
      <c r="CJ49" s="11">
        <v>-853.81674876057036</v>
      </c>
      <c r="CK49" s="11">
        <v>-5192.7182223056743</v>
      </c>
      <c r="CM49" s="11">
        <f ca="1"/>
        <v>1</v>
      </c>
      <c r="CN49">
        <v>1</v>
      </c>
      <c r="CO49" t="s">
        <v>115</v>
      </c>
      <c r="CP49">
        <v>217.48</v>
      </c>
      <c r="CQ49" t="s">
        <v>115</v>
      </c>
      <c r="CR49">
        <v>217.48</v>
      </c>
      <c r="CS49" t="s">
        <v>115</v>
      </c>
      <c r="CT49">
        <v>166.24</v>
      </c>
      <c r="CU49" t="s">
        <v>115</v>
      </c>
      <c r="CV49">
        <v>160.88</v>
      </c>
      <c r="CW49" t="s">
        <v>115</v>
      </c>
      <c r="CX49">
        <v>5.36</v>
      </c>
      <c r="CY49" t="s">
        <v>115</v>
      </c>
      <c r="DA49">
        <v>-0.29248030000000003</v>
      </c>
      <c r="DB49">
        <v>10.593678949999999</v>
      </c>
      <c r="DC49">
        <v>-0.29248030000000003</v>
      </c>
      <c r="DL49" s="30">
        <v>0</v>
      </c>
      <c r="DM49" s="30">
        <v>0.95936999999999995</v>
      </c>
      <c r="DN49" s="30">
        <v>6.6699999999999997E-3</v>
      </c>
      <c r="DO49" s="30">
        <v>4.79E-3</v>
      </c>
      <c r="DP49" s="30">
        <v>8.9999999999999998E-4</v>
      </c>
      <c r="DQ49" s="30">
        <v>5.0000000000000002E-5</v>
      </c>
      <c r="DR49" s="30">
        <v>9.0000000000000006E-5</v>
      </c>
      <c r="DS49" s="30">
        <v>4.4999999999999999E-4</v>
      </c>
      <c r="DT49" s="30">
        <v>1.354E-2</v>
      </c>
      <c r="DU49" s="30">
        <v>8.0000000000000007E-5</v>
      </c>
      <c r="DV49" s="30">
        <v>2.3000000000000001E-4</v>
      </c>
      <c r="DW49" s="30">
        <v>1.3820000000000001E-2</v>
      </c>
      <c r="DX49" s="30">
        <v>0</v>
      </c>
      <c r="DY49" s="30">
        <v>4065.0016000000001</v>
      </c>
      <c r="DZ49" s="30">
        <v>29.343889999999998</v>
      </c>
      <c r="EA49" s="30">
        <v>21.703959999999999</v>
      </c>
      <c r="EB49" s="30">
        <v>4.1025200000000002</v>
      </c>
      <c r="EC49" s="30">
        <v>0.23774999999999999</v>
      </c>
      <c r="ED49" s="30">
        <v>0.40322000000000002</v>
      </c>
      <c r="EE49" s="30">
        <v>1.99674</v>
      </c>
      <c r="EF49" s="30">
        <v>59.589179999999999</v>
      </c>
      <c r="EG49" s="30">
        <v>0.37762000000000001</v>
      </c>
      <c r="EH49" s="30">
        <v>1.0607899999999999</v>
      </c>
      <c r="EI49" s="30">
        <v>63.041849999999997</v>
      </c>
      <c r="EJ49" s="30">
        <v>0</v>
      </c>
      <c r="EK49" s="30">
        <v>156.71760560000001</v>
      </c>
      <c r="EL49" s="30">
        <v>7.1881561999999996E-2</v>
      </c>
      <c r="EM49" s="30">
        <v>0</v>
      </c>
      <c r="EN49" s="30">
        <v>0</v>
      </c>
      <c r="EO49" s="30">
        <v>0</v>
      </c>
      <c r="EP49" s="30">
        <v>0</v>
      </c>
      <c r="EQ49" s="30">
        <v>0</v>
      </c>
      <c r="ER49" s="30">
        <v>0</v>
      </c>
      <c r="ES49" s="30">
        <v>0</v>
      </c>
      <c r="ET49" s="30">
        <v>0</v>
      </c>
      <c r="EU49" s="30">
        <v>0</v>
      </c>
      <c r="EV49" s="30">
        <v>0</v>
      </c>
      <c r="EW49" s="30">
        <v>59.831512719999999</v>
      </c>
      <c r="EX49" s="30">
        <v>2.8847741999999999E-2</v>
      </c>
      <c r="EY49" s="30">
        <v>0</v>
      </c>
      <c r="EZ49" s="30">
        <v>0</v>
      </c>
      <c r="FA49" s="30">
        <v>0</v>
      </c>
      <c r="FB49" s="30">
        <v>0</v>
      </c>
      <c r="FC49" s="30">
        <v>0</v>
      </c>
      <c r="FD49" s="30">
        <v>0</v>
      </c>
      <c r="FE49" s="30">
        <v>0</v>
      </c>
      <c r="FF49" s="30">
        <v>0</v>
      </c>
      <c r="FG49" s="30">
        <v>0</v>
      </c>
      <c r="FH49" s="30">
        <v>0.97178399999999998</v>
      </c>
      <c r="FI49" s="30" t="s">
        <v>115</v>
      </c>
      <c r="FJ49" s="30" t="s">
        <v>115</v>
      </c>
      <c r="FK49" s="30">
        <v>4120.3897040000002</v>
      </c>
      <c r="FL49" s="30" t="s">
        <v>115</v>
      </c>
      <c r="FM49" s="30" t="s">
        <v>115</v>
      </c>
      <c r="FO49">
        <v>4</v>
      </c>
      <c r="FR49">
        <v>1</v>
      </c>
      <c r="FS49">
        <v>0</v>
      </c>
      <c r="FT49">
        <v>1</v>
      </c>
      <c r="FU49">
        <v>0</v>
      </c>
      <c r="FV49">
        <v>0</v>
      </c>
      <c r="FW49">
        <v>0.50166666699999996</v>
      </c>
      <c r="FX49">
        <v>1</v>
      </c>
      <c r="FY49">
        <v>-2.209829E-2</v>
      </c>
      <c r="FZ49">
        <v>7.787118E-3</v>
      </c>
      <c r="GA49">
        <v>0.5</v>
      </c>
      <c r="GB49">
        <v>0.5</v>
      </c>
      <c r="GC49">
        <v>1</v>
      </c>
      <c r="GD49">
        <v>1</v>
      </c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254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255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7">
        <v>0.11</v>
      </c>
      <c r="BS50">
        <v>7</v>
      </c>
      <c r="BU50">
        <v>0</v>
      </c>
      <c r="BV50">
        <v>0</v>
      </c>
      <c r="BY50">
        <v>0</v>
      </c>
      <c r="BZ50" t="s">
        <v>115</v>
      </c>
      <c r="CA50" t="s">
        <v>115</v>
      </c>
      <c r="CB50" t="s">
        <v>115</v>
      </c>
      <c r="CC50" t="s">
        <v>115</v>
      </c>
      <c r="CE50" s="11">
        <v>0</v>
      </c>
      <c r="CF50" s="11">
        <v>0</v>
      </c>
      <c r="CG50" s="11">
        <v>0</v>
      </c>
      <c r="CH50" s="11">
        <v>0</v>
      </c>
      <c r="CI50" s="11">
        <v>-4783.5985264548954</v>
      </c>
      <c r="CJ50" s="11">
        <v>-853.81674876057036</v>
      </c>
      <c r="CK50" s="11">
        <v>-5192.7182223056743</v>
      </c>
      <c r="CM50" s="11">
        <f ca="1"/>
        <v>1</v>
      </c>
      <c r="CN50">
        <v>1</v>
      </c>
      <c r="CO50" t="s">
        <v>115</v>
      </c>
      <c r="CP50">
        <v>56.6</v>
      </c>
      <c r="CQ50" t="s">
        <v>115</v>
      </c>
      <c r="CR50">
        <v>56.6</v>
      </c>
      <c r="CS50" t="s">
        <v>115</v>
      </c>
      <c r="CT50">
        <v>163.96</v>
      </c>
      <c r="CU50" t="s">
        <v>115</v>
      </c>
      <c r="CV50">
        <v>160.88</v>
      </c>
      <c r="CW50" t="s">
        <v>115</v>
      </c>
      <c r="CX50">
        <v>3.08</v>
      </c>
      <c r="CY50" t="s">
        <v>115</v>
      </c>
      <c r="DA50">
        <v>-0.26422275499999998</v>
      </c>
      <c r="DB50">
        <v>10.59427651</v>
      </c>
      <c r="DC50">
        <v>-0.26422275499999998</v>
      </c>
      <c r="DL50" s="30">
        <v>0</v>
      </c>
      <c r="DM50" s="30">
        <v>0.94020000000000004</v>
      </c>
      <c r="DN50" s="30">
        <v>6.8199999999999997E-3</v>
      </c>
      <c r="DO50" s="30">
        <v>5.9100000000000003E-3</v>
      </c>
      <c r="DP50" s="30">
        <v>4.1000000000000003E-3</v>
      </c>
      <c r="DQ50" s="30">
        <v>8.0000000000000007E-5</v>
      </c>
      <c r="DR50" s="30">
        <v>1E-4</v>
      </c>
      <c r="DS50" s="30">
        <v>1.2999999999999999E-3</v>
      </c>
      <c r="DT50" s="30">
        <v>1.328E-2</v>
      </c>
      <c r="DU50" s="30">
        <v>1.7000000000000001E-4</v>
      </c>
      <c r="DV50" s="30">
        <v>6.8000000000000005E-4</v>
      </c>
      <c r="DW50" s="30">
        <v>2.7359999999999999E-2</v>
      </c>
      <c r="DX50" s="30">
        <v>0</v>
      </c>
      <c r="DY50" s="30">
        <v>3828.1422600000001</v>
      </c>
      <c r="DZ50" s="30">
        <v>28.886510000000001</v>
      </c>
      <c r="EA50" s="30">
        <v>25.877459999999999</v>
      </c>
      <c r="EB50" s="30">
        <v>18.547889999999999</v>
      </c>
      <c r="EC50" s="30">
        <v>0.35854000000000003</v>
      </c>
      <c r="ED50" s="30">
        <v>0.41438000000000003</v>
      </c>
      <c r="EE50" s="30">
        <v>5.80558</v>
      </c>
      <c r="EF50" s="30">
        <v>56.283230000000003</v>
      </c>
      <c r="EG50" s="30">
        <v>0.78083999999999998</v>
      </c>
      <c r="EH50" s="30">
        <v>3.0575199999999998</v>
      </c>
      <c r="EI50" s="30">
        <v>122.63102000000001</v>
      </c>
      <c r="EJ50" s="30">
        <v>0</v>
      </c>
      <c r="EK50" s="30">
        <v>155.89667</v>
      </c>
      <c r="EL50" s="30">
        <v>0.116074102</v>
      </c>
      <c r="EM50" s="30">
        <v>6.1095317000000003E-2</v>
      </c>
      <c r="EN50" s="30">
        <v>0</v>
      </c>
      <c r="EO50" s="30">
        <v>0</v>
      </c>
      <c r="EP50" s="30">
        <v>0</v>
      </c>
      <c r="EQ50" s="30">
        <v>0</v>
      </c>
      <c r="ER50" s="30">
        <v>0</v>
      </c>
      <c r="ES50" s="30">
        <v>0</v>
      </c>
      <c r="ET50" s="30">
        <v>0</v>
      </c>
      <c r="EU50" s="30">
        <v>0</v>
      </c>
      <c r="EV50" s="30">
        <v>0</v>
      </c>
      <c r="EW50" s="30">
        <v>56.514610419999997</v>
      </c>
      <c r="EX50" s="30">
        <v>4.4613235000000001E-2</v>
      </c>
      <c r="EY50" s="30">
        <v>2.4518971000000001E-2</v>
      </c>
      <c r="EZ50" s="30">
        <v>0</v>
      </c>
      <c r="FA50" s="30">
        <v>0</v>
      </c>
      <c r="FB50" s="30">
        <v>0</v>
      </c>
      <c r="FC50" s="30">
        <v>0</v>
      </c>
      <c r="FD50" s="30">
        <v>0</v>
      </c>
      <c r="FE50" s="30">
        <v>0</v>
      </c>
      <c r="FF50" s="30">
        <v>0</v>
      </c>
      <c r="FG50" s="30">
        <v>0</v>
      </c>
      <c r="FH50" s="30">
        <v>0.95710899999999999</v>
      </c>
      <c r="FI50" s="30" t="s">
        <v>115</v>
      </c>
      <c r="FJ50" s="30" t="s">
        <v>115</v>
      </c>
      <c r="FK50" s="30">
        <v>3901.8126659999998</v>
      </c>
      <c r="FL50" s="30" t="s">
        <v>115</v>
      </c>
      <c r="FM50" s="30" t="s">
        <v>115</v>
      </c>
      <c r="FO50">
        <v>4</v>
      </c>
      <c r="FR50">
        <v>1</v>
      </c>
      <c r="FS50">
        <v>0</v>
      </c>
      <c r="FT50">
        <v>1</v>
      </c>
      <c r="FU50">
        <v>0</v>
      </c>
      <c r="FV50">
        <v>0</v>
      </c>
      <c r="FW50">
        <v>0.50166666699999996</v>
      </c>
      <c r="FX50">
        <v>1</v>
      </c>
      <c r="FY50">
        <v>6.1592549999999998E-3</v>
      </c>
      <c r="FZ50">
        <v>8.3846849999999994E-3</v>
      </c>
      <c r="GA50">
        <v>0.5</v>
      </c>
      <c r="GB50">
        <v>0.5</v>
      </c>
      <c r="GC50">
        <v>1</v>
      </c>
      <c r="GD50">
        <v>1</v>
      </c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254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255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7">
        <v>0.11</v>
      </c>
      <c r="BS51">
        <v>8</v>
      </c>
      <c r="BU51">
        <v>0</v>
      </c>
      <c r="BV51">
        <v>0</v>
      </c>
      <c r="BY51">
        <v>0</v>
      </c>
      <c r="BZ51" t="s">
        <v>115</v>
      </c>
      <c r="CA51" t="s">
        <v>115</v>
      </c>
      <c r="CB51" t="s">
        <v>115</v>
      </c>
      <c r="CC51" t="s">
        <v>115</v>
      </c>
      <c r="CE51" s="11">
        <v>0</v>
      </c>
      <c r="CF51" s="11">
        <v>0</v>
      </c>
      <c r="CG51" s="11">
        <v>0</v>
      </c>
      <c r="CH51" s="11">
        <v>0</v>
      </c>
      <c r="CI51" s="11">
        <v>-4783.5985264548954</v>
      </c>
      <c r="CJ51" s="11">
        <v>-853.81674876057036</v>
      </c>
      <c r="CK51" s="11">
        <v>-5192.7182223056743</v>
      </c>
      <c r="CM51" s="11">
        <f ca="1"/>
        <v>1</v>
      </c>
      <c r="CN51">
        <v>1</v>
      </c>
      <c r="CO51" t="s">
        <v>115</v>
      </c>
      <c r="CP51">
        <v>-104.28</v>
      </c>
      <c r="CQ51" t="s">
        <v>115</v>
      </c>
      <c r="CR51">
        <v>-104.28</v>
      </c>
      <c r="CS51" t="s">
        <v>115</v>
      </c>
      <c r="CT51">
        <v>161.68</v>
      </c>
      <c r="CU51" t="s">
        <v>115</v>
      </c>
      <c r="CV51">
        <v>160.88</v>
      </c>
      <c r="CW51" t="s">
        <v>115</v>
      </c>
      <c r="CX51">
        <v>0.8</v>
      </c>
      <c r="CY51" t="s">
        <v>115</v>
      </c>
      <c r="DA51">
        <v>-0.272299018</v>
      </c>
      <c r="DB51">
        <v>10.59569104</v>
      </c>
      <c r="DC51">
        <v>-0.272299018</v>
      </c>
      <c r="DL51" s="30">
        <v>0</v>
      </c>
      <c r="DM51" s="30">
        <v>0.92142000000000002</v>
      </c>
      <c r="DN51" s="30">
        <v>6.9199999999999999E-3</v>
      </c>
      <c r="DO51" s="30">
        <v>6.1199999999999996E-3</v>
      </c>
      <c r="DP51" s="30">
        <v>5.1399999999999996E-3</v>
      </c>
      <c r="DQ51" s="30">
        <v>1E-4</v>
      </c>
      <c r="DR51" s="30">
        <v>1E-4</v>
      </c>
      <c r="DS51" s="30">
        <v>4.28E-3</v>
      </c>
      <c r="DT51" s="30">
        <v>1.303E-2</v>
      </c>
      <c r="DU51" s="30">
        <v>2.7E-4</v>
      </c>
      <c r="DV51" s="30">
        <v>1.98E-3</v>
      </c>
      <c r="DW51" s="30">
        <v>4.0640000000000003E-2</v>
      </c>
      <c r="DX51" s="30">
        <v>0</v>
      </c>
      <c r="DY51" s="30">
        <v>3597.0250999999998</v>
      </c>
      <c r="DZ51" s="30">
        <v>28.179099999999998</v>
      </c>
      <c r="EA51" s="30">
        <v>25.79241</v>
      </c>
      <c r="EB51" s="30">
        <v>22.417020000000001</v>
      </c>
      <c r="EC51" s="30">
        <v>0.43353000000000003</v>
      </c>
      <c r="ED51" s="30">
        <v>0.42881999999999998</v>
      </c>
      <c r="EE51" s="30">
        <v>19.171800000000001</v>
      </c>
      <c r="EF51" s="30">
        <v>53.057589999999998</v>
      </c>
      <c r="EG51" s="30">
        <v>1.1952199999999999</v>
      </c>
      <c r="EH51" s="30">
        <v>8.8630999999999993</v>
      </c>
      <c r="EI51" s="30">
        <v>178.91426000000001</v>
      </c>
      <c r="EJ51" s="30">
        <v>0</v>
      </c>
      <c r="EK51" s="30">
        <v>155.04430120000001</v>
      </c>
      <c r="EL51" s="30">
        <v>0.14418705500000001</v>
      </c>
      <c r="EM51" s="30">
        <v>8.7737535000000005E-2</v>
      </c>
      <c r="EN51" s="30">
        <v>3.1076979000000001E-2</v>
      </c>
      <c r="EO51" s="30">
        <v>0</v>
      </c>
      <c r="EP51" s="30">
        <v>0</v>
      </c>
      <c r="EQ51" s="30">
        <v>0</v>
      </c>
      <c r="ER51" s="30">
        <v>0</v>
      </c>
      <c r="ES51" s="30">
        <v>0</v>
      </c>
      <c r="ET51" s="30">
        <v>0</v>
      </c>
      <c r="EU51" s="30">
        <v>0</v>
      </c>
      <c r="EV51" s="30">
        <v>0</v>
      </c>
      <c r="EW51" s="30">
        <v>53.259531080000002</v>
      </c>
      <c r="EX51" s="30">
        <v>5.2983245999999998E-2</v>
      </c>
      <c r="EY51" s="30">
        <v>3.3618668999999997E-2</v>
      </c>
      <c r="EZ51" s="30">
        <v>1.2471914000000001E-2</v>
      </c>
      <c r="FA51" s="30">
        <v>0</v>
      </c>
      <c r="FB51" s="30">
        <v>0</v>
      </c>
      <c r="FC51" s="30">
        <v>0</v>
      </c>
      <c r="FD51" s="30">
        <v>0</v>
      </c>
      <c r="FE51" s="30">
        <v>0</v>
      </c>
      <c r="FF51" s="30">
        <v>0</v>
      </c>
      <c r="FG51" s="30">
        <v>0</v>
      </c>
      <c r="FH51" s="30">
        <v>0.93970100000000001</v>
      </c>
      <c r="FI51" s="30" t="s">
        <v>115</v>
      </c>
      <c r="FJ51" s="30" t="s">
        <v>115</v>
      </c>
      <c r="FK51" s="30">
        <v>3673.8471500000001</v>
      </c>
      <c r="FL51" s="30" t="s">
        <v>115</v>
      </c>
      <c r="FM51" s="30" t="s">
        <v>115</v>
      </c>
      <c r="FO51">
        <v>4</v>
      </c>
      <c r="FR51">
        <v>1</v>
      </c>
      <c r="FS51">
        <v>0</v>
      </c>
      <c r="FT51">
        <v>1</v>
      </c>
      <c r="FU51">
        <v>0</v>
      </c>
      <c r="FV51">
        <v>0</v>
      </c>
      <c r="FW51">
        <v>0.50166666699999996</v>
      </c>
      <c r="FX51">
        <v>1</v>
      </c>
      <c r="FY51">
        <v>-1.917008E-3</v>
      </c>
      <c r="FZ51">
        <v>9.7992119999999999E-3</v>
      </c>
      <c r="GA51">
        <v>0.5</v>
      </c>
      <c r="GB51">
        <v>0.5</v>
      </c>
      <c r="GC51">
        <v>1</v>
      </c>
      <c r="GD51">
        <v>1</v>
      </c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256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257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7">
        <v>0.21</v>
      </c>
      <c r="BS52">
        <v>3</v>
      </c>
      <c r="BU52">
        <v>0</v>
      </c>
      <c r="BV52">
        <v>0</v>
      </c>
      <c r="BY52">
        <v>1</v>
      </c>
      <c r="BZ52" s="9">
        <v>2253.31</v>
      </c>
      <c r="CA52" t="s">
        <v>115</v>
      </c>
      <c r="CB52" t="s">
        <v>115</v>
      </c>
      <c r="CC52" t="s">
        <v>115</v>
      </c>
      <c r="CE52" s="11">
        <v>2253.31</v>
      </c>
      <c r="CF52" s="11">
        <v>0</v>
      </c>
      <c r="CG52" s="11">
        <v>0</v>
      </c>
      <c r="CH52" s="11">
        <v>0</v>
      </c>
      <c r="CI52" s="11">
        <v>-68.135863504837147</v>
      </c>
      <c r="CJ52" s="11">
        <v>-32.867804350789321</v>
      </c>
      <c r="CK52" s="11">
        <v>-101.00366785562646</v>
      </c>
      <c r="CM52" s="11">
        <f ca="1"/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115</v>
      </c>
      <c r="CU52" t="s">
        <v>115</v>
      </c>
      <c r="CV52" t="s">
        <v>115</v>
      </c>
      <c r="CW52" t="s">
        <v>115</v>
      </c>
      <c r="CX52" t="s">
        <v>115</v>
      </c>
      <c r="CY52" t="s">
        <v>115</v>
      </c>
      <c r="DA52">
        <v>-0.70462933100000003</v>
      </c>
      <c r="DB52">
        <v>0.54647117199999995</v>
      </c>
      <c r="DC52">
        <v>-0.70462933100000003</v>
      </c>
      <c r="DL52" s="30">
        <v>0</v>
      </c>
      <c r="DM52" s="30">
        <v>0.90315000000000001</v>
      </c>
      <c r="DN52" s="30">
        <v>6.77E-3</v>
      </c>
      <c r="DO52" s="30">
        <v>6.2100000000000002E-3</v>
      </c>
      <c r="DP52" s="30">
        <v>5.3499999999999997E-3</v>
      </c>
      <c r="DQ52" s="30">
        <v>1.1E-4</v>
      </c>
      <c r="DR52" s="30">
        <v>1E-4</v>
      </c>
      <c r="DS52" s="30">
        <v>5.2199999999999998E-3</v>
      </c>
      <c r="DT52" s="30">
        <v>1.2789999999999999E-2</v>
      </c>
      <c r="DU52" s="30">
        <v>3.6999999999999999E-4</v>
      </c>
      <c r="DV52" s="30">
        <v>6.2500000000000003E-3</v>
      </c>
      <c r="DW52" s="30">
        <v>5.3670000000000002E-2</v>
      </c>
      <c r="DX52" s="30">
        <v>0</v>
      </c>
      <c r="DY52" s="30">
        <v>3371.9311699999998</v>
      </c>
      <c r="DZ52" s="30">
        <v>26.42117</v>
      </c>
      <c r="EA52" s="30">
        <v>25.127970000000001</v>
      </c>
      <c r="EB52" s="30">
        <v>22.471509999999999</v>
      </c>
      <c r="EC52" s="30">
        <v>0.44174000000000002</v>
      </c>
      <c r="ED52" s="30">
        <v>0.41674</v>
      </c>
      <c r="EE52" s="30">
        <v>22.639890000000001</v>
      </c>
      <c r="EF52" s="30">
        <v>49.941380000000002</v>
      </c>
      <c r="EG52" s="30">
        <v>1.6240399999999999</v>
      </c>
      <c r="EH52" s="30">
        <v>28.03491</v>
      </c>
      <c r="EI52" s="30">
        <v>231.97183999999999</v>
      </c>
      <c r="EJ52" s="30">
        <v>0</v>
      </c>
      <c r="EK52" s="30">
        <v>154.1632678</v>
      </c>
      <c r="EL52" s="30">
        <v>0.157123814</v>
      </c>
      <c r="EM52" s="30">
        <v>9.5752548000000007E-2</v>
      </c>
      <c r="EN52" s="30">
        <v>3.9446662E-2</v>
      </c>
      <c r="EO52" s="30">
        <v>0</v>
      </c>
      <c r="EP52" s="30">
        <v>0</v>
      </c>
      <c r="EQ52" s="30">
        <v>0</v>
      </c>
      <c r="ER52" s="30">
        <v>0</v>
      </c>
      <c r="ES52" s="30">
        <v>0</v>
      </c>
      <c r="ET52" s="30">
        <v>0</v>
      </c>
      <c r="EU52" s="30">
        <v>0</v>
      </c>
      <c r="EV52" s="30">
        <v>0</v>
      </c>
      <c r="EW52" s="30">
        <v>50.067146719999997</v>
      </c>
      <c r="EX52" s="30">
        <v>5.4984491000000003E-2</v>
      </c>
      <c r="EY52" s="30">
        <v>3.4895613999999998E-2</v>
      </c>
      <c r="EZ52" s="30">
        <v>1.5059151E-2</v>
      </c>
      <c r="FA52" s="30">
        <v>0</v>
      </c>
      <c r="FB52" s="30">
        <v>0</v>
      </c>
      <c r="FC52" s="30">
        <v>0</v>
      </c>
      <c r="FD52" s="30">
        <v>0</v>
      </c>
      <c r="FE52" s="30">
        <v>0</v>
      </c>
      <c r="FF52" s="30">
        <v>0</v>
      </c>
      <c r="FG52" s="30">
        <v>0</v>
      </c>
      <c r="FH52" s="30">
        <v>0.92158300000000004</v>
      </c>
      <c r="FI52" s="30" t="s">
        <v>115</v>
      </c>
      <c r="FJ52" s="30" t="s">
        <v>115</v>
      </c>
      <c r="FK52" s="30">
        <v>3446.393552</v>
      </c>
      <c r="FL52" s="30" t="s">
        <v>115</v>
      </c>
      <c r="FM52" s="30" t="s">
        <v>115</v>
      </c>
      <c r="FO52">
        <v>7</v>
      </c>
      <c r="FR52">
        <v>1</v>
      </c>
      <c r="FS52">
        <v>0</v>
      </c>
      <c r="FT52">
        <v>1</v>
      </c>
      <c r="FU52">
        <v>0</v>
      </c>
      <c r="FV52">
        <v>0</v>
      </c>
      <c r="FW52">
        <v>0.50166666699999996</v>
      </c>
      <c r="FX52">
        <v>0</v>
      </c>
      <c r="FY52">
        <v>-1.1124261E-2</v>
      </c>
      <c r="FZ52">
        <v>1.1126319000000001E-2</v>
      </c>
      <c r="GA52">
        <v>0</v>
      </c>
      <c r="GB52">
        <v>0</v>
      </c>
      <c r="GC52">
        <v>0</v>
      </c>
      <c r="GD52">
        <v>1</v>
      </c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256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257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7">
        <v>0.21</v>
      </c>
      <c r="BS53">
        <v>4</v>
      </c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 s="11">
        <v>2184.2094462277068</v>
      </c>
      <c r="CF53" s="11">
        <v>-69.100553772293125</v>
      </c>
      <c r="CG53" s="11">
        <v>-31.903114083333328</v>
      </c>
      <c r="CH53" s="11">
        <v>-101.00366785562645</v>
      </c>
      <c r="CI53" s="11">
        <v>-69.100553772293125</v>
      </c>
      <c r="CJ53" s="11">
        <v>-31.903114083333328</v>
      </c>
      <c r="CK53" s="11">
        <v>-101.00366785562645</v>
      </c>
      <c r="CM53" s="11">
        <f ca="1"/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30">
        <v>0</v>
      </c>
      <c r="DM53" s="30">
        <v>0.88453000000000004</v>
      </c>
      <c r="DN53" s="30">
        <v>7.3699999999999998E-3</v>
      </c>
      <c r="DO53" s="30">
        <v>6.0899999999999999E-3</v>
      </c>
      <c r="DP53" s="30">
        <v>5.4200000000000003E-3</v>
      </c>
      <c r="DQ53" s="30">
        <v>1.1E-4</v>
      </c>
      <c r="DR53" s="30">
        <v>1E-4</v>
      </c>
      <c r="DS53" s="30">
        <v>5.45E-3</v>
      </c>
      <c r="DT53" s="30">
        <v>1.252E-2</v>
      </c>
      <c r="DU53" s="30">
        <v>4.8000000000000001E-4</v>
      </c>
      <c r="DV53" s="30">
        <v>1.1480000000000001E-2</v>
      </c>
      <c r="DW53" s="30">
        <v>6.6460000000000005E-2</v>
      </c>
      <c r="DX53" s="30">
        <v>0</v>
      </c>
      <c r="DY53" s="30">
        <v>3149.6579999999999</v>
      </c>
      <c r="DZ53" s="30">
        <v>27.52262</v>
      </c>
      <c r="EA53" s="30">
        <v>23.636140000000001</v>
      </c>
      <c r="EB53" s="30">
        <v>21.872389999999999</v>
      </c>
      <c r="EC53" s="30">
        <v>0.42481000000000002</v>
      </c>
      <c r="ED53" s="30">
        <v>0.39445999999999998</v>
      </c>
      <c r="EE53" s="30">
        <v>22.71086</v>
      </c>
      <c r="EF53" s="30">
        <v>46.741680000000002</v>
      </c>
      <c r="EG53" s="30">
        <v>2.0407899999999999</v>
      </c>
      <c r="EH53" s="30">
        <v>50.674799999999998</v>
      </c>
      <c r="EI53" s="30">
        <v>281.91322000000002</v>
      </c>
      <c r="EJ53" s="30">
        <v>0</v>
      </c>
      <c r="EK53" s="30">
        <v>153.1326876</v>
      </c>
      <c r="EL53" s="30">
        <v>0.15925476299999999</v>
      </c>
      <c r="EM53" s="30">
        <v>9.8991966000000001E-2</v>
      </c>
      <c r="EN53" s="30">
        <v>4.1651702999999998E-2</v>
      </c>
      <c r="EO53" s="30">
        <v>0</v>
      </c>
      <c r="EP53" s="30">
        <v>0</v>
      </c>
      <c r="EQ53" s="30">
        <v>0</v>
      </c>
      <c r="ER53" s="30">
        <v>0</v>
      </c>
      <c r="ES53" s="30">
        <v>0</v>
      </c>
      <c r="ET53" s="30">
        <v>0</v>
      </c>
      <c r="EU53" s="30">
        <v>0</v>
      </c>
      <c r="EV53" s="30">
        <v>0</v>
      </c>
      <c r="EW53" s="30">
        <v>46.900713699999997</v>
      </c>
      <c r="EX53" s="30">
        <v>5.2767746999999997E-2</v>
      </c>
      <c r="EY53" s="30">
        <v>3.4195396000000003E-2</v>
      </c>
      <c r="EZ53" s="30">
        <v>1.5097473E-2</v>
      </c>
      <c r="FA53" s="30">
        <v>0</v>
      </c>
      <c r="FB53" s="30">
        <v>0</v>
      </c>
      <c r="FC53" s="30">
        <v>0</v>
      </c>
      <c r="FD53" s="30">
        <v>0</v>
      </c>
      <c r="FE53" s="30">
        <v>0</v>
      </c>
      <c r="FF53" s="30">
        <v>0</v>
      </c>
      <c r="FG53" s="30">
        <v>0</v>
      </c>
      <c r="FH53" s="30">
        <v>0.90351700000000001</v>
      </c>
      <c r="FI53" s="30" t="s">
        <v>115</v>
      </c>
      <c r="FJ53" s="30" t="s">
        <v>115</v>
      </c>
      <c r="FK53" s="30">
        <v>3223.1139629999998</v>
      </c>
      <c r="FL53" s="30" t="s">
        <v>115</v>
      </c>
      <c r="FM53" s="30" t="s">
        <v>115</v>
      </c>
      <c r="FO53">
        <v>7</v>
      </c>
      <c r="FR53">
        <v>1</v>
      </c>
      <c r="FS53">
        <v>0</v>
      </c>
      <c r="FT53">
        <v>1</v>
      </c>
      <c r="FU53">
        <v>0</v>
      </c>
      <c r="FV53">
        <v>0</v>
      </c>
      <c r="FW53">
        <v>0.50166666699999996</v>
      </c>
      <c r="FX53">
        <v>0</v>
      </c>
      <c r="FY53">
        <v>-0.178335243</v>
      </c>
      <c r="FZ53">
        <v>8.9097610000000004E-3</v>
      </c>
      <c r="GA53">
        <v>0</v>
      </c>
      <c r="GB53">
        <v>0</v>
      </c>
      <c r="GC53">
        <v>0</v>
      </c>
      <c r="GD53">
        <v>1</v>
      </c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256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257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7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 s="11">
        <v>2114.1305437815877</v>
      </c>
      <c r="CF54" s="11">
        <v>-70.078902446119173</v>
      </c>
      <c r="CG54" s="11">
        <v>-30.92476540950728</v>
      </c>
      <c r="CH54" s="11">
        <v>-101.00366785562645</v>
      </c>
      <c r="CI54" s="11">
        <v>-139.1794562184123</v>
      </c>
      <c r="CJ54" s="11">
        <v>-62.827879492840609</v>
      </c>
      <c r="CK54" s="11">
        <v>-202.00733571125289</v>
      </c>
      <c r="CM54" s="11">
        <f ca="1"/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30">
        <v>0</v>
      </c>
      <c r="DM54" s="30">
        <v>0.86597000000000002</v>
      </c>
      <c r="DN54" s="30">
        <v>7.7099999999999998E-3</v>
      </c>
      <c r="DO54" s="30">
        <v>6.4999999999999997E-3</v>
      </c>
      <c r="DP54" s="30">
        <v>5.3499999999999997E-3</v>
      </c>
      <c r="DQ54" s="30">
        <v>1.1E-4</v>
      </c>
      <c r="DR54" s="30">
        <v>1E-4</v>
      </c>
      <c r="DS54" s="30">
        <v>5.5199999999999997E-3</v>
      </c>
      <c r="DT54" s="30">
        <v>1.226E-2</v>
      </c>
      <c r="DU54" s="30">
        <v>5.8E-4</v>
      </c>
      <c r="DV54" s="30">
        <v>1.6920000000000001E-2</v>
      </c>
      <c r="DW54" s="30">
        <v>7.8979999999999995E-2</v>
      </c>
      <c r="DX54" s="30">
        <v>0</v>
      </c>
      <c r="DY54" s="30">
        <v>2931.9460100000001</v>
      </c>
      <c r="DZ54" s="30">
        <v>27.437519999999999</v>
      </c>
      <c r="EA54" s="30">
        <v>24.130099999999999</v>
      </c>
      <c r="EB54" s="30">
        <v>20.67014</v>
      </c>
      <c r="EC54" s="30">
        <v>0.41788999999999998</v>
      </c>
      <c r="ED54" s="30">
        <v>0.37508999999999998</v>
      </c>
      <c r="EE54" s="30">
        <v>22.1021</v>
      </c>
      <c r="EF54" s="30">
        <v>43.656660000000002</v>
      </c>
      <c r="EG54" s="30">
        <v>2.4352399999999998</v>
      </c>
      <c r="EH54" s="30">
        <v>73.385660000000001</v>
      </c>
      <c r="EI54" s="30">
        <v>328.6549</v>
      </c>
      <c r="EJ54" s="30">
        <v>0</v>
      </c>
      <c r="EK54" s="30">
        <v>152.0674281</v>
      </c>
      <c r="EL54" s="30">
        <v>0.16912792800000001</v>
      </c>
      <c r="EM54" s="30">
        <v>9.9084221E-2</v>
      </c>
      <c r="EN54" s="30">
        <v>4.2803164999999997E-2</v>
      </c>
      <c r="EO54" s="30">
        <v>0</v>
      </c>
      <c r="EP54" s="30">
        <v>0</v>
      </c>
      <c r="EQ54" s="30">
        <v>0</v>
      </c>
      <c r="ER54" s="30">
        <v>0</v>
      </c>
      <c r="ES54" s="30">
        <v>0</v>
      </c>
      <c r="ET54" s="30">
        <v>0</v>
      </c>
      <c r="EU54" s="30">
        <v>0</v>
      </c>
      <c r="EV54" s="30">
        <v>0</v>
      </c>
      <c r="EW54" s="30">
        <v>43.801775419999998</v>
      </c>
      <c r="EX54" s="30">
        <v>5.2842898999999999E-2</v>
      </c>
      <c r="EY54" s="30">
        <v>3.2370686000000003E-2</v>
      </c>
      <c r="EZ54" s="30">
        <v>1.4700684E-2</v>
      </c>
      <c r="FA54" s="30">
        <v>0</v>
      </c>
      <c r="FB54" s="30">
        <v>0</v>
      </c>
      <c r="FC54" s="30">
        <v>0</v>
      </c>
      <c r="FD54" s="30">
        <v>0</v>
      </c>
      <c r="FE54" s="30">
        <v>0</v>
      </c>
      <c r="FF54" s="30">
        <v>0</v>
      </c>
      <c r="FG54" s="30">
        <v>0</v>
      </c>
      <c r="FH54" s="30">
        <v>0.88563700000000001</v>
      </c>
      <c r="FI54" s="30" t="s">
        <v>115</v>
      </c>
      <c r="FJ54" s="30" t="s">
        <v>115</v>
      </c>
      <c r="FK54" s="30">
        <v>3004.6016639999998</v>
      </c>
      <c r="FL54" s="30" t="s">
        <v>115</v>
      </c>
      <c r="FM54" s="30" t="s">
        <v>115</v>
      </c>
      <c r="FO54">
        <v>7</v>
      </c>
      <c r="FR54">
        <v>1</v>
      </c>
      <c r="FS54">
        <v>0</v>
      </c>
      <c r="FT54">
        <v>1</v>
      </c>
      <c r="FU54">
        <v>0</v>
      </c>
      <c r="FV54">
        <v>0</v>
      </c>
      <c r="FW54">
        <v>0.50166666699999996</v>
      </c>
      <c r="FX54">
        <v>0</v>
      </c>
      <c r="FY54">
        <v>-3.8302450000000002E-2</v>
      </c>
      <c r="FZ54">
        <v>8.1209990000000003E-3</v>
      </c>
      <c r="GA54">
        <v>0</v>
      </c>
      <c r="GB54">
        <v>0</v>
      </c>
      <c r="GC54">
        <v>0</v>
      </c>
      <c r="GD54">
        <v>1</v>
      </c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256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257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7">
        <v>0.21</v>
      </c>
      <c r="BS55">
        <v>6</v>
      </c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 s="11">
        <v>2043.0594408750021</v>
      </c>
      <c r="CF55" s="11">
        <v>-71.07110290658548</v>
      </c>
      <c r="CG55" s="11">
        <v>-29.932564949040977</v>
      </c>
      <c r="CH55" s="11">
        <v>-101.00366785562646</v>
      </c>
      <c r="CI55" s="11">
        <v>-210.25055912499778</v>
      </c>
      <c r="CJ55" s="11">
        <v>-92.760444441881589</v>
      </c>
      <c r="CK55" s="11">
        <v>-303.01100356687937</v>
      </c>
      <c r="CM55" s="11">
        <f ca="1"/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30">
        <v>0</v>
      </c>
      <c r="DM55" s="30">
        <v>0.84913000000000005</v>
      </c>
      <c r="DN55" s="30">
        <v>6.4400000000000004E-3</v>
      </c>
      <c r="DO55" s="30">
        <v>6.7600000000000004E-3</v>
      </c>
      <c r="DP55" s="30">
        <v>5.6699999999999997E-3</v>
      </c>
      <c r="DQ55" s="30">
        <v>1.1E-4</v>
      </c>
      <c r="DR55" s="30">
        <v>1E-4</v>
      </c>
      <c r="DS55" s="30">
        <v>5.4200000000000003E-3</v>
      </c>
      <c r="DT55" s="30">
        <v>1.2E-2</v>
      </c>
      <c r="DU55" s="30">
        <v>6.8000000000000005E-4</v>
      </c>
      <c r="DV55" s="30">
        <v>2.2450000000000001E-2</v>
      </c>
      <c r="DW55" s="30">
        <v>9.1230000000000006E-2</v>
      </c>
      <c r="DX55" s="30">
        <v>0</v>
      </c>
      <c r="DY55" s="30">
        <v>2724.1206699999998</v>
      </c>
      <c r="DZ55" s="30">
        <v>21.80264</v>
      </c>
      <c r="EA55" s="30">
        <v>23.92426</v>
      </c>
      <c r="EB55" s="30">
        <v>20.966349999999998</v>
      </c>
      <c r="EC55" s="30">
        <v>0.41106999999999999</v>
      </c>
      <c r="ED55" s="30">
        <v>0.35521000000000003</v>
      </c>
      <c r="EE55" s="30">
        <v>20.782430000000002</v>
      </c>
      <c r="EF55" s="30">
        <v>40.660600000000002</v>
      </c>
      <c r="EG55" s="30">
        <v>2.8103400000000001</v>
      </c>
      <c r="EH55" s="30">
        <v>95.487759999999994</v>
      </c>
      <c r="EI55" s="30">
        <v>372.31157000000002</v>
      </c>
      <c r="EJ55" s="30">
        <v>0</v>
      </c>
      <c r="EK55" s="30">
        <v>151.25073510000001</v>
      </c>
      <c r="EL55" s="30">
        <v>0.179017751</v>
      </c>
      <c r="EM55" s="30">
        <v>0.105851431</v>
      </c>
      <c r="EN55" s="30">
        <v>4.2818395000000002E-2</v>
      </c>
      <c r="EO55" s="30">
        <v>0</v>
      </c>
      <c r="EP55" s="30">
        <v>0</v>
      </c>
      <c r="EQ55" s="30">
        <v>0</v>
      </c>
      <c r="ER55" s="30">
        <v>0</v>
      </c>
      <c r="ES55" s="30">
        <v>0</v>
      </c>
      <c r="ET55" s="30">
        <v>0</v>
      </c>
      <c r="EU55" s="30">
        <v>0</v>
      </c>
      <c r="EV55" s="30">
        <v>0</v>
      </c>
      <c r="EW55" s="30">
        <v>40.847471650000003</v>
      </c>
      <c r="EX55" s="30">
        <v>5.2639122000000003E-2</v>
      </c>
      <c r="EY55" s="30">
        <v>3.2609856E-2</v>
      </c>
      <c r="EZ55" s="30">
        <v>1.3902836999999999E-2</v>
      </c>
      <c r="FA55" s="30">
        <v>0</v>
      </c>
      <c r="FB55" s="30">
        <v>0</v>
      </c>
      <c r="FC55" s="30">
        <v>0</v>
      </c>
      <c r="FD55" s="30">
        <v>0</v>
      </c>
      <c r="FE55" s="30">
        <v>0</v>
      </c>
      <c r="FF55" s="30">
        <v>0</v>
      </c>
      <c r="FG55" s="30">
        <v>0</v>
      </c>
      <c r="FH55" s="30">
        <v>0.86811499999999997</v>
      </c>
      <c r="FI55" s="30" t="s">
        <v>115</v>
      </c>
      <c r="FJ55" s="30" t="s">
        <v>115</v>
      </c>
      <c r="FK55" s="30">
        <v>2791.2249980000001</v>
      </c>
      <c r="FL55" s="30" t="s">
        <v>115</v>
      </c>
      <c r="FM55" s="30" t="s">
        <v>115</v>
      </c>
      <c r="FO55">
        <v>7</v>
      </c>
      <c r="FR55">
        <v>1</v>
      </c>
      <c r="FS55">
        <v>0</v>
      </c>
      <c r="FT55">
        <v>1</v>
      </c>
      <c r="FU55">
        <v>0</v>
      </c>
      <c r="FV55">
        <v>0</v>
      </c>
      <c r="FW55">
        <v>0.50166666699999996</v>
      </c>
      <c r="FX55">
        <v>0</v>
      </c>
      <c r="FY55">
        <v>-2.209829E-2</v>
      </c>
      <c r="FZ55">
        <v>7.787118E-3</v>
      </c>
      <c r="GA55">
        <v>0</v>
      </c>
      <c r="GB55">
        <v>0</v>
      </c>
      <c r="GC55">
        <v>0</v>
      </c>
      <c r="GD55">
        <v>1</v>
      </c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256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257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7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 s="11">
        <v>1970.9820896030976</v>
      </c>
      <c r="CF56" s="11">
        <v>-72.077351271904561</v>
      </c>
      <c r="CG56" s="11">
        <v>-28.926316583721903</v>
      </c>
      <c r="CH56" s="11">
        <v>-101.00366785562646</v>
      </c>
      <c r="CI56" s="11">
        <v>-282.32791039690233</v>
      </c>
      <c r="CJ56" s="11">
        <v>-121.68676102560349</v>
      </c>
      <c r="CK56" s="11">
        <v>-404.01467142250584</v>
      </c>
      <c r="CM56" s="11">
        <f ca="1"/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30">
        <v>0</v>
      </c>
      <c r="DM56" s="30">
        <v>0.83133999999999997</v>
      </c>
      <c r="DN56" s="30">
        <v>7.3499999999999998E-3</v>
      </c>
      <c r="DO56" s="30">
        <v>5.8599999999999998E-3</v>
      </c>
      <c r="DP56" s="30">
        <v>5.8500000000000002E-3</v>
      </c>
      <c r="DQ56" s="30">
        <v>1.1E-4</v>
      </c>
      <c r="DR56" s="30">
        <v>1E-4</v>
      </c>
      <c r="DS56" s="30">
        <v>5.7600000000000004E-3</v>
      </c>
      <c r="DT56" s="30">
        <v>1.175E-2</v>
      </c>
      <c r="DU56" s="30">
        <v>7.9000000000000001E-4</v>
      </c>
      <c r="DV56" s="30">
        <v>2.7859999999999999E-2</v>
      </c>
      <c r="DW56" s="30">
        <v>0.10324</v>
      </c>
      <c r="DX56" s="30">
        <v>0</v>
      </c>
      <c r="DY56" s="30">
        <v>2517.3045400000001</v>
      </c>
      <c r="DZ56" s="30">
        <v>23.565480000000001</v>
      </c>
      <c r="EA56" s="30">
        <v>19.69895</v>
      </c>
      <c r="EB56" s="30">
        <v>20.63908</v>
      </c>
      <c r="EC56" s="30">
        <v>0.37504999999999999</v>
      </c>
      <c r="ED56" s="30">
        <v>0.32878000000000002</v>
      </c>
      <c r="EE56" s="30">
        <v>21.119610000000002</v>
      </c>
      <c r="EF56" s="30">
        <v>37.706139999999998</v>
      </c>
      <c r="EG56" s="30">
        <v>3.1655500000000001</v>
      </c>
      <c r="EH56" s="30">
        <v>116.27019</v>
      </c>
      <c r="EI56" s="30">
        <v>412.97215999999997</v>
      </c>
      <c r="EJ56" s="30">
        <v>0</v>
      </c>
      <c r="EK56" s="30">
        <v>150.16231089999999</v>
      </c>
      <c r="EL56" s="30">
        <v>0.16708936799999999</v>
      </c>
      <c r="EM56" s="30">
        <v>0.111903243</v>
      </c>
      <c r="EN56" s="30">
        <v>4.6053121000000002E-2</v>
      </c>
      <c r="EO56" s="30">
        <v>0</v>
      </c>
      <c r="EP56" s="30">
        <v>0</v>
      </c>
      <c r="EQ56" s="30">
        <v>0</v>
      </c>
      <c r="ER56" s="30">
        <v>0</v>
      </c>
      <c r="ES56" s="30">
        <v>0</v>
      </c>
      <c r="ET56" s="30">
        <v>0</v>
      </c>
      <c r="EU56" s="30">
        <v>0</v>
      </c>
      <c r="EV56" s="30">
        <v>0</v>
      </c>
      <c r="EW56" s="30">
        <v>37.890952679999998</v>
      </c>
      <c r="EX56" s="30">
        <v>4.6244328000000001E-2</v>
      </c>
      <c r="EY56" s="30">
        <v>3.2432654999999998E-2</v>
      </c>
      <c r="EZ56" s="30">
        <v>1.4101442E-2</v>
      </c>
      <c r="FA56" s="30">
        <v>0</v>
      </c>
      <c r="FB56" s="30">
        <v>0</v>
      </c>
      <c r="FC56" s="30">
        <v>0</v>
      </c>
      <c r="FD56" s="30">
        <v>0</v>
      </c>
      <c r="FE56" s="30">
        <v>0</v>
      </c>
      <c r="FF56" s="30">
        <v>0</v>
      </c>
      <c r="FG56" s="30">
        <v>0</v>
      </c>
      <c r="FH56" s="30">
        <v>0.85050599999999998</v>
      </c>
      <c r="FI56" s="30" t="s">
        <v>115</v>
      </c>
      <c r="FJ56" s="30" t="s">
        <v>115</v>
      </c>
      <c r="FK56" s="30">
        <v>2581.58311</v>
      </c>
      <c r="FL56" s="30" t="s">
        <v>115</v>
      </c>
      <c r="FM56" s="30" t="s">
        <v>115</v>
      </c>
      <c r="FO56">
        <v>7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0</v>
      </c>
      <c r="FY56">
        <v>6.1592549999999998E-3</v>
      </c>
      <c r="FZ56">
        <v>8.3846849999999994E-3</v>
      </c>
      <c r="GA56">
        <v>0</v>
      </c>
      <c r="GB56">
        <v>0</v>
      </c>
      <c r="GC56">
        <v>0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256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257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7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 s="11">
        <v>1897.8842431661017</v>
      </c>
      <c r="CF57" s="11">
        <v>-73.097846436995937</v>
      </c>
      <c r="CG57" s="11">
        <v>-27.90582141863052</v>
      </c>
      <c r="CH57" s="11">
        <v>-101.00366785562646</v>
      </c>
      <c r="CI57" s="11">
        <v>-355.42575683389828</v>
      </c>
      <c r="CJ57" s="11">
        <v>-149.59258244423401</v>
      </c>
      <c r="CK57" s="11">
        <v>-505.01833927813232</v>
      </c>
      <c r="CM57" s="11">
        <f ca="1"/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FK57" s="9"/>
      <c r="FO57">
        <v>7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0</v>
      </c>
      <c r="FY57">
        <v>-1.917008E-3</v>
      </c>
      <c r="FZ57">
        <v>9.7992119999999999E-3</v>
      </c>
      <c r="GA57">
        <v>0</v>
      </c>
      <c r="GB57">
        <v>0</v>
      </c>
      <c r="GC57">
        <v>0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256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257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7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 s="11">
        <v>1823.7514530533019</v>
      </c>
      <c r="CF58" s="11">
        <v>-74.132790112799739</v>
      </c>
      <c r="CG58" s="11">
        <v>-26.870877742826721</v>
      </c>
      <c r="CH58" s="11">
        <v>-101.00366785562646</v>
      </c>
      <c r="CI58" s="11">
        <v>-429.55854694669802</v>
      </c>
      <c r="CJ58" s="11">
        <v>-176.46346018706072</v>
      </c>
      <c r="CK58" s="11">
        <v>-606.02200713375873</v>
      </c>
      <c r="CM58" s="11">
        <f ca="1"/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FK58" s="9"/>
      <c r="FO58">
        <v>7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0</v>
      </c>
      <c r="FY58">
        <v>0.115061571</v>
      </c>
      <c r="FZ58">
        <v>8.9203600000000004E-3</v>
      </c>
      <c r="GA58">
        <v>0</v>
      </c>
      <c r="GB58">
        <v>0</v>
      </c>
      <c r="GC58">
        <v>0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256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257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7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 s="11">
        <v>1748.5690661871552</v>
      </c>
      <c r="CF59" s="11">
        <v>-75.1823868661468</v>
      </c>
      <c r="CG59" s="11">
        <v>-25.821280989479664</v>
      </c>
      <c r="CH59" s="11">
        <v>-101.00366785562646</v>
      </c>
      <c r="CI59" s="11">
        <v>-504.74093381284479</v>
      </c>
      <c r="CJ59" s="11">
        <v>-202.28474117654039</v>
      </c>
      <c r="CK59" s="11">
        <v>-707.02567498938515</v>
      </c>
      <c r="CM59" s="11">
        <f ca="1"/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L59" s="11">
        <f ca="1">SUM(DL22:DW22)</f>
        <v>9</v>
      </c>
      <c r="DM59" s="11">
        <f>SUM(DM47:DW47)</f>
        <v>1</v>
      </c>
      <c r="DX59">
        <f ca="1">SUM(DX22:EI22)</f>
        <v>41051.25</v>
      </c>
      <c r="DY59">
        <f>SUM(DY47:EI47)</f>
        <v>4561.25</v>
      </c>
      <c r="FK59" s="9"/>
      <c r="FO59">
        <v>7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0</v>
      </c>
      <c r="FY59">
        <v>0.178680275</v>
      </c>
      <c r="FZ59">
        <v>9.0373629999999996E-3</v>
      </c>
      <c r="GA59">
        <v>0</v>
      </c>
      <c r="GB59">
        <v>0</v>
      </c>
      <c r="GC59">
        <v>0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256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257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7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 s="11">
        <v>1672.3222220269618</v>
      </c>
      <c r="CF60" s="11">
        <v>-76.246844160193319</v>
      </c>
      <c r="CG60" s="11">
        <v>-24.756823695433134</v>
      </c>
      <c r="CH60" s="11">
        <v>-101.00366785562645</v>
      </c>
      <c r="CI60" s="11">
        <v>-580.98777797303808</v>
      </c>
      <c r="CJ60" s="11">
        <v>-227.04156487197352</v>
      </c>
      <c r="CK60" s="11">
        <v>-808.02934284501157</v>
      </c>
      <c r="CM60" s="11">
        <f ca="1"/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L60" s="11">
        <f t="shared" ref="DL60:DL68" ca="1" si="1">SUM(DL23:DW23)</f>
        <v>9.0000000000000018</v>
      </c>
      <c r="DM60" s="11">
        <f t="shared" ref="DM60:DM68" si="2">SUM(DM48:DW48)</f>
        <v>1</v>
      </c>
      <c r="DX60" s="11">
        <f t="shared" ref="DX60:DX68" ca="1" si="3">SUM(DX23:EI23)</f>
        <v>39634.351346184405</v>
      </c>
      <c r="DY60" s="11">
        <f t="shared" ref="DY60:DY68" si="4">SUM(DY48:EI48)</f>
        <v>4403.6485900000007</v>
      </c>
      <c r="FK60" s="9"/>
      <c r="FO60">
        <v>7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0</v>
      </c>
      <c r="FY60">
        <v>-8.0769039999999993E-3</v>
      </c>
      <c r="FZ60">
        <v>7.7388370000000001E-3</v>
      </c>
      <c r="GA60">
        <v>0</v>
      </c>
      <c r="GB60">
        <v>0</v>
      </c>
      <c r="GC60">
        <v>0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256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257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7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 s="11">
        <v>1594.9958496315337</v>
      </c>
      <c r="CF61" s="11">
        <v>-77.326372395428066</v>
      </c>
      <c r="CG61" s="11">
        <v>-23.677295460198398</v>
      </c>
      <c r="CH61" s="11">
        <v>-101.00366785562646</v>
      </c>
      <c r="CI61" s="11">
        <v>-658.31415036846613</v>
      </c>
      <c r="CJ61" s="11">
        <v>-250.71886033217191</v>
      </c>
      <c r="CK61" s="11">
        <v>-909.03301070063799</v>
      </c>
      <c r="CM61" s="11">
        <f ca="1"/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DL61" s="11">
        <f t="shared" ca="1" si="1"/>
        <v>9.0000000000000018</v>
      </c>
      <c r="DM61" s="11">
        <f t="shared" si="2"/>
        <v>0.99998999999999982</v>
      </c>
      <c r="DX61" s="11">
        <f t="shared" ca="1" si="3"/>
        <v>38224.600491279802</v>
      </c>
      <c r="DY61" s="11">
        <f t="shared" si="4"/>
        <v>4246.859120000001</v>
      </c>
      <c r="FK61" s="9"/>
      <c r="FO61">
        <v>7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0</v>
      </c>
      <c r="FY61">
        <v>0.175178897</v>
      </c>
      <c r="FZ61">
        <v>7.4028100000000001E-3</v>
      </c>
      <c r="GA61">
        <v>0</v>
      </c>
      <c r="GB61">
        <v>0</v>
      </c>
      <c r="GC61">
        <v>0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256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257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7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 s="11">
        <v>1516.5746646802736</v>
      </c>
      <c r="CF62" s="11">
        <v>-78.421184951260003</v>
      </c>
      <c r="CG62" s="11">
        <v>-22.582482904366461</v>
      </c>
      <c r="CH62" s="11">
        <v>-101.00366785562646</v>
      </c>
      <c r="CI62" s="11">
        <v>-736.73533531972612</v>
      </c>
      <c r="CJ62" s="11">
        <v>-273.3013432365384</v>
      </c>
      <c r="CK62" s="11">
        <v>-1010.0366785562644</v>
      </c>
      <c r="CM62" s="11">
        <f ca="1"/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s="11">
        <f t="shared" ca="1" si="1"/>
        <v>8.9999999999999982</v>
      </c>
      <c r="DM62" s="11">
        <f t="shared" si="2"/>
        <v>1</v>
      </c>
      <c r="DX62" s="11">
        <f t="shared" ca="1" si="3"/>
        <v>36821.287005286074</v>
      </c>
      <c r="DY62" s="11">
        <f t="shared" si="4"/>
        <v>4090.78523</v>
      </c>
      <c r="FK62" s="9"/>
      <c r="FO62">
        <v>7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0</v>
      </c>
      <c r="FY62">
        <v>-0.16715345700000001</v>
      </c>
      <c r="FZ62">
        <v>8.4753320000000004E-3</v>
      </c>
      <c r="GA62">
        <v>0</v>
      </c>
      <c r="GB62">
        <v>0</v>
      </c>
      <c r="GC62">
        <v>0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256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257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7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 s="11">
        <v>1437.0431664520786</v>
      </c>
      <c r="CF63" s="11">
        <v>-79.53149822819492</v>
      </c>
      <c r="CG63" s="11">
        <v>-21.472169627431537</v>
      </c>
      <c r="CH63" s="11">
        <v>-101.00366785562646</v>
      </c>
      <c r="CI63" s="11">
        <v>-816.26683354792101</v>
      </c>
      <c r="CJ63" s="11">
        <v>-294.77351286396993</v>
      </c>
      <c r="CK63" s="11">
        <v>-1111.0403464118911</v>
      </c>
      <c r="CM63" s="11">
        <f ca="1"/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11">
        <f t="shared" ca="1" si="1"/>
        <v>9</v>
      </c>
      <c r="DM63" s="11">
        <f t="shared" si="2"/>
        <v>1</v>
      </c>
      <c r="DX63" s="11">
        <f t="shared" ca="1" si="3"/>
        <v>35425.249635864122</v>
      </c>
      <c r="DY63" s="11">
        <f t="shared" si="4"/>
        <v>3935.4779499999995</v>
      </c>
      <c r="FK63" s="9"/>
      <c r="FO63">
        <v>7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0</v>
      </c>
      <c r="FY63">
        <v>-0.11834704</v>
      </c>
      <c r="FZ63">
        <v>8.7856219999999999E-3</v>
      </c>
      <c r="GA63">
        <v>0</v>
      </c>
      <c r="GB63">
        <v>0</v>
      </c>
      <c r="GC63">
        <v>0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256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257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7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 s="11">
        <v>1356.3856347614694</v>
      </c>
      <c r="CF64" s="11">
        <v>-80.657531690609119</v>
      </c>
      <c r="CG64" s="11">
        <v>-20.346136165017345</v>
      </c>
      <c r="CH64" s="11">
        <v>-101.00366785562646</v>
      </c>
      <c r="CI64" s="11">
        <v>-896.92436523853007</v>
      </c>
      <c r="CJ64" s="11">
        <v>-315.11964902898728</v>
      </c>
      <c r="CK64" s="11">
        <v>-1212.0440142675175</v>
      </c>
      <c r="CM64" s="11">
        <f ca="1"/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11">
        <f t="shared" ca="1" si="1"/>
        <v>9</v>
      </c>
      <c r="DM64" s="11">
        <f t="shared" si="2"/>
        <v>0.99999000000000005</v>
      </c>
      <c r="DX64" s="11">
        <f t="shared" ca="1" si="3"/>
        <v>34037.064609003646</v>
      </c>
      <c r="DY64" s="11">
        <f t="shared" si="4"/>
        <v>3781.0223600000004</v>
      </c>
      <c r="FK64" s="9"/>
      <c r="FO64">
        <v>7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0</v>
      </c>
      <c r="FY64">
        <v>-1.1124261E-2</v>
      </c>
      <c r="FZ64">
        <v>1.1126319000000001E-2</v>
      </c>
      <c r="GA64">
        <v>0</v>
      </c>
      <c r="GB64">
        <v>0</v>
      </c>
      <c r="GC64">
        <v>0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256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257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7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 s="11">
        <v>1274.5861268513409</v>
      </c>
      <c r="CF65" s="11">
        <v>-81.799507910128654</v>
      </c>
      <c r="CG65" s="11">
        <v>-19.204159945497803</v>
      </c>
      <c r="CH65" s="11">
        <v>-101.00366785562646</v>
      </c>
      <c r="CI65" s="11">
        <v>-978.72387314865875</v>
      </c>
      <c r="CJ65" s="11">
        <v>-334.32380897448508</v>
      </c>
      <c r="CK65" s="11">
        <v>-1313.0476821231439</v>
      </c>
      <c r="CM65" s="11">
        <f ca="1"/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11">
        <f t="shared" ca="1" si="1"/>
        <v>9.0000000000000018</v>
      </c>
      <c r="DM65" s="11">
        <f t="shared" si="2"/>
        <v>1.0000100000000001</v>
      </c>
      <c r="DX65" s="11">
        <f t="shared" ca="1" si="3"/>
        <v>32658.104808103944</v>
      </c>
      <c r="DY65" s="11">
        <f t="shared" si="4"/>
        <v>3627.58977</v>
      </c>
      <c r="FO65">
        <v>7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0</v>
      </c>
      <c r="FY65">
        <v>-0.178335243</v>
      </c>
      <c r="FZ65">
        <v>8.9097610000000004E-3</v>
      </c>
      <c r="GA65">
        <v>0</v>
      </c>
      <c r="GB65">
        <v>0</v>
      </c>
      <c r="GC65">
        <v>0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256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257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7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 s="11">
        <v>1191.6284742417179</v>
      </c>
      <c r="CF66" s="11">
        <v>-82.957652609622897</v>
      </c>
      <c r="CG66" s="11">
        <v>-18.046015246003567</v>
      </c>
      <c r="CH66" s="11">
        <v>-101.00366785562646</v>
      </c>
      <c r="CI66" s="11">
        <v>-1061.6815257582816</v>
      </c>
      <c r="CJ66" s="11">
        <v>-352.36982422048862</v>
      </c>
      <c r="CK66" s="11">
        <v>-1414.0513499787705</v>
      </c>
      <c r="CM66" s="11">
        <f ca="1"/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11">
        <f t="shared" ca="1" si="1"/>
        <v>9</v>
      </c>
      <c r="DM66" s="11">
        <f t="shared" si="2"/>
        <v>1</v>
      </c>
      <c r="DX66" s="11">
        <f t="shared" ca="1" si="3"/>
        <v>31288.642578800445</v>
      </c>
      <c r="DY66" s="11">
        <f t="shared" si="4"/>
        <v>3475.2113100000001</v>
      </c>
      <c r="FO66">
        <v>7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0</v>
      </c>
      <c r="FY66">
        <v>-3.8302450000000002E-2</v>
      </c>
      <c r="FZ66">
        <v>8.1209990000000003E-3</v>
      </c>
      <c r="GA66">
        <v>0</v>
      </c>
      <c r="GB66">
        <v>0</v>
      </c>
      <c r="GC66">
        <v>0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256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257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7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 s="11">
        <v>1107.496279533897</v>
      </c>
      <c r="CF67" s="11">
        <v>-84.132194707820815</v>
      </c>
      <c r="CG67" s="11">
        <v>-16.871473147805652</v>
      </c>
      <c r="CH67" s="11">
        <v>-101.00366785562647</v>
      </c>
      <c r="CI67" s="11">
        <v>-1145.8137204661025</v>
      </c>
      <c r="CJ67" s="11">
        <v>-369.24129736829428</v>
      </c>
      <c r="CK67" s="11">
        <v>-1515.0550178343969</v>
      </c>
      <c r="CM67" s="11">
        <f ca="1"/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11">
        <f t="shared" ca="1" si="1"/>
        <v>9</v>
      </c>
      <c r="DM67" s="11">
        <f t="shared" si="2"/>
        <v>0.99999000000000005</v>
      </c>
      <c r="DX67" s="11">
        <f t="shared" ca="1" si="3"/>
        <v>29926.396576895073</v>
      </c>
      <c r="DY67" s="11">
        <f t="shared" si="4"/>
        <v>3323.6329000000001</v>
      </c>
      <c r="FO67">
        <v>7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0</v>
      </c>
      <c r="FY67">
        <v>-2.209829E-2</v>
      </c>
      <c r="FZ67">
        <v>7.787118E-3</v>
      </c>
      <c r="GA67">
        <v>0</v>
      </c>
      <c r="GB67">
        <v>0</v>
      </c>
      <c r="GC67">
        <v>0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256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257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7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 s="11">
        <v>1022.172913169338</v>
      </c>
      <c r="CF68" s="11">
        <v>-85.323366364559035</v>
      </c>
      <c r="CG68" s="11">
        <v>-15.680301491067423</v>
      </c>
      <c r="CH68" s="11">
        <v>-101.00366785562646</v>
      </c>
      <c r="CI68" s="11">
        <v>-1231.1370868306615</v>
      </c>
      <c r="CJ68" s="11">
        <v>-384.92159885936172</v>
      </c>
      <c r="CK68" s="11">
        <v>-1616.0586856900234</v>
      </c>
      <c r="CM68" s="11">
        <f ca="1"/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11">
        <f t="shared" ca="1" si="1"/>
        <v>8.9999999999999982</v>
      </c>
      <c r="DM68" s="11">
        <f t="shared" si="2"/>
        <v>1.0000100000000001</v>
      </c>
      <c r="DX68" s="11">
        <f t="shared" ca="1" si="3"/>
        <v>28573.944673263701</v>
      </c>
      <c r="DY68" s="11">
        <f t="shared" si="4"/>
        <v>3173.1455300000002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6.1592549999999998E-3</v>
      </c>
      <c r="FZ68">
        <v>8.3846849999999994E-3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256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257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7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 s="11">
        <v>935.64151014266747</v>
      </c>
      <c r="CF69" s="11">
        <v>-86.531403026670588</v>
      </c>
      <c r="CG69" s="11">
        <v>-14.472264828955876</v>
      </c>
      <c r="CH69" s="11">
        <v>-101.00366785562646</v>
      </c>
      <c r="CI69" s="11">
        <v>-1317.6684898573321</v>
      </c>
      <c r="CJ69" s="11">
        <v>-399.39386368831759</v>
      </c>
      <c r="CK69" s="11">
        <v>-1717.06235354565</v>
      </c>
      <c r="CM69" s="11">
        <f ca="1"/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X69" s="11"/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-1.917008E-3</v>
      </c>
      <c r="FZ69">
        <v>9.7992119999999999E-3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256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257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7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 s="11">
        <v>847.88496666814422</v>
      </c>
      <c r="CF70" s="11">
        <v>-87.756543474523198</v>
      </c>
      <c r="CG70" s="11">
        <v>-13.247124381103266</v>
      </c>
      <c r="CH70" s="11">
        <v>-101.00366785562646</v>
      </c>
      <c r="CI70" s="11">
        <v>-1405.4250333318553</v>
      </c>
      <c r="CJ70" s="11">
        <v>-412.64098806942087</v>
      </c>
      <c r="CK70" s="11">
        <v>-1818.0660214012764</v>
      </c>
      <c r="CM70" s="11">
        <f ca="1"/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0.115061571</v>
      </c>
      <c r="FZ70">
        <v>8.9203600000000004E-3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256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257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7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 s="11">
        <v>758.88593679892756</v>
      </c>
      <c r="CF71" s="11">
        <v>-88.999029869216656</v>
      </c>
      <c r="CG71" s="11">
        <v>-12.004637986409808</v>
      </c>
      <c r="CH71" s="11">
        <v>-101.00366785562646</v>
      </c>
      <c r="CI71" s="11">
        <v>-1494.4240632010719</v>
      </c>
      <c r="CJ71" s="11">
        <v>-424.64562605583069</v>
      </c>
      <c r="CK71" s="11">
        <v>-1919.0696892569028</v>
      </c>
      <c r="CM71" s="11">
        <f ca="1"/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0.178680275</v>
      </c>
      <c r="FZ71">
        <v>9.0373629999999996E-3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256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257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7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 s="11">
        <v>668.62682899847925</v>
      </c>
      <c r="CF72" s="11">
        <v>-90.259107800448305</v>
      </c>
      <c r="CG72" s="11">
        <v>-10.744560055178148</v>
      </c>
      <c r="CH72" s="11">
        <v>-101.00366785562645</v>
      </c>
      <c r="CI72" s="11">
        <v>-1584.6831710015203</v>
      </c>
      <c r="CJ72" s="11">
        <v>-435.39018611100886</v>
      </c>
      <c r="CK72" s="11">
        <v>-2020.0733571125293</v>
      </c>
      <c r="CM72" s="11">
        <f ca="1"/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-8.0769039999999993E-3</v>
      </c>
      <c r="FZ72">
        <v>7.7388370000000001E-3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256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257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7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 s="11">
        <v>577.08980266342292</v>
      </c>
      <c r="CF73" s="11">
        <v>-91.537026335056325</v>
      </c>
      <c r="CG73" s="11">
        <v>-9.4666415205701337</v>
      </c>
      <c r="CH73" s="11">
        <v>-101.00366785562646</v>
      </c>
      <c r="CI73" s="11">
        <v>-1676.2201973365766</v>
      </c>
      <c r="CJ73" s="11">
        <v>-444.85682763157899</v>
      </c>
      <c r="CK73" s="11">
        <v>-2121.0770249681559</v>
      </c>
      <c r="CM73" s="11">
        <f ca="1"/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0.175178897</v>
      </c>
      <c r="FZ73">
        <v>7.4028100000000001E-3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256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257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7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 s="11">
        <v>484.25676459717272</v>
      </c>
      <c r="CF74" s="11">
        <v>-92.833038066250168</v>
      </c>
      <c r="CG74" s="11">
        <v>-8.1706297893762958</v>
      </c>
      <c r="CH74" s="11">
        <v>-101.00366785562646</v>
      </c>
      <c r="CI74" s="11">
        <v>-1769.0532354028267</v>
      </c>
      <c r="CJ74" s="11">
        <v>-453.02745742095527</v>
      </c>
      <c r="CK74" s="11">
        <v>-2222.0806928237821</v>
      </c>
      <c r="CM74" s="11">
        <f ca="1"/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-0.16715345700000001</v>
      </c>
      <c r="FZ74">
        <v>8.4753320000000004E-3</v>
      </c>
      <c r="GA74">
        <v>0</v>
      </c>
      <c r="GB74">
        <v>0.2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256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257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7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 s="11">
        <v>390.10936543363459</v>
      </c>
      <c r="CF75" s="11">
        <v>-94.147399163538154</v>
      </c>
      <c r="CG75" s="11">
        <v>-6.8562686920883031</v>
      </c>
      <c r="CH75" s="11">
        <v>-101.00366785562646</v>
      </c>
      <c r="CI75" s="11">
        <v>-1863.2006345663649</v>
      </c>
      <c r="CJ75" s="11">
        <v>-459.88372611304356</v>
      </c>
      <c r="CK75" s="11">
        <v>-2323.0843606794083</v>
      </c>
      <c r="CM75" s="11">
        <f ca="1"/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-0.11834704</v>
      </c>
      <c r="FZ75">
        <v>8.7856219999999999E-3</v>
      </c>
      <c r="GA75">
        <v>0</v>
      </c>
      <c r="GB75">
        <v>0.4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256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257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7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 s="11">
        <v>294.62899601027266</v>
      </c>
      <c r="CF76" s="11">
        <v>-95.480369423361921</v>
      </c>
      <c r="CG76" s="11">
        <v>-5.5232984322645429</v>
      </c>
      <c r="CH76" s="11">
        <v>-101.00366785562646</v>
      </c>
      <c r="CI76" s="11">
        <v>-1958.6810039897268</v>
      </c>
      <c r="CJ76" s="11">
        <v>-465.4070245453081</v>
      </c>
      <c r="CK76" s="11">
        <v>-2424.0880285350349</v>
      </c>
      <c r="CM76" s="11">
        <f ca="1"/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-1.1124261E-2</v>
      </c>
      <c r="FZ76">
        <v>1.1126319000000001E-2</v>
      </c>
      <c r="GA76">
        <v>0</v>
      </c>
      <c r="GB76">
        <v>0.6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256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257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7">
        <v>0.21</v>
      </c>
      <c r="BS77">
        <v>4</v>
      </c>
      <c r="BU77">
        <v>0</v>
      </c>
      <c r="BV77">
        <v>0</v>
      </c>
      <c r="BY77">
        <v>0</v>
      </c>
      <c r="BZ77" t="s">
        <v>115</v>
      </c>
      <c r="CA77">
        <v>-106.15</v>
      </c>
      <c r="CB77">
        <v>-1.5</v>
      </c>
      <c r="CC77">
        <v>-107.65</v>
      </c>
      <c r="CE77" s="11">
        <v>197.79678368982496</v>
      </c>
      <c r="CF77" s="11">
        <v>-96.832212320447681</v>
      </c>
      <c r="CG77" s="11">
        <v>-4.1714555351787768</v>
      </c>
      <c r="CH77" s="11">
        <v>-101.00366785562646</v>
      </c>
      <c r="CI77" s="11">
        <v>-2055.5132163101744</v>
      </c>
      <c r="CJ77" s="11">
        <v>-469.57848008048688</v>
      </c>
      <c r="CK77" s="11">
        <v>-2525.0916963906611</v>
      </c>
      <c r="CM77" s="11">
        <f ca="1"/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-0.178335243</v>
      </c>
      <c r="FZ77">
        <v>8.9097610000000004E-3</v>
      </c>
      <c r="GA77">
        <v>0</v>
      </c>
      <c r="GB77">
        <v>0.8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256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257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7">
        <v>0.21</v>
      </c>
      <c r="BS78">
        <v>5</v>
      </c>
      <c r="BU78">
        <v>0</v>
      </c>
      <c r="BV78">
        <v>0</v>
      </c>
      <c r="BY78">
        <v>0</v>
      </c>
      <c r="BZ78" t="s">
        <v>115</v>
      </c>
      <c r="CA78" t="s">
        <v>115</v>
      </c>
      <c r="CB78" t="s">
        <v>115</v>
      </c>
      <c r="CC78" t="s">
        <v>115</v>
      </c>
      <c r="CE78" s="11">
        <v>99.593588629940271</v>
      </c>
      <c r="CF78" s="11">
        <v>-98.203195059884692</v>
      </c>
      <c r="CG78" s="11">
        <v>-2.8004727957417717</v>
      </c>
      <c r="CH78" s="11">
        <v>-101.00366785562646</v>
      </c>
      <c r="CI78" s="11">
        <v>-2153.7164113700592</v>
      </c>
      <c r="CJ78" s="11">
        <v>-472.37895287622865</v>
      </c>
      <c r="CK78" s="11">
        <v>-2626.0953642462878</v>
      </c>
      <c r="CM78" s="11">
        <f ca="1"/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EX78" s="10"/>
      <c r="EY78" s="10"/>
      <c r="EZ78" s="10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-3.8302450000000002E-2</v>
      </c>
      <c r="FZ78">
        <v>8.1209990000000003E-3</v>
      </c>
      <c r="GA78">
        <v>0</v>
      </c>
      <c r="GB78">
        <v>1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256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257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7">
        <v>0.21</v>
      </c>
      <c r="BS79">
        <v>6</v>
      </c>
      <c r="BU79">
        <v>0</v>
      </c>
      <c r="BV79">
        <v>0</v>
      </c>
      <c r="BY79">
        <v>0</v>
      </c>
      <c r="BZ79" t="s">
        <v>115</v>
      </c>
      <c r="CA79" t="s">
        <v>115</v>
      </c>
      <c r="CB79" t="s">
        <v>115</v>
      </c>
      <c r="CC79" t="s">
        <v>115</v>
      </c>
      <c r="CE79" s="11">
        <v>0</v>
      </c>
      <c r="CF79" s="11">
        <v>-99.593588629940271</v>
      </c>
      <c r="CG79" s="11">
        <v>-1.4100792256855708</v>
      </c>
      <c r="CH79" s="11">
        <v>-101.00366785562584</v>
      </c>
      <c r="CI79" s="11">
        <v>-2253.3099999999995</v>
      </c>
      <c r="CJ79" s="11">
        <v>-473.78903210191424</v>
      </c>
      <c r="CK79" s="11">
        <v>-2727.0990321019135</v>
      </c>
      <c r="CM79" s="11">
        <f ca="1"/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EW79" s="10"/>
      <c r="EX79" s="10"/>
      <c r="EY79" s="10"/>
      <c r="EZ79" s="10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-2.209829E-2</v>
      </c>
      <c r="FZ79">
        <v>7.787118E-3</v>
      </c>
      <c r="GA79">
        <v>0.5</v>
      </c>
      <c r="GB79">
        <v>0.5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256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257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7">
        <v>0.21</v>
      </c>
      <c r="BS80">
        <v>7</v>
      </c>
      <c r="BU80">
        <v>0</v>
      </c>
      <c r="BV80">
        <v>0</v>
      </c>
      <c r="BY80">
        <v>0</v>
      </c>
      <c r="BZ80" t="s">
        <v>115</v>
      </c>
      <c r="CA80" t="s">
        <v>115</v>
      </c>
      <c r="CB80" t="s">
        <v>115</v>
      </c>
      <c r="CC80" t="s">
        <v>115</v>
      </c>
      <c r="CE80" s="11">
        <v>0</v>
      </c>
      <c r="CF80" s="11">
        <v>0</v>
      </c>
      <c r="CG80" s="11">
        <v>0</v>
      </c>
      <c r="CH80" s="11">
        <v>0</v>
      </c>
      <c r="CI80" s="11">
        <v>-2253.3099999999995</v>
      </c>
      <c r="CJ80" s="11">
        <v>-473.78903210191424</v>
      </c>
      <c r="CK80" s="11">
        <v>-2727.0990321019135</v>
      </c>
      <c r="CM80" s="11">
        <f ca="1"/>
        <v>1</v>
      </c>
      <c r="CN80">
        <v>1</v>
      </c>
      <c r="CO80" t="s">
        <v>115</v>
      </c>
      <c r="CP80">
        <v>-140.6</v>
      </c>
      <c r="CQ80" t="s">
        <v>115</v>
      </c>
      <c r="CR80">
        <v>-140.6</v>
      </c>
      <c r="CS80" t="s">
        <v>115</v>
      </c>
      <c r="CT80">
        <v>84.72</v>
      </c>
      <c r="CU80" t="s">
        <v>115</v>
      </c>
      <c r="CV80">
        <v>85.5</v>
      </c>
      <c r="CW80" t="s">
        <v>115</v>
      </c>
      <c r="CX80">
        <v>-0.78</v>
      </c>
      <c r="CY80" t="s">
        <v>115</v>
      </c>
      <c r="DA80">
        <v>-0.68734581500000003</v>
      </c>
      <c r="DB80">
        <v>10.543729539999999</v>
      </c>
      <c r="DC80">
        <v>-0.68734581500000003</v>
      </c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6.1592549999999998E-3</v>
      </c>
      <c r="FZ80">
        <v>8.3846849999999994E-3</v>
      </c>
      <c r="GA80">
        <v>0.5</v>
      </c>
      <c r="GB80">
        <v>0.5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256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257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7">
        <v>0.21</v>
      </c>
      <c r="BS81">
        <v>8</v>
      </c>
      <c r="BU81">
        <v>0</v>
      </c>
      <c r="BV81">
        <v>0</v>
      </c>
      <c r="BY81">
        <v>0</v>
      </c>
      <c r="BZ81" t="s">
        <v>115</v>
      </c>
      <c r="CA81" t="s">
        <v>115</v>
      </c>
      <c r="CB81" t="s">
        <v>115</v>
      </c>
      <c r="CC81" t="s">
        <v>115</v>
      </c>
      <c r="CE81" s="11">
        <v>0</v>
      </c>
      <c r="CF81" s="11">
        <v>0</v>
      </c>
      <c r="CG81" s="11">
        <v>0</v>
      </c>
      <c r="CH81" s="11">
        <v>0</v>
      </c>
      <c r="CI81" s="11">
        <v>-2253.3099999999995</v>
      </c>
      <c r="CJ81" s="11">
        <v>-473.78903210191424</v>
      </c>
      <c r="CK81" s="11">
        <v>-2727.0990321019135</v>
      </c>
      <c r="CM81" s="11">
        <f ca="1"/>
        <v>1</v>
      </c>
      <c r="CN81">
        <v>1</v>
      </c>
      <c r="CO81" t="s">
        <v>115</v>
      </c>
      <c r="CP81">
        <v>-226.1</v>
      </c>
      <c r="CQ81" t="s">
        <v>115</v>
      </c>
      <c r="CR81">
        <v>-226.1</v>
      </c>
      <c r="CS81" t="s">
        <v>115</v>
      </c>
      <c r="CT81">
        <v>83.51</v>
      </c>
      <c r="CU81" t="s">
        <v>115</v>
      </c>
      <c r="CV81">
        <v>85.5</v>
      </c>
      <c r="CW81" t="s">
        <v>115</v>
      </c>
      <c r="CX81">
        <v>-1.99</v>
      </c>
      <c r="CY81" t="s">
        <v>115</v>
      </c>
      <c r="DA81">
        <v>-0.695422078</v>
      </c>
      <c r="DB81">
        <v>10.54514406</v>
      </c>
      <c r="DC81">
        <v>-0.695422078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-1.917008E-3</v>
      </c>
      <c r="FZ81">
        <v>9.7992119999999999E-3</v>
      </c>
      <c r="GA81">
        <v>0.5</v>
      </c>
      <c r="GB81">
        <v>0.5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256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257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7">
        <v>0.21</v>
      </c>
      <c r="BS82">
        <v>9</v>
      </c>
      <c r="BU82">
        <v>0</v>
      </c>
      <c r="BV82">
        <v>0</v>
      </c>
      <c r="BY82">
        <v>0</v>
      </c>
      <c r="BZ82" t="s">
        <v>115</v>
      </c>
      <c r="CA82" t="s">
        <v>115</v>
      </c>
      <c r="CB82" t="s">
        <v>115</v>
      </c>
      <c r="CC82" t="s">
        <v>115</v>
      </c>
      <c r="CE82" s="11">
        <v>0</v>
      </c>
      <c r="CF82" s="11">
        <v>0</v>
      </c>
      <c r="CG82" s="11">
        <v>0</v>
      </c>
      <c r="CH82" s="11">
        <v>0</v>
      </c>
      <c r="CI82" s="11">
        <v>-2253.3099999999995</v>
      </c>
      <c r="CJ82" s="11">
        <v>-473.78903210191424</v>
      </c>
      <c r="CK82" s="11">
        <v>-2727.0990321019135</v>
      </c>
      <c r="CM82" s="11">
        <f ca="1"/>
        <v>1</v>
      </c>
      <c r="CN82">
        <v>1</v>
      </c>
      <c r="CO82" t="s">
        <v>115</v>
      </c>
      <c r="CP82">
        <v>-311.60000000000002</v>
      </c>
      <c r="CQ82" t="s">
        <v>115</v>
      </c>
      <c r="CR82">
        <v>-311.60000000000002</v>
      </c>
      <c r="CS82" t="s">
        <v>115</v>
      </c>
      <c r="CT82">
        <v>82.3</v>
      </c>
      <c r="CU82" t="s">
        <v>115</v>
      </c>
      <c r="CV82">
        <v>85.5</v>
      </c>
      <c r="CW82" t="s">
        <v>115</v>
      </c>
      <c r="CX82">
        <v>-3.2</v>
      </c>
      <c r="CY82" t="s">
        <v>115</v>
      </c>
      <c r="DA82">
        <v>-0.57844349900000003</v>
      </c>
      <c r="DB82">
        <v>10.544265210000001</v>
      </c>
      <c r="DC82">
        <v>-0.57844349900000003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0.115061571</v>
      </c>
      <c r="FZ82">
        <v>8.9203600000000004E-3</v>
      </c>
      <c r="GA82">
        <v>0.5</v>
      </c>
      <c r="GB82">
        <v>0.5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256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257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7">
        <v>0.21</v>
      </c>
      <c r="BS83">
        <v>10</v>
      </c>
      <c r="BU83">
        <v>0</v>
      </c>
      <c r="BV83">
        <v>0</v>
      </c>
      <c r="BY83">
        <v>0</v>
      </c>
      <c r="BZ83" t="s">
        <v>115</v>
      </c>
      <c r="CA83" t="s">
        <v>115</v>
      </c>
      <c r="CB83" t="s">
        <v>115</v>
      </c>
      <c r="CC83" t="s">
        <v>115</v>
      </c>
      <c r="CE83" s="11">
        <v>0</v>
      </c>
      <c r="CF83" s="11">
        <v>0</v>
      </c>
      <c r="CG83" s="11">
        <v>0</v>
      </c>
      <c r="CH83" s="11">
        <v>0</v>
      </c>
      <c r="CI83" s="11">
        <v>-2253.3099999999995</v>
      </c>
      <c r="CJ83" s="11">
        <v>-473.78903210191424</v>
      </c>
      <c r="CK83" s="11">
        <v>-2727.0990321019135</v>
      </c>
      <c r="CM83" s="11">
        <f ca="1"/>
        <v>1</v>
      </c>
      <c r="CN83">
        <v>1</v>
      </c>
      <c r="CO83" t="s">
        <v>115</v>
      </c>
      <c r="CP83">
        <v>-397.09</v>
      </c>
      <c r="CQ83" t="s">
        <v>115</v>
      </c>
      <c r="CR83">
        <v>-397.09</v>
      </c>
      <c r="CS83" t="s">
        <v>115</v>
      </c>
      <c r="CT83">
        <v>81.09</v>
      </c>
      <c r="CU83" t="s">
        <v>115</v>
      </c>
      <c r="CV83">
        <v>85.5</v>
      </c>
      <c r="CW83" t="s">
        <v>115</v>
      </c>
      <c r="CX83">
        <v>-4.41</v>
      </c>
      <c r="CY83" t="s">
        <v>115</v>
      </c>
      <c r="DA83">
        <v>-0.514824795</v>
      </c>
      <c r="DB83">
        <v>10.544382219999999</v>
      </c>
      <c r="DC83">
        <v>-0.514824795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0.178680275</v>
      </c>
      <c r="FZ83">
        <v>9.0373629999999996E-3</v>
      </c>
      <c r="GA83">
        <v>0.5</v>
      </c>
      <c r="GB83">
        <v>0.5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256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257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7">
        <v>0.21</v>
      </c>
      <c r="BS84">
        <v>11</v>
      </c>
      <c r="BU84">
        <v>0</v>
      </c>
      <c r="BV84">
        <v>0</v>
      </c>
      <c r="BY84">
        <v>0</v>
      </c>
      <c r="BZ84" t="s">
        <v>115</v>
      </c>
      <c r="CA84" t="s">
        <v>115</v>
      </c>
      <c r="CB84" t="s">
        <v>115</v>
      </c>
      <c r="CC84" t="s">
        <v>115</v>
      </c>
      <c r="CE84" s="11">
        <v>0</v>
      </c>
      <c r="CF84" s="11">
        <v>0</v>
      </c>
      <c r="CG84" s="11">
        <v>0</v>
      </c>
      <c r="CH84" s="11">
        <v>0</v>
      </c>
      <c r="CI84" s="11">
        <v>-2253.3099999999995</v>
      </c>
      <c r="CJ84" s="11">
        <v>-473.78903210191424</v>
      </c>
      <c r="CK84" s="11">
        <v>-2727.0990321019135</v>
      </c>
      <c r="CM84" s="11">
        <f ca="1"/>
        <v>1</v>
      </c>
      <c r="CN84">
        <v>1</v>
      </c>
      <c r="CO84" t="s">
        <v>115</v>
      </c>
      <c r="CP84">
        <v>-482.59</v>
      </c>
      <c r="CQ84" t="s">
        <v>115</v>
      </c>
      <c r="CR84">
        <v>-482.59</v>
      </c>
      <c r="CS84" t="s">
        <v>115</v>
      </c>
      <c r="CT84">
        <v>79.87</v>
      </c>
      <c r="CU84" t="s">
        <v>115</v>
      </c>
      <c r="CV84">
        <v>85.5</v>
      </c>
      <c r="CW84" t="s">
        <v>115</v>
      </c>
      <c r="CX84">
        <v>-5.62</v>
      </c>
      <c r="CY84" t="s">
        <v>115</v>
      </c>
      <c r="DA84">
        <v>-0.701581974</v>
      </c>
      <c r="DB84">
        <v>10.54308369</v>
      </c>
      <c r="DC84">
        <v>-0.701581974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-8.0769039999999993E-3</v>
      </c>
      <c r="FZ84">
        <v>7.7388370000000001E-3</v>
      </c>
      <c r="GA84">
        <v>0.5</v>
      </c>
      <c r="GB84">
        <v>0.5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258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259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7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115</v>
      </c>
      <c r="CB85" t="s">
        <v>115</v>
      </c>
      <c r="CC85" t="s">
        <v>115</v>
      </c>
      <c r="CE85" s="11">
        <v>944.91</v>
      </c>
      <c r="CF85" s="11">
        <v>0</v>
      </c>
      <c r="CG85" s="11">
        <v>0</v>
      </c>
      <c r="CH85" s="11">
        <v>0</v>
      </c>
      <c r="CI85" s="11">
        <v>-306.72297691710304</v>
      </c>
      <c r="CJ85" s="11">
        <v>-16.678009417420398</v>
      </c>
      <c r="CK85" s="11">
        <v>-323.40098633452345</v>
      </c>
      <c r="CM85" s="11">
        <f ca="1"/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115</v>
      </c>
      <c r="CU85" t="s">
        <v>115</v>
      </c>
      <c r="CV85" t="s">
        <v>115</v>
      </c>
      <c r="CW85" t="s">
        <v>115</v>
      </c>
      <c r="CX85" t="s">
        <v>115</v>
      </c>
      <c r="CY85" t="s">
        <v>115</v>
      </c>
      <c r="DA85">
        <v>-6.3815062710000001</v>
      </c>
      <c r="DB85">
        <v>6.6044565979999996</v>
      </c>
      <c r="DC85">
        <v>-6.3815062710000001</v>
      </c>
      <c r="FO85">
        <v>3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0.66833333299999997</v>
      </c>
      <c r="FX85">
        <v>1</v>
      </c>
      <c r="FY85">
        <v>-1.1124261E-2</v>
      </c>
      <c r="FZ85">
        <v>1.1126319000000001E-2</v>
      </c>
      <c r="GA85">
        <v>0</v>
      </c>
      <c r="GB85">
        <v>0.6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258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259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7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 s="11">
        <v>634.09993941547646</v>
      </c>
      <c r="CF86" s="11">
        <v>-310.81006058452346</v>
      </c>
      <c r="CG86" s="11">
        <v>-12.590925749999998</v>
      </c>
      <c r="CH86" s="11">
        <v>-323.40098633452345</v>
      </c>
      <c r="CI86" s="11">
        <v>-310.81006058452346</v>
      </c>
      <c r="CJ86" s="11">
        <v>-12.590925749999998</v>
      </c>
      <c r="CK86" s="11">
        <v>-323.40098633452345</v>
      </c>
      <c r="CM86" s="11">
        <f ca="1"/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3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0.66833333299999997</v>
      </c>
      <c r="FX86">
        <v>1</v>
      </c>
      <c r="FY86">
        <v>-0.178335243</v>
      </c>
      <c r="FZ86">
        <v>8.9097610000000004E-3</v>
      </c>
      <c r="GA86">
        <v>0</v>
      </c>
      <c r="GB86">
        <v>0.8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258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259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7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 s="11">
        <v>319.1483347736642</v>
      </c>
      <c r="CF87" s="11">
        <v>-314.95160464181225</v>
      </c>
      <c r="CG87" s="11">
        <v>-8.4493816927112224</v>
      </c>
      <c r="CH87" s="11">
        <v>-323.40098633452345</v>
      </c>
      <c r="CI87" s="11">
        <v>-625.76166522633571</v>
      </c>
      <c r="CJ87" s="11">
        <v>-21.040307442711221</v>
      </c>
      <c r="CK87" s="11">
        <v>-646.8019726690469</v>
      </c>
      <c r="CM87" s="11">
        <f ca="1"/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EX87" s="10"/>
      <c r="FO87">
        <v>3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0.66833333299999997</v>
      </c>
      <c r="FX87">
        <v>1</v>
      </c>
      <c r="FY87">
        <v>-3.8302450000000002E-2</v>
      </c>
      <c r="FZ87">
        <v>8.1209990000000003E-3</v>
      </c>
      <c r="GA87">
        <v>0</v>
      </c>
      <c r="GB87">
        <v>1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258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259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7">
        <v>0.11</v>
      </c>
      <c r="BS88">
        <v>6</v>
      </c>
      <c r="BU88">
        <v>0</v>
      </c>
      <c r="BV88">
        <v>0</v>
      </c>
      <c r="BY88">
        <v>0</v>
      </c>
      <c r="BZ88" t="s">
        <v>115</v>
      </c>
      <c r="CA88">
        <v>-319.14999999999998</v>
      </c>
      <c r="CB88">
        <v>-4.25</v>
      </c>
      <c r="CC88">
        <v>-323.39999999999998</v>
      </c>
      <c r="CE88" s="11">
        <v>0</v>
      </c>
      <c r="CF88" s="11">
        <v>-319.1483347736642</v>
      </c>
      <c r="CG88" s="11">
        <v>-4.2526515608590749</v>
      </c>
      <c r="CH88" s="11">
        <v>-323.40098633452328</v>
      </c>
      <c r="CI88" s="11">
        <v>-944.90999999999985</v>
      </c>
      <c r="CJ88" s="11">
        <v>-25.292959003570296</v>
      </c>
      <c r="CK88" s="11">
        <v>-970.20295900357019</v>
      </c>
      <c r="CM88" s="11">
        <f ca="1"/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EL88" s="10"/>
      <c r="EM88" s="10"/>
      <c r="EW88" s="10"/>
      <c r="EX88" s="10"/>
      <c r="EY88" s="10"/>
      <c r="FO88">
        <v>3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0.66833333299999997</v>
      </c>
      <c r="FX88">
        <v>1</v>
      </c>
      <c r="FY88">
        <v>-2.209829E-2</v>
      </c>
      <c r="FZ88">
        <v>7.787118E-3</v>
      </c>
      <c r="GA88">
        <v>0.5</v>
      </c>
      <c r="GB88">
        <v>0.5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258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259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7">
        <v>0.11</v>
      </c>
      <c r="BS89">
        <v>7</v>
      </c>
      <c r="BU89">
        <v>0</v>
      </c>
      <c r="BV89">
        <v>0</v>
      </c>
      <c r="BY89">
        <v>0</v>
      </c>
      <c r="BZ89" t="s">
        <v>115</v>
      </c>
      <c r="CA89" t="s">
        <v>115</v>
      </c>
      <c r="CB89" t="s">
        <v>115</v>
      </c>
      <c r="CC89" t="s">
        <v>115</v>
      </c>
      <c r="CE89" s="11">
        <v>0</v>
      </c>
      <c r="CF89" s="11">
        <v>0</v>
      </c>
      <c r="CG89" s="11">
        <v>0</v>
      </c>
      <c r="CH89" s="11">
        <v>0</v>
      </c>
      <c r="CI89" s="11">
        <v>-944.90999999999985</v>
      </c>
      <c r="CJ89" s="11">
        <v>-25.292959003570296</v>
      </c>
      <c r="CK89" s="11">
        <v>-970.20295900357019</v>
      </c>
      <c r="CM89" s="11">
        <f ca="1"/>
        <v>1</v>
      </c>
      <c r="CN89">
        <v>1</v>
      </c>
      <c r="CO89" t="s">
        <v>115</v>
      </c>
      <c r="CP89">
        <v>-298.13</v>
      </c>
      <c r="CQ89" t="s">
        <v>115</v>
      </c>
      <c r="CR89">
        <v>-298.13</v>
      </c>
      <c r="CS89" t="s">
        <v>115</v>
      </c>
      <c r="CT89">
        <v>310.93</v>
      </c>
      <c r="CU89" t="s">
        <v>115</v>
      </c>
      <c r="CV89">
        <v>310.76</v>
      </c>
      <c r="CW89" t="s">
        <v>115</v>
      </c>
      <c r="CX89">
        <v>0.17</v>
      </c>
      <c r="CY89" t="s">
        <v>115</v>
      </c>
      <c r="DA89">
        <v>-0.36422275500000001</v>
      </c>
      <c r="DB89">
        <v>10.601714960000001</v>
      </c>
      <c r="DC89">
        <v>-0.36422275500000001</v>
      </c>
      <c r="FO89">
        <v>3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0.66833333299999997</v>
      </c>
      <c r="FX89">
        <v>1</v>
      </c>
      <c r="FY89">
        <v>6.1592549999999998E-3</v>
      </c>
      <c r="FZ89">
        <v>8.3846849999999994E-3</v>
      </c>
      <c r="GA89">
        <v>0.5</v>
      </c>
      <c r="GB89">
        <v>0.5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258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259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7">
        <v>0.11</v>
      </c>
      <c r="BS90">
        <v>8</v>
      </c>
      <c r="BU90">
        <v>0</v>
      </c>
      <c r="BV90">
        <v>0</v>
      </c>
      <c r="BY90">
        <v>0</v>
      </c>
      <c r="BZ90" t="s">
        <v>115</v>
      </c>
      <c r="CA90" t="s">
        <v>115</v>
      </c>
      <c r="CB90" t="s">
        <v>115</v>
      </c>
      <c r="CC90" t="s">
        <v>115</v>
      </c>
      <c r="CE90" s="11">
        <v>0</v>
      </c>
      <c r="CF90" s="11">
        <v>0</v>
      </c>
      <c r="CG90" s="11">
        <v>0</v>
      </c>
      <c r="CH90" s="11">
        <v>0</v>
      </c>
      <c r="CI90" s="11">
        <v>-944.90999999999985</v>
      </c>
      <c r="CJ90" s="11">
        <v>-25.292959003570296</v>
      </c>
      <c r="CK90" s="11">
        <v>-970.20295900357019</v>
      </c>
      <c r="CM90" s="11">
        <f ca="1"/>
        <v>1</v>
      </c>
      <c r="CN90">
        <v>1</v>
      </c>
      <c r="CO90" t="s">
        <v>115</v>
      </c>
      <c r="CP90">
        <v>-608.89</v>
      </c>
      <c r="CQ90" t="s">
        <v>115</v>
      </c>
      <c r="CR90">
        <v>-608.89</v>
      </c>
      <c r="CS90" t="s">
        <v>115</v>
      </c>
      <c r="CT90">
        <v>306.79000000000002</v>
      </c>
      <c r="CU90" t="s">
        <v>115</v>
      </c>
      <c r="CV90">
        <v>310.76</v>
      </c>
      <c r="CW90" t="s">
        <v>115</v>
      </c>
      <c r="CX90">
        <v>-3.97</v>
      </c>
      <c r="CY90" t="s">
        <v>115</v>
      </c>
      <c r="DA90">
        <v>-0.37229901799999998</v>
      </c>
      <c r="DB90">
        <v>10.603129490000001</v>
      </c>
      <c r="DC90">
        <v>-0.37229901799999998</v>
      </c>
      <c r="FO90">
        <v>3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0.66833333299999997</v>
      </c>
      <c r="FX90">
        <v>1</v>
      </c>
      <c r="FY90">
        <v>-1.917008E-3</v>
      </c>
      <c r="FZ90">
        <v>9.7992119999999999E-3</v>
      </c>
      <c r="GA90">
        <v>0.5</v>
      </c>
      <c r="GB90">
        <v>0.5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258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259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7">
        <v>0.11</v>
      </c>
      <c r="BS91">
        <v>9</v>
      </c>
      <c r="BU91">
        <v>0</v>
      </c>
      <c r="BV91">
        <v>0</v>
      </c>
      <c r="BY91">
        <v>0</v>
      </c>
      <c r="BZ91" t="s">
        <v>115</v>
      </c>
      <c r="CA91" t="s">
        <v>115</v>
      </c>
      <c r="CB91" t="s">
        <v>115</v>
      </c>
      <c r="CC91" t="s">
        <v>115</v>
      </c>
      <c r="CE91" s="11">
        <v>0</v>
      </c>
      <c r="CF91" s="11">
        <v>0</v>
      </c>
      <c r="CG91" s="11">
        <v>0</v>
      </c>
      <c r="CH91" s="11">
        <v>0</v>
      </c>
      <c r="CI91" s="11">
        <v>-944.90999999999985</v>
      </c>
      <c r="CJ91" s="11">
        <v>-25.292959003570296</v>
      </c>
      <c r="CK91" s="11">
        <v>-970.20295900357019</v>
      </c>
      <c r="CM91" s="11">
        <f ca="1"/>
        <v>1</v>
      </c>
      <c r="CN91">
        <v>1</v>
      </c>
      <c r="CO91" t="s">
        <v>115</v>
      </c>
      <c r="CP91">
        <v>-919.64</v>
      </c>
      <c r="CQ91" t="s">
        <v>115</v>
      </c>
      <c r="CR91">
        <v>-919.64</v>
      </c>
      <c r="CS91" t="s">
        <v>115</v>
      </c>
      <c r="CT91">
        <v>302.64999999999998</v>
      </c>
      <c r="CU91" t="s">
        <v>115</v>
      </c>
      <c r="CV91">
        <v>310.76</v>
      </c>
      <c r="CW91" t="s">
        <v>115</v>
      </c>
      <c r="CX91">
        <v>-8.11</v>
      </c>
      <c r="CY91" t="s">
        <v>115</v>
      </c>
      <c r="DA91">
        <v>-0.25532043900000001</v>
      </c>
      <c r="DB91">
        <v>10.602250639999999</v>
      </c>
      <c r="DC91">
        <v>-0.25532043900000001</v>
      </c>
      <c r="FO91">
        <v>3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0.66833333299999997</v>
      </c>
      <c r="FX91">
        <v>1</v>
      </c>
      <c r="FY91">
        <v>0.115061571</v>
      </c>
      <c r="FZ91">
        <v>8.9203600000000004E-3</v>
      </c>
      <c r="GA91">
        <v>0.5</v>
      </c>
      <c r="GB91">
        <v>0.5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258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259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7">
        <v>0.11</v>
      </c>
      <c r="BS92">
        <v>10</v>
      </c>
      <c r="BU92">
        <v>0</v>
      </c>
      <c r="BV92">
        <v>0</v>
      </c>
      <c r="BY92">
        <v>0</v>
      </c>
      <c r="BZ92" t="s">
        <v>115</v>
      </c>
      <c r="CA92" t="s">
        <v>115</v>
      </c>
      <c r="CB92" t="s">
        <v>115</v>
      </c>
      <c r="CC92" t="s">
        <v>115</v>
      </c>
      <c r="CE92" s="11">
        <v>0</v>
      </c>
      <c r="CF92" s="11">
        <v>0</v>
      </c>
      <c r="CG92" s="11">
        <v>0</v>
      </c>
      <c r="CH92" s="11">
        <v>0</v>
      </c>
      <c r="CI92" s="11">
        <v>-944.90999999999985</v>
      </c>
      <c r="CJ92" s="11">
        <v>-25.292959003570296</v>
      </c>
      <c r="CK92" s="11">
        <v>-970.20295900357019</v>
      </c>
      <c r="CM92" s="11">
        <f ca="1"/>
        <v>1</v>
      </c>
      <c r="CN92">
        <v>1</v>
      </c>
      <c r="CO92" t="s">
        <v>115</v>
      </c>
      <c r="CP92" s="9">
        <v>-1230.4000000000001</v>
      </c>
      <c r="CQ92" t="s">
        <v>115</v>
      </c>
      <c r="CR92" s="9">
        <v>-1230.4000000000001</v>
      </c>
      <c r="CS92" t="s">
        <v>115</v>
      </c>
      <c r="CT92">
        <v>298.5</v>
      </c>
      <c r="CU92" t="s">
        <v>115</v>
      </c>
      <c r="CV92">
        <v>310.76</v>
      </c>
      <c r="CW92" t="s">
        <v>115</v>
      </c>
      <c r="CX92">
        <v>-12.25</v>
      </c>
      <c r="CY92" t="s">
        <v>115</v>
      </c>
      <c r="DA92">
        <v>-0.19170173500000001</v>
      </c>
      <c r="DB92">
        <v>10.602367640000001</v>
      </c>
      <c r="DC92">
        <v>-0.19170173500000001</v>
      </c>
      <c r="FO92">
        <v>3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0.66833333299999997</v>
      </c>
      <c r="FX92">
        <v>1</v>
      </c>
      <c r="FY92">
        <v>0.178680275</v>
      </c>
      <c r="FZ92">
        <v>9.0373629999999996E-3</v>
      </c>
      <c r="GA92">
        <v>0.5</v>
      </c>
      <c r="GB92">
        <v>0.5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258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259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7">
        <v>0.11</v>
      </c>
      <c r="BS93">
        <v>11</v>
      </c>
      <c r="BU93">
        <v>0</v>
      </c>
      <c r="BV93">
        <v>0</v>
      </c>
      <c r="BY93">
        <v>0</v>
      </c>
      <c r="BZ93" t="s">
        <v>115</v>
      </c>
      <c r="CA93" t="s">
        <v>115</v>
      </c>
      <c r="CB93" t="s">
        <v>115</v>
      </c>
      <c r="CC93" t="s">
        <v>115</v>
      </c>
      <c r="CE93" s="11">
        <v>0</v>
      </c>
      <c r="CF93" s="11">
        <v>0</v>
      </c>
      <c r="CG93" s="11">
        <v>0</v>
      </c>
      <c r="CH93" s="11">
        <v>0</v>
      </c>
      <c r="CI93" s="11">
        <v>-944.90999999999985</v>
      </c>
      <c r="CJ93" s="11">
        <v>-25.292959003570296</v>
      </c>
      <c r="CK93" s="11">
        <v>-970.20295900357019</v>
      </c>
      <c r="CM93" s="11">
        <f ca="1"/>
        <v>1</v>
      </c>
      <c r="CN93">
        <v>1</v>
      </c>
      <c r="CO93" t="s">
        <v>115</v>
      </c>
      <c r="CP93" s="9">
        <v>-1541.16</v>
      </c>
      <c r="CQ93" t="s">
        <v>115</v>
      </c>
      <c r="CR93" s="9">
        <v>-1541.16</v>
      </c>
      <c r="CS93" t="s">
        <v>115</v>
      </c>
      <c r="CT93">
        <v>294.36</v>
      </c>
      <c r="CU93" t="s">
        <v>115</v>
      </c>
      <c r="CV93">
        <v>310.76</v>
      </c>
      <c r="CW93" t="s">
        <v>115</v>
      </c>
      <c r="CX93">
        <v>-16.399999999999999</v>
      </c>
      <c r="CY93" t="s">
        <v>115</v>
      </c>
      <c r="DA93">
        <v>-0.37845891399999998</v>
      </c>
      <c r="DB93">
        <v>10.60106912</v>
      </c>
      <c r="DC93">
        <v>-0.37845891399999998</v>
      </c>
      <c r="FO93">
        <v>3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0.66833333299999997</v>
      </c>
      <c r="FX93">
        <v>1</v>
      </c>
      <c r="FY93">
        <v>-8.0769039999999993E-3</v>
      </c>
      <c r="FZ93">
        <v>7.7388370000000001E-3</v>
      </c>
      <c r="GA93">
        <v>0.5</v>
      </c>
      <c r="GB93">
        <v>0.5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260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261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7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115</v>
      </c>
      <c r="CB94" t="s">
        <v>115</v>
      </c>
      <c r="CC94" t="s">
        <v>115</v>
      </c>
      <c r="CE94" s="11">
        <v>3808.31</v>
      </c>
      <c r="CF94" s="11">
        <v>0</v>
      </c>
      <c r="CG94" s="11">
        <v>0</v>
      </c>
      <c r="CH94" s="11">
        <v>0</v>
      </c>
      <c r="CI94" s="11">
        <v>-54.857265993142164</v>
      </c>
      <c r="CJ94" s="11">
        <v>-51.476703819358619</v>
      </c>
      <c r="CK94" s="11">
        <v>-106.33396981250078</v>
      </c>
      <c r="CM94" s="11">
        <f ca="1"/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115</v>
      </c>
      <c r="CU94" t="s">
        <v>115</v>
      </c>
      <c r="CV94" t="s">
        <v>115</v>
      </c>
      <c r="CW94" t="s">
        <v>115</v>
      </c>
      <c r="CX94" t="s">
        <v>115</v>
      </c>
      <c r="CY94" t="s">
        <v>115</v>
      </c>
      <c r="DA94">
        <v>-0.70462933100000003</v>
      </c>
      <c r="DB94">
        <v>0.55390962099999996</v>
      </c>
      <c r="DC94">
        <v>-0.70462933100000003</v>
      </c>
      <c r="FO94">
        <v>9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0.66833333299999997</v>
      </c>
      <c r="FX94">
        <v>0</v>
      </c>
      <c r="FY94">
        <v>-1.1124261E-2</v>
      </c>
      <c r="FZ94">
        <v>1.1126319000000001E-2</v>
      </c>
      <c r="GA94">
        <v>0</v>
      </c>
      <c r="GB94">
        <v>0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260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261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7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 s="11">
        <v>3752.7217609374993</v>
      </c>
      <c r="CF95" s="11">
        <v>-55.58823906250079</v>
      </c>
      <c r="CG95" s="11">
        <v>-50.745730749999993</v>
      </c>
      <c r="CH95" s="11">
        <v>-106.33396981250078</v>
      </c>
      <c r="CI95" s="11">
        <v>-55.58823906250079</v>
      </c>
      <c r="CJ95" s="11">
        <v>-50.745730749999993</v>
      </c>
      <c r="CK95" s="11">
        <v>-106.33396981250078</v>
      </c>
      <c r="CM95" s="11">
        <f ca="1"/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FK95" s="9"/>
      <c r="FO95">
        <v>9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0.66833333299999997</v>
      </c>
      <c r="FX95">
        <v>0</v>
      </c>
      <c r="FY95">
        <v>-0.178335243</v>
      </c>
      <c r="FZ95">
        <v>8.9097610000000004E-3</v>
      </c>
      <c r="GA95">
        <v>0</v>
      </c>
      <c r="GB95">
        <v>0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260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261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7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 s="11">
        <v>3696.3928085894909</v>
      </c>
      <c r="CF96" s="11">
        <v>-56.328952348008613</v>
      </c>
      <c r="CG96" s="11">
        <v>-50.00501746449217</v>
      </c>
      <c r="CH96" s="11">
        <v>-106.33396981250078</v>
      </c>
      <c r="CI96" s="11">
        <v>-111.9171914105094</v>
      </c>
      <c r="CJ96" s="11">
        <v>-100.75074821449216</v>
      </c>
      <c r="CK96" s="11">
        <v>-212.66793962500157</v>
      </c>
      <c r="CM96" s="11">
        <f ca="1"/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K96" s="9"/>
      <c r="FO96">
        <v>9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0.66833333299999997</v>
      </c>
      <c r="FX96">
        <v>0</v>
      </c>
      <c r="FY96">
        <v>-3.8302450000000002E-2</v>
      </c>
      <c r="FZ96">
        <v>8.1209990000000003E-3</v>
      </c>
      <c r="GA96">
        <v>0</v>
      </c>
      <c r="GB96">
        <v>0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260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261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7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 s="11">
        <v>3639.313272951445</v>
      </c>
      <c r="CF97" s="11">
        <v>-57.079535638045826</v>
      </c>
      <c r="CG97" s="11">
        <v>-49.254434174454957</v>
      </c>
      <c r="CH97" s="11">
        <v>-106.33396981250078</v>
      </c>
      <c r="CI97" s="11">
        <v>-168.99672704855521</v>
      </c>
      <c r="CJ97" s="11">
        <v>-150.00518238894711</v>
      </c>
      <c r="CK97" s="11">
        <v>-319.00190943750238</v>
      </c>
      <c r="CM97" s="11">
        <f ca="1"/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K97" s="9"/>
      <c r="FO97">
        <v>9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0.66833333299999997</v>
      </c>
      <c r="FX97">
        <v>0</v>
      </c>
      <c r="FY97">
        <v>-2.209829E-2</v>
      </c>
      <c r="FZ97">
        <v>7.787118E-3</v>
      </c>
      <c r="GA97">
        <v>0</v>
      </c>
      <c r="GB97">
        <v>0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260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261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7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 s="11">
        <v>3581.473152501022</v>
      </c>
      <c r="CF98" s="11">
        <v>-57.840120450422788</v>
      </c>
      <c r="CG98" s="11">
        <v>-48.493849362077995</v>
      </c>
      <c r="CH98" s="11">
        <v>-106.33396981250078</v>
      </c>
      <c r="CI98" s="11">
        <v>-226.83684749897799</v>
      </c>
      <c r="CJ98" s="11">
        <v>-198.49903175102509</v>
      </c>
      <c r="CK98" s="11">
        <v>-425.33587925000313</v>
      </c>
      <c r="CM98" s="11">
        <f ca="1"/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K98" s="9"/>
      <c r="FO98">
        <v>9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0.66833333299999997</v>
      </c>
      <c r="FX98">
        <v>0</v>
      </c>
      <c r="FY98">
        <v>6.1592549999999998E-3</v>
      </c>
      <c r="FZ98">
        <v>8.3846849999999994E-3</v>
      </c>
      <c r="GA98">
        <v>0</v>
      </c>
      <c r="GB98">
        <v>0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260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261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7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 s="11">
        <v>3522.8623124455971</v>
      </c>
      <c r="CF99" s="11">
        <v>-58.610840055424667</v>
      </c>
      <c r="CG99" s="11">
        <v>-47.723129757076116</v>
      </c>
      <c r="CH99" s="11">
        <v>-106.33396981250078</v>
      </c>
      <c r="CI99" s="11">
        <v>-285.44768755440265</v>
      </c>
      <c r="CJ99" s="11">
        <v>-246.22216150810121</v>
      </c>
      <c r="CK99" s="11">
        <v>-531.66984906250389</v>
      </c>
      <c r="CM99" s="11">
        <f ca="1"/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K99" s="9"/>
      <c r="FO99">
        <v>9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0.66833333299999997</v>
      </c>
      <c r="FX99">
        <v>0</v>
      </c>
      <c r="FY99">
        <v>-1.917008E-3</v>
      </c>
      <c r="FZ99">
        <v>9.7992119999999999E-3</v>
      </c>
      <c r="GA99">
        <v>0</v>
      </c>
      <c r="GB99">
        <v>0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260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261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7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 s="11">
        <v>3463.470482946434</v>
      </c>
      <c r="CF100" s="11">
        <v>-59.391829499163208</v>
      </c>
      <c r="CG100" s="11">
        <v>-46.942140313337575</v>
      </c>
      <c r="CH100" s="11">
        <v>-106.33396981250078</v>
      </c>
      <c r="CI100" s="11">
        <v>-344.83951705356583</v>
      </c>
      <c r="CJ100" s="11">
        <v>-293.16430182143881</v>
      </c>
      <c r="CK100" s="11">
        <v>-638.00381887500464</v>
      </c>
      <c r="CM100" s="11">
        <f ca="1"/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K100" s="9"/>
      <c r="FO100">
        <v>9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0.66833333299999997</v>
      </c>
      <c r="FX100">
        <v>0</v>
      </c>
      <c r="FY100">
        <v>0.115061571</v>
      </c>
      <c r="FZ100">
        <v>8.9203600000000004E-3</v>
      </c>
      <c r="GA100">
        <v>0</v>
      </c>
      <c r="GB100">
        <v>0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260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261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7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 s="11">
        <v>3403.2872573191944</v>
      </c>
      <c r="CF101" s="11">
        <v>-60.183225627239558</v>
      </c>
      <c r="CG101" s="11">
        <v>-46.150744185261225</v>
      </c>
      <c r="CH101" s="11">
        <v>-106.33396981250078</v>
      </c>
      <c r="CI101" s="11">
        <v>-405.02274268080538</v>
      </c>
      <c r="CJ101" s="11">
        <v>-339.31504600670002</v>
      </c>
      <c r="CK101" s="11">
        <v>-744.33778868750551</v>
      </c>
      <c r="CM101" s="11">
        <f ca="1"/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K101" s="9"/>
      <c r="FO101">
        <v>9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0</v>
      </c>
      <c r="FY101">
        <v>0.178680275</v>
      </c>
      <c r="FZ101">
        <v>9.0373629999999996E-3</v>
      </c>
      <c r="GA101">
        <v>0</v>
      </c>
      <c r="GB101">
        <v>0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260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261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7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 s="11">
        <v>3342.3020902104718</v>
      </c>
      <c r="CF102" s="11">
        <v>-60.985167108722521</v>
      </c>
      <c r="CG102" s="11">
        <v>-45.348802703778262</v>
      </c>
      <c r="CH102" s="11">
        <v>-106.33396981250078</v>
      </c>
      <c r="CI102" s="11">
        <v>-466.0079097895279</v>
      </c>
      <c r="CJ102" s="11">
        <v>-384.66384871047831</v>
      </c>
      <c r="CK102" s="11">
        <v>-850.67175850000626</v>
      </c>
      <c r="CM102" s="11">
        <f ca="1"/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K102" s="9"/>
      <c r="FO102">
        <v>9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0</v>
      </c>
      <c r="FY102">
        <v>-8.0769039999999993E-3</v>
      </c>
      <c r="FZ102">
        <v>7.7388370000000001E-3</v>
      </c>
      <c r="GA102">
        <v>0</v>
      </c>
      <c r="GB102">
        <v>0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260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261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7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 s="11">
        <v>3280.5042957500254</v>
      </c>
      <c r="CF103" s="11">
        <v>-61.797794460446255</v>
      </c>
      <c r="CG103" s="11">
        <v>-44.536175352054528</v>
      </c>
      <c r="CH103" s="11">
        <v>-106.33396981250078</v>
      </c>
      <c r="CI103" s="11">
        <v>-527.80570424997416</v>
      </c>
      <c r="CJ103" s="11">
        <v>-429.20002406253286</v>
      </c>
      <c r="CK103" s="11">
        <v>-957.00572831250702</v>
      </c>
      <c r="CM103" s="11">
        <f ca="1"/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FK103" s="9"/>
      <c r="FO103">
        <v>9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0</v>
      </c>
      <c r="FY103">
        <v>0.175178897</v>
      </c>
      <c r="FZ103">
        <v>7.4028100000000001E-3</v>
      </c>
      <c r="GA103">
        <v>0</v>
      </c>
      <c r="GB103">
        <v>0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260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261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7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 s="11">
        <v>3217.883045678394</v>
      </c>
      <c r="CF104" s="11">
        <v>-62.6212500716317</v>
      </c>
      <c r="CG104" s="11">
        <v>-43.712719740869083</v>
      </c>
      <c r="CH104" s="11">
        <v>-106.33396981250078</v>
      </c>
      <c r="CI104" s="11">
        <v>-590.42695432160588</v>
      </c>
      <c r="CJ104" s="11">
        <v>-472.91274380340195</v>
      </c>
      <c r="CK104" s="11">
        <v>-1063.3396981250078</v>
      </c>
      <c r="CM104" s="11">
        <f ca="1"/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FK104" s="9"/>
      <c r="FO104">
        <v>9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0</v>
      </c>
      <c r="FY104">
        <v>-0.16715345700000001</v>
      </c>
      <c r="FZ104">
        <v>8.4753320000000004E-3</v>
      </c>
      <c r="GA104">
        <v>0</v>
      </c>
      <c r="GB104">
        <v>0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260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261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7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 s="11">
        <v>3154.4273674495576</v>
      </c>
      <c r="CF105" s="11">
        <v>-63.455678228836192</v>
      </c>
      <c r="CG105" s="11">
        <v>-42.878291583664591</v>
      </c>
      <c r="CH105" s="11">
        <v>-106.33396981250078</v>
      </c>
      <c r="CI105" s="11">
        <v>-653.88263255044205</v>
      </c>
      <c r="CJ105" s="11">
        <v>-515.79103538706659</v>
      </c>
      <c r="CK105" s="11">
        <v>-1169.6736679375085</v>
      </c>
      <c r="CM105" s="11">
        <f ca="1"/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K105" s="9"/>
      <c r="FO105">
        <v>9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0</v>
      </c>
      <c r="FY105">
        <v>-0.11834704</v>
      </c>
      <c r="FZ105">
        <v>8.7856219999999999E-3</v>
      </c>
      <c r="GA105">
        <v>0</v>
      </c>
      <c r="GB105">
        <v>0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260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261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7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 s="11">
        <v>3090.126142308322</v>
      </c>
      <c r="CF106" s="11">
        <v>-64.301225141235435</v>
      </c>
      <c r="CG106" s="11">
        <v>-42.032744671265348</v>
      </c>
      <c r="CH106" s="11">
        <v>-106.33396981250078</v>
      </c>
      <c r="CI106" s="11">
        <v>-718.18385769167753</v>
      </c>
      <c r="CJ106" s="11">
        <v>-557.82378005833198</v>
      </c>
      <c r="CK106" s="11">
        <v>-1276.0076377500093</v>
      </c>
      <c r="CM106" s="11">
        <f ca="1"/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K106" s="9"/>
      <c r="FO106">
        <v>9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0</v>
      </c>
      <c r="FY106">
        <v>-1.1124261E-2</v>
      </c>
      <c r="FZ106">
        <v>1.1126319000000001E-2</v>
      </c>
      <c r="GA106">
        <v>0</v>
      </c>
      <c r="GB106">
        <v>0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260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261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7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 s="11">
        <v>3024.9681033420798</v>
      </c>
      <c r="CF107" s="11">
        <v>-65.158038966242401</v>
      </c>
      <c r="CG107" s="11">
        <v>-41.175930846258382</v>
      </c>
      <c r="CH107" s="11">
        <v>-106.33396981250078</v>
      </c>
      <c r="CI107" s="11">
        <v>-783.34189665791996</v>
      </c>
      <c r="CJ107" s="11">
        <v>-598.9997109045903</v>
      </c>
      <c r="CK107" s="11">
        <v>-1382.34160756251</v>
      </c>
      <c r="CM107" s="11">
        <f ca="1"/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K107" s="9"/>
      <c r="FO107">
        <v>9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0</v>
      </c>
      <c r="FY107">
        <v>-0.178335243</v>
      </c>
      <c r="FZ107">
        <v>8.9097610000000004E-3</v>
      </c>
      <c r="GA107">
        <v>0</v>
      </c>
      <c r="GB107">
        <v>0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260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261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7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 s="11">
        <v>2958.9418335066121</v>
      </c>
      <c r="CF108" s="11">
        <v>-66.026269835467573</v>
      </c>
      <c r="CG108" s="11">
        <v>-40.307699977033209</v>
      </c>
      <c r="CH108" s="11">
        <v>-106.33396981250078</v>
      </c>
      <c r="CI108" s="11">
        <v>-849.36816649338755</v>
      </c>
      <c r="CJ108" s="11">
        <v>-639.30741088162347</v>
      </c>
      <c r="CK108" s="11">
        <v>-1488.6755773750108</v>
      </c>
      <c r="CM108" s="11">
        <f ca="1"/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K108" s="9"/>
      <c r="FO108">
        <v>9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0</v>
      </c>
      <c r="FY108">
        <v>-3.8302450000000002E-2</v>
      </c>
      <c r="FZ108">
        <v>8.1209990000000003E-3</v>
      </c>
      <c r="GA108">
        <v>0</v>
      </c>
      <c r="GB108">
        <v>0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260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261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7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 s="11">
        <v>2892.0357636255867</v>
      </c>
      <c r="CF109" s="11">
        <v>-66.906069881025189</v>
      </c>
      <c r="CG109" s="11">
        <v>-39.427899931475601</v>
      </c>
      <c r="CH109" s="11">
        <v>-106.33396981250078</v>
      </c>
      <c r="CI109" s="11">
        <v>-916.27423637441279</v>
      </c>
      <c r="CJ109" s="11">
        <v>-678.73531081309909</v>
      </c>
      <c r="CK109" s="11">
        <v>-1595.0095471875115</v>
      </c>
      <c r="CM109" s="11">
        <f ca="1"/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K109" s="9"/>
      <c r="FO109">
        <v>9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0</v>
      </c>
      <c r="FY109">
        <v>-2.209829E-2</v>
      </c>
      <c r="FZ109">
        <v>7.787118E-3</v>
      </c>
      <c r="GA109">
        <v>0</v>
      </c>
      <c r="GB109">
        <v>0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260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261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7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 s="11">
        <v>2824.2381703633969</v>
      </c>
      <c r="CF110" s="11">
        <v>-67.797593262189849</v>
      </c>
      <c r="CG110" s="11">
        <v>-38.536376550310941</v>
      </c>
      <c r="CH110" s="11">
        <v>-106.33396981250078</v>
      </c>
      <c r="CI110" s="11">
        <v>-984.07182963660262</v>
      </c>
      <c r="CJ110" s="11">
        <v>-717.27168736341002</v>
      </c>
      <c r="CK110" s="11">
        <v>-1701.3435170000123</v>
      </c>
      <c r="CM110" s="11">
        <f ca="1"/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K110" s="9"/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6.1592549999999998E-3</v>
      </c>
      <c r="FZ110">
        <v>8.3846849999999994E-3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260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261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7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 s="11">
        <v>2755.5371741709882</v>
      </c>
      <c r="CF111" s="11">
        <v>-68.700996192408525</v>
      </c>
      <c r="CG111" s="11">
        <v>-37.632973620092258</v>
      </c>
      <c r="CH111" s="11">
        <v>-106.33396981250078</v>
      </c>
      <c r="CI111" s="11">
        <v>-1052.7728258290113</v>
      </c>
      <c r="CJ111" s="11">
        <v>-754.90466098350225</v>
      </c>
      <c r="CK111" s="11">
        <v>-1807.6774868125131</v>
      </c>
      <c r="CM111" s="11">
        <f ca="1"/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-1.917008E-3</v>
      </c>
      <c r="FZ111">
        <v>9.7992119999999999E-3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260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261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7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 s="11">
        <v>2685.9207372043161</v>
      </c>
      <c r="CF112" s="11">
        <v>-69.616436966672367</v>
      </c>
      <c r="CG112" s="11">
        <v>-36.717532845828416</v>
      </c>
      <c r="CH112" s="11">
        <v>-106.33396981250078</v>
      </c>
      <c r="CI112" s="11">
        <v>-1122.3892627956836</v>
      </c>
      <c r="CJ112" s="11">
        <v>-791.62219382933063</v>
      </c>
      <c r="CK112" s="11">
        <v>-1914.0114566250138</v>
      </c>
      <c r="CM112" s="11">
        <f ca="1"/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0.115061571</v>
      </c>
      <c r="FZ112">
        <v>8.9203600000000004E-3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260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261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7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 s="11">
        <v>2615.376661215063</v>
      </c>
      <c r="CF113" s="11">
        <v>-70.544075989253272</v>
      </c>
      <c r="CG113" s="11">
        <v>-35.78989382324751</v>
      </c>
      <c r="CH113" s="11">
        <v>-106.33396981250078</v>
      </c>
      <c r="CI113" s="11">
        <v>-1192.933338784937</v>
      </c>
      <c r="CJ113" s="11">
        <v>-827.41208765257818</v>
      </c>
      <c r="CK113" s="11">
        <v>-2020.3454264375146</v>
      </c>
      <c r="CM113" s="11">
        <f ca="1"/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0.178680275</v>
      </c>
      <c r="FZ113">
        <v>9.0373629999999996E-3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260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261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7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 s="11">
        <v>2543.8925854132531</v>
      </c>
      <c r="CF114" s="11">
        <v>-71.484075801810064</v>
      </c>
      <c r="CG114" s="11">
        <v>-34.849894010690711</v>
      </c>
      <c r="CH114" s="11">
        <v>-106.33396981250078</v>
      </c>
      <c r="CI114" s="11">
        <v>-1264.4174145867471</v>
      </c>
      <c r="CJ114" s="11">
        <v>-862.2619816632689</v>
      </c>
      <c r="CK114" s="11">
        <v>-2126.6793962500151</v>
      </c>
      <c r="CM114" s="11">
        <f ca="1"/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-8.0769039999999993E-3</v>
      </c>
      <c r="FZ114">
        <v>7.7388370000000001E-3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260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261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7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 s="11">
        <v>2471.455984301384</v>
      </c>
      <c r="CF115" s="11">
        <v>-72.43660111186918</v>
      </c>
      <c r="CG115" s="11">
        <v>-33.897368700631596</v>
      </c>
      <c r="CH115" s="11">
        <v>-106.33396981250078</v>
      </c>
      <c r="CI115" s="11">
        <v>-1336.8540156986162</v>
      </c>
      <c r="CJ115" s="11">
        <v>-896.15935036390044</v>
      </c>
      <c r="CK115" s="11">
        <v>-2233.0133660625156</v>
      </c>
      <c r="CM115" s="11">
        <f ca="1"/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0.175178897</v>
      </c>
      <c r="FZ115">
        <v>7.4028100000000001E-3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260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261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7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 s="11">
        <v>2398.0541654796989</v>
      </c>
      <c r="CF116" s="11">
        <v>-73.401818821684856</v>
      </c>
      <c r="CG116" s="11">
        <v>-32.932150990815934</v>
      </c>
      <c r="CH116" s="11">
        <v>-106.33396981250078</v>
      </c>
      <c r="CI116" s="11">
        <v>-1410.2558345203011</v>
      </c>
      <c r="CJ116" s="11">
        <v>-929.09150135471634</v>
      </c>
      <c r="CK116" s="11">
        <v>-2339.3473358750161</v>
      </c>
      <c r="CM116" s="11">
        <f ca="1"/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-0.16715345700000001</v>
      </c>
      <c r="FZ116">
        <v>8.4753320000000004E-3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260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261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7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 s="11">
        <v>2323.6742674222151</v>
      </c>
      <c r="CF117" s="11">
        <v>-74.3798980574838</v>
      </c>
      <c r="CG117" s="11">
        <v>-31.954071755016983</v>
      </c>
      <c r="CH117" s="11">
        <v>-106.33396981250078</v>
      </c>
      <c r="CI117" s="11">
        <v>-1484.6357325777849</v>
      </c>
      <c r="CJ117" s="11">
        <v>-961.04557310973337</v>
      </c>
      <c r="CK117" s="11">
        <v>-2445.6813056875171</v>
      </c>
      <c r="CM117" s="11">
        <f ca="1"/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-0.11834704</v>
      </c>
      <c r="FZ117">
        <v>8.7856219999999999E-3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260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261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7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 s="11">
        <v>2248.3032572231155</v>
      </c>
      <c r="CF118" s="11">
        <v>-75.371010199099771</v>
      </c>
      <c r="CG118" s="11">
        <v>-30.962959613401011</v>
      </c>
      <c r="CH118" s="11">
        <v>-106.33396981250078</v>
      </c>
      <c r="CI118" s="11">
        <v>-1560.0067427768847</v>
      </c>
      <c r="CJ118" s="11">
        <v>-992.00853272313441</v>
      </c>
      <c r="CK118" s="11">
        <v>-2552.0152755000177</v>
      </c>
      <c r="CM118" s="11">
        <f ca="1"/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-1.1124261E-2</v>
      </c>
      <c r="FZ118">
        <v>1.1126319000000001E-2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260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261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7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 s="11">
        <v>2171.9279283131127</v>
      </c>
      <c r="CF119" s="11">
        <v>-76.375328910002779</v>
      </c>
      <c r="CG119" s="11">
        <v>-29.958640902498008</v>
      </c>
      <c r="CH119" s="11">
        <v>-106.33396981250078</v>
      </c>
      <c r="CI119" s="11">
        <v>-1636.3820716868875</v>
      </c>
      <c r="CJ119" s="11">
        <v>-1021.9671736256324</v>
      </c>
      <c r="CK119" s="11">
        <v>-2658.3492453125182</v>
      </c>
      <c r="CM119" s="11">
        <f ca="1"/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-0.178335243</v>
      </c>
      <c r="FZ119">
        <v>8.9097610000000004E-3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260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261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7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 s="11">
        <v>2094.534898145384</v>
      </c>
      <c r="CF120" s="11">
        <v>-77.393030167728568</v>
      </c>
      <c r="CG120" s="11">
        <v>-28.940939644772222</v>
      </c>
      <c r="CH120" s="11">
        <v>-106.33396981250078</v>
      </c>
      <c r="CI120" s="11">
        <v>-1713.775101854616</v>
      </c>
      <c r="CJ120" s="11">
        <v>-1050.9081132704046</v>
      </c>
      <c r="CK120" s="11">
        <v>-2764.6832151250192</v>
      </c>
      <c r="CM120" s="11">
        <f ca="1"/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-3.8302450000000002E-2</v>
      </c>
      <c r="FZ120">
        <v>8.1209990000000003E-3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260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261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7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 s="11">
        <v>2016.1106058506705</v>
      </c>
      <c r="CF121" s="11">
        <v>-78.424292294713553</v>
      </c>
      <c r="CG121" s="11">
        <v>-27.909677517787237</v>
      </c>
      <c r="CH121" s="11">
        <v>-106.33396981250078</v>
      </c>
      <c r="CI121" s="11">
        <v>-1792.1993941493295</v>
      </c>
      <c r="CJ121" s="11">
        <v>-1078.8177907881918</v>
      </c>
      <c r="CK121" s="11">
        <v>-2871.0171849375201</v>
      </c>
      <c r="CM121" s="11">
        <f ca="1"/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-2.209829E-2</v>
      </c>
      <c r="FZ121">
        <v>7.787118E-3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260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261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7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 s="11">
        <f ca="1"/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6.1592549999999998E-3</v>
      </c>
      <c r="FZ122">
        <v>8.3846849999999994E-3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260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261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7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 s="11">
        <f ca="1"/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-1.917008E-3</v>
      </c>
      <c r="FZ123">
        <v>9.7992119999999999E-3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260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261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7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 s="11">
        <f ca="1"/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0.115061571</v>
      </c>
      <c r="FZ124">
        <v>8.9203600000000004E-3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260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261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7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 s="11">
        <f ca="1"/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0.178680275</v>
      </c>
      <c r="FZ125">
        <v>9.0373629999999996E-3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260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261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7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 s="11">
        <f ca="1"/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-8.0769039999999993E-3</v>
      </c>
      <c r="FZ126">
        <v>7.7388370000000001E-3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260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261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7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 s="11">
        <f ca="1"/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0.175178897</v>
      </c>
      <c r="FZ127">
        <v>7.4028100000000001E-3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260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261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7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 s="11">
        <f ca="1"/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-0.16715345700000001</v>
      </c>
      <c r="FZ128">
        <v>8.4753320000000004E-3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260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261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7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 s="11">
        <f ca="1"/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-0.11834704</v>
      </c>
      <c r="FZ129">
        <v>8.7856219999999999E-3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260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261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7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 s="11">
        <f ca="1"/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-1.1124261E-2</v>
      </c>
      <c r="FZ130">
        <v>1.1126319000000001E-2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260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261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7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 s="11">
        <f ca="1"/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-0.178335243</v>
      </c>
      <c r="FZ131">
        <v>8.9097610000000004E-3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260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261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7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 s="11">
        <f ca="1"/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-3.8302450000000002E-2</v>
      </c>
      <c r="FZ132">
        <v>8.1209990000000003E-3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260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261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7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 s="11">
        <f ca="1"/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-2.209829E-2</v>
      </c>
      <c r="FZ133">
        <v>7.787118E-3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260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261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7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 s="11">
        <f ca="1"/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6.1592549999999998E-3</v>
      </c>
      <c r="FZ134">
        <v>8.3846849999999994E-3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260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261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7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 s="11">
        <f ca="1"/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-1.917008E-3</v>
      </c>
      <c r="FZ135">
        <v>9.7992119999999999E-3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260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261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7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 s="11">
        <f ca="1"/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0.115061571</v>
      </c>
      <c r="FZ136">
        <v>8.9203600000000004E-3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260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261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7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 s="11">
        <f ca="1"/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0.178680275</v>
      </c>
      <c r="FZ137">
        <v>9.0373629999999996E-3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260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261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7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 s="11">
        <f ca="1"/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-8.0769039999999993E-3</v>
      </c>
      <c r="FZ138">
        <v>7.7388370000000001E-3</v>
      </c>
      <c r="GA138">
        <v>0</v>
      </c>
      <c r="GB138">
        <v>0.2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260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261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7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 s="11">
        <f ca="1"/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0.175178897</v>
      </c>
      <c r="FZ139">
        <v>7.4028100000000001E-3</v>
      </c>
      <c r="GA139">
        <v>0</v>
      </c>
      <c r="GB139">
        <v>0.4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260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261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7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 s="11">
        <f ca="1"/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-0.16715345700000001</v>
      </c>
      <c r="FZ140">
        <v>8.4753320000000004E-3</v>
      </c>
      <c r="GA140">
        <v>0</v>
      </c>
      <c r="GB140">
        <v>0.6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260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261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7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 s="11">
        <f ca="1"/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-0.11834704</v>
      </c>
      <c r="FZ141">
        <v>8.7856219999999999E-3</v>
      </c>
      <c r="GA141">
        <v>0</v>
      </c>
      <c r="GB141">
        <v>0.8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260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261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7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 s="11">
        <f ca="1"/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EX142" s="10"/>
      <c r="EY142" s="10"/>
      <c r="EZ142" s="10"/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-1.1124261E-2</v>
      </c>
      <c r="FZ142">
        <v>1.1126319000000001E-2</v>
      </c>
      <c r="GA142">
        <v>0</v>
      </c>
      <c r="GB142">
        <v>1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260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261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7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 s="11">
        <f ca="1"/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EW143" s="10"/>
      <c r="EX143" s="10"/>
      <c r="EY143" s="10"/>
      <c r="EZ143" s="10"/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-0.178335243</v>
      </c>
      <c r="FZ143">
        <v>8.9097610000000004E-3</v>
      </c>
      <c r="GA143">
        <v>0.5</v>
      </c>
      <c r="GB143">
        <v>0.5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260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261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7">
        <v>0.25</v>
      </c>
      <c r="BS144">
        <v>5</v>
      </c>
      <c r="BU144">
        <v>0</v>
      </c>
      <c r="BV144">
        <v>0</v>
      </c>
      <c r="BY144">
        <v>0</v>
      </c>
      <c r="BZ144" t="s">
        <v>115</v>
      </c>
      <c r="CA144" t="s">
        <v>115</v>
      </c>
      <c r="CB144" t="s">
        <v>115</v>
      </c>
      <c r="CC144" t="s">
        <v>115</v>
      </c>
      <c r="CM144" s="11">
        <f ca="1"/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EL144" s="10"/>
      <c r="EW144" s="10"/>
      <c r="EX144" s="10"/>
      <c r="EY144" s="10"/>
      <c r="EZ144" s="10"/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-3.8302450000000002E-2</v>
      </c>
      <c r="FZ144">
        <v>8.1209990000000003E-3</v>
      </c>
      <c r="GA144">
        <v>0.5</v>
      </c>
      <c r="GB144">
        <v>0.5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260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261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7">
        <v>0.25</v>
      </c>
      <c r="BS145">
        <v>6</v>
      </c>
      <c r="BU145">
        <v>0</v>
      </c>
      <c r="BV145">
        <v>0</v>
      </c>
      <c r="BY145">
        <v>0</v>
      </c>
      <c r="BZ145" t="s">
        <v>115</v>
      </c>
      <c r="CA145" t="s">
        <v>115</v>
      </c>
      <c r="CB145" t="s">
        <v>115</v>
      </c>
      <c r="CC145" t="s">
        <v>115</v>
      </c>
      <c r="CM145" s="11">
        <f ca="1"/>
        <v>1</v>
      </c>
      <c r="CN145">
        <v>1</v>
      </c>
      <c r="CO145" t="s">
        <v>115</v>
      </c>
      <c r="CP145">
        <v>974.02</v>
      </c>
      <c r="CQ145" t="s">
        <v>115</v>
      </c>
      <c r="CR145">
        <v>974.02</v>
      </c>
      <c r="CS145" t="s">
        <v>115</v>
      </c>
      <c r="CT145">
        <v>69.290000000000006</v>
      </c>
      <c r="CU145" t="s">
        <v>115</v>
      </c>
      <c r="CV145">
        <v>55.57</v>
      </c>
      <c r="CW145" t="s">
        <v>115</v>
      </c>
      <c r="CX145">
        <v>13.72</v>
      </c>
      <c r="CY145" t="s">
        <v>115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-2.209829E-2</v>
      </c>
      <c r="FZ145">
        <v>7.787118E-3</v>
      </c>
      <c r="GA145">
        <v>0.5</v>
      </c>
      <c r="GB145">
        <v>0.5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260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261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7">
        <v>0.25</v>
      </c>
      <c r="BS146">
        <v>7</v>
      </c>
      <c r="BU146">
        <v>0</v>
      </c>
      <c r="BV146">
        <v>0</v>
      </c>
      <c r="BY146">
        <v>0</v>
      </c>
      <c r="BZ146" t="s">
        <v>115</v>
      </c>
      <c r="CA146" t="s">
        <v>115</v>
      </c>
      <c r="CB146" t="s">
        <v>115</v>
      </c>
      <c r="CC146" t="s">
        <v>115</v>
      </c>
      <c r="CM146" s="11">
        <f ca="1"/>
        <v>1</v>
      </c>
      <c r="CN146">
        <v>1</v>
      </c>
      <c r="CO146" t="s">
        <v>115</v>
      </c>
      <c r="CP146">
        <v>918.45</v>
      </c>
      <c r="CQ146" t="s">
        <v>115</v>
      </c>
      <c r="CR146">
        <v>918.45</v>
      </c>
      <c r="CS146" t="s">
        <v>115</v>
      </c>
      <c r="CT146">
        <v>68.55</v>
      </c>
      <c r="CU146" t="s">
        <v>115</v>
      </c>
      <c r="CV146">
        <v>55.57</v>
      </c>
      <c r="CW146" t="s">
        <v>115</v>
      </c>
      <c r="CX146">
        <v>12.98</v>
      </c>
      <c r="CY146" t="s">
        <v>115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6.1592549999999998E-3</v>
      </c>
      <c r="FZ146">
        <v>8.3846849999999994E-3</v>
      </c>
      <c r="GA146">
        <v>0.5</v>
      </c>
      <c r="GB146">
        <v>0.5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260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261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7">
        <v>0.25</v>
      </c>
      <c r="BS147">
        <v>8</v>
      </c>
      <c r="BU147">
        <v>0</v>
      </c>
      <c r="BV147">
        <v>0</v>
      </c>
      <c r="BY147">
        <v>0</v>
      </c>
      <c r="BZ147" t="s">
        <v>115</v>
      </c>
      <c r="CA147" t="s">
        <v>115</v>
      </c>
      <c r="CB147" t="s">
        <v>115</v>
      </c>
      <c r="CC147" t="s">
        <v>115</v>
      </c>
      <c r="CM147" s="11">
        <f ca="1"/>
        <v>1</v>
      </c>
      <c r="CN147">
        <v>1</v>
      </c>
      <c r="CO147" t="s">
        <v>115</v>
      </c>
      <c r="CP147">
        <v>862.87</v>
      </c>
      <c r="CQ147" t="s">
        <v>115</v>
      </c>
      <c r="CR147">
        <v>862.87</v>
      </c>
      <c r="CS147" t="s">
        <v>115</v>
      </c>
      <c r="CT147">
        <v>67.81</v>
      </c>
      <c r="CU147" t="s">
        <v>115</v>
      </c>
      <c r="CV147">
        <v>55.57</v>
      </c>
      <c r="CW147" t="s">
        <v>115</v>
      </c>
      <c r="CX147">
        <v>12.24</v>
      </c>
      <c r="CY147" t="s">
        <v>115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-1.917008E-3</v>
      </c>
      <c r="FZ147">
        <v>9.7992119999999999E-3</v>
      </c>
      <c r="GA147">
        <v>0.5</v>
      </c>
      <c r="GB147">
        <v>0.5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260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261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7">
        <v>0.25</v>
      </c>
      <c r="BS148">
        <v>9</v>
      </c>
      <c r="BU148">
        <v>0</v>
      </c>
      <c r="BV148">
        <v>0</v>
      </c>
      <c r="BY148">
        <v>0</v>
      </c>
      <c r="BZ148" t="s">
        <v>115</v>
      </c>
      <c r="CA148" t="s">
        <v>115</v>
      </c>
      <c r="CB148" t="s">
        <v>115</v>
      </c>
      <c r="CC148" t="s">
        <v>115</v>
      </c>
      <c r="CM148" s="11">
        <f ca="1"/>
        <v>1</v>
      </c>
      <c r="CN148">
        <v>1</v>
      </c>
      <c r="CO148" t="s">
        <v>115</v>
      </c>
      <c r="CP148">
        <v>807.3</v>
      </c>
      <c r="CQ148" t="s">
        <v>115</v>
      </c>
      <c r="CR148">
        <v>807.3</v>
      </c>
      <c r="CS148" t="s">
        <v>115</v>
      </c>
      <c r="CT148">
        <v>67.069999999999993</v>
      </c>
      <c r="CU148" t="s">
        <v>115</v>
      </c>
      <c r="CV148">
        <v>55.57</v>
      </c>
      <c r="CW148" t="s">
        <v>115</v>
      </c>
      <c r="CX148">
        <v>11.5</v>
      </c>
      <c r="CY148" t="s">
        <v>115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0.115061571</v>
      </c>
      <c r="FZ148">
        <v>8.9203600000000004E-3</v>
      </c>
      <c r="GA148">
        <v>0.5</v>
      </c>
      <c r="GB148">
        <v>0.5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262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263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7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115</v>
      </c>
      <c r="CB149" t="s">
        <v>115</v>
      </c>
      <c r="CC149" t="s">
        <v>115</v>
      </c>
      <c r="CM149" s="11">
        <f ca="1"/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115</v>
      </c>
      <c r="CU149" t="s">
        <v>115</v>
      </c>
      <c r="CV149" t="s">
        <v>115</v>
      </c>
      <c r="CW149" t="s">
        <v>115</v>
      </c>
      <c r="CX149" t="s">
        <v>115</v>
      </c>
      <c r="CY149" t="s">
        <v>115</v>
      </c>
      <c r="DA149">
        <v>-0.60462933100000005</v>
      </c>
      <c r="DB149">
        <v>0.55390962099999996</v>
      </c>
      <c r="DC149">
        <v>-0.60462933100000005</v>
      </c>
      <c r="FO149">
        <v>1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-1.1124261E-2</v>
      </c>
      <c r="FZ149">
        <v>1.1126319000000001E-2</v>
      </c>
      <c r="GA149">
        <v>0</v>
      </c>
      <c r="GB149">
        <v>0</v>
      </c>
      <c r="GC149">
        <v>1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262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263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7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 s="11">
        <f ca="1"/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K150" s="9"/>
      <c r="FO150">
        <v>1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-0.178335243</v>
      </c>
      <c r="FZ150">
        <v>8.9097610000000004E-3</v>
      </c>
      <c r="GA150">
        <v>0</v>
      </c>
      <c r="GB150">
        <v>0</v>
      </c>
      <c r="GC150">
        <v>1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262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263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7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 s="11">
        <f ca="1"/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K151" s="9"/>
      <c r="FO151">
        <v>1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-3.8302450000000002E-2</v>
      </c>
      <c r="FZ151">
        <v>8.1209990000000003E-3</v>
      </c>
      <c r="GA151">
        <v>0</v>
      </c>
      <c r="GB151">
        <v>0</v>
      </c>
      <c r="GC151">
        <v>1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262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263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7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 s="11">
        <f ca="1"/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K152" s="9"/>
      <c r="FO152">
        <v>1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-2.209829E-2</v>
      </c>
      <c r="FZ152">
        <v>7.787118E-3</v>
      </c>
      <c r="GA152">
        <v>0</v>
      </c>
      <c r="GB152">
        <v>0</v>
      </c>
      <c r="GC152">
        <v>1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262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263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7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 s="11">
        <f ca="1"/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K153" s="9"/>
      <c r="FO153">
        <v>1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6.1592549999999998E-3</v>
      </c>
      <c r="FZ153">
        <v>8.3846849999999994E-3</v>
      </c>
      <c r="GA153">
        <v>0</v>
      </c>
      <c r="GB153">
        <v>0</v>
      </c>
      <c r="GC153">
        <v>1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262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263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7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 s="11">
        <f ca="1"/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K154" s="9"/>
      <c r="FO154">
        <v>1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-1.917008E-3</v>
      </c>
      <c r="FZ154">
        <v>9.7992119999999999E-3</v>
      </c>
      <c r="GA154">
        <v>0</v>
      </c>
      <c r="GB154">
        <v>0</v>
      </c>
      <c r="GC154">
        <v>1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262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263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7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 s="11">
        <f ca="1"/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K155" s="9"/>
      <c r="FO155">
        <v>1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0.115061571</v>
      </c>
      <c r="FZ155">
        <v>8.9203600000000004E-3</v>
      </c>
      <c r="GA155">
        <v>0</v>
      </c>
      <c r="GB155">
        <v>0</v>
      </c>
      <c r="GC155">
        <v>1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262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263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7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 s="11">
        <f ca="1"/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K156" s="9"/>
      <c r="FO156">
        <v>1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0.178680275</v>
      </c>
      <c r="FZ156">
        <v>9.0373629999999996E-3</v>
      </c>
      <c r="GA156">
        <v>0</v>
      </c>
      <c r="GB156">
        <v>0</v>
      </c>
      <c r="GC156">
        <v>1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262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263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7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 s="11">
        <f ca="1"/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K157" s="9"/>
      <c r="FO157">
        <v>1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-8.0769039999999993E-3</v>
      </c>
      <c r="FZ157">
        <v>7.7388370000000001E-3</v>
      </c>
      <c r="GA157">
        <v>0</v>
      </c>
      <c r="GB157">
        <v>0</v>
      </c>
      <c r="GC157">
        <v>1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262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263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7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 s="11">
        <f ca="1"/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FK158" s="9"/>
      <c r="FO158">
        <v>1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0.175178897</v>
      </c>
      <c r="FZ158">
        <v>7.4028100000000001E-3</v>
      </c>
      <c r="GA158">
        <v>0</v>
      </c>
      <c r="GB158">
        <v>0</v>
      </c>
      <c r="GC158">
        <v>1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262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263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7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 s="11">
        <f ca="1"/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FK159" s="9"/>
      <c r="FO159">
        <v>1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-0.16715345700000001</v>
      </c>
      <c r="FZ159">
        <v>8.4753320000000004E-3</v>
      </c>
      <c r="GA159">
        <v>0</v>
      </c>
      <c r="GB159">
        <v>0</v>
      </c>
      <c r="GC159">
        <v>1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262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263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7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 s="11">
        <f ca="1"/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FK160" s="9"/>
      <c r="FO160">
        <v>1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-0.11834704</v>
      </c>
      <c r="FZ160">
        <v>8.7856219999999999E-3</v>
      </c>
      <c r="GA160">
        <v>0</v>
      </c>
      <c r="GB160">
        <v>0</v>
      </c>
      <c r="GC160">
        <v>1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262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263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7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 s="11">
        <f ca="1"/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K161" s="9"/>
      <c r="FO161">
        <v>1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-1.1124261E-2</v>
      </c>
      <c r="FZ161">
        <v>1.1126319000000001E-2</v>
      </c>
      <c r="GA161">
        <v>0</v>
      </c>
      <c r="GB161">
        <v>0</v>
      </c>
      <c r="GC161">
        <v>1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262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263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7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 s="11">
        <f ca="1"/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K162" s="9"/>
      <c r="FO162">
        <v>1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-0.178335243</v>
      </c>
      <c r="FZ162">
        <v>8.9097610000000004E-3</v>
      </c>
      <c r="GA162">
        <v>0</v>
      </c>
      <c r="GB162">
        <v>0</v>
      </c>
      <c r="GC162">
        <v>1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262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263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7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 s="11">
        <f ca="1"/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K163" s="9"/>
      <c r="FO163">
        <v>1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-3.8302450000000002E-2</v>
      </c>
      <c r="FZ163">
        <v>8.1209990000000003E-3</v>
      </c>
      <c r="GA163">
        <v>0</v>
      </c>
      <c r="GB163">
        <v>0</v>
      </c>
      <c r="GC163">
        <v>1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262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263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7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 s="11">
        <f ca="1"/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K164" s="9"/>
      <c r="FO164">
        <v>1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-2.209829E-2</v>
      </c>
      <c r="FZ164">
        <v>7.787118E-3</v>
      </c>
      <c r="GA164">
        <v>0</v>
      </c>
      <c r="GB164">
        <v>0</v>
      </c>
      <c r="GC164">
        <v>1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262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263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7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 s="11">
        <f ca="1"/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K165" s="9"/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6.1592549999999998E-3</v>
      </c>
      <c r="FZ165">
        <v>8.3846849999999994E-3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262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263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7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 s="11">
        <f ca="1"/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-1.917008E-3</v>
      </c>
      <c r="FZ166">
        <v>9.7992119999999999E-3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262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263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7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 s="11">
        <f ca="1"/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0.115061571</v>
      </c>
      <c r="FZ167">
        <v>8.9203600000000004E-3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262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263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7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 s="11">
        <f ca="1"/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0.178680275</v>
      </c>
      <c r="FZ168">
        <v>9.0373629999999996E-3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262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263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7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 s="11">
        <f ca="1"/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-8.0769039999999993E-3</v>
      </c>
      <c r="FZ169">
        <v>7.7388370000000001E-3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262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263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7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 s="11">
        <f ca="1"/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0.175178897</v>
      </c>
      <c r="FZ170">
        <v>7.4028100000000001E-3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262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263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7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 s="11">
        <f ca="1"/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-0.16715345700000001</v>
      </c>
      <c r="FZ171">
        <v>8.4753320000000004E-3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262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263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7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 s="11">
        <f ca="1"/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-0.11834704</v>
      </c>
      <c r="FZ172">
        <v>8.7856219999999999E-3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262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263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7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 s="11">
        <f ca="1"/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-1.1124261E-2</v>
      </c>
      <c r="FZ173">
        <v>1.1126319000000001E-2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262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263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7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 s="11">
        <f ca="1"/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-0.178335243</v>
      </c>
      <c r="FZ174">
        <v>8.9097610000000004E-3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262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263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7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 s="11">
        <f ca="1"/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-3.8302450000000002E-2</v>
      </c>
      <c r="FZ175">
        <v>8.1209990000000003E-3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262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263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7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 s="11">
        <f ca="1"/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-2.209829E-2</v>
      </c>
      <c r="FZ176">
        <v>7.787118E-3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262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263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7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 s="11">
        <f ca="1"/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6.1592549999999998E-3</v>
      </c>
      <c r="FZ177">
        <v>8.3846849999999994E-3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262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263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7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 s="11">
        <f ca="1"/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-1.917008E-3</v>
      </c>
      <c r="FZ178">
        <v>9.7992119999999999E-3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262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263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7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 s="11">
        <f ca="1"/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0.115061571</v>
      </c>
      <c r="FZ179">
        <v>8.9203600000000004E-3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262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263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7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 s="11">
        <f ca="1"/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0.178680275</v>
      </c>
      <c r="FZ180">
        <v>9.0373629999999996E-3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262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263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7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M181" s="11">
        <f ca="1"/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-8.0769039999999993E-3</v>
      </c>
      <c r="FZ181">
        <v>7.7388370000000001E-3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262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263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7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M182" s="11">
        <f ca="1"/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0.175178897</v>
      </c>
      <c r="FZ182">
        <v>7.4028100000000001E-3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262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263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7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M183" s="11">
        <f ca="1"/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-0.16715345700000001</v>
      </c>
      <c r="FZ183">
        <v>8.4753320000000004E-3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262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263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7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M184" s="11">
        <f ca="1"/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-0.11834704</v>
      </c>
      <c r="FZ184">
        <v>8.7856219999999999E-3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262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263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7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M185" s="11">
        <f ca="1"/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-1.1124261E-2</v>
      </c>
      <c r="FZ185">
        <v>1.1126319000000001E-2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262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263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7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M186" s="11">
        <f ca="1"/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-0.178335243</v>
      </c>
      <c r="FZ186">
        <v>8.9097610000000004E-3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262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263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7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M187" s="11">
        <f ca="1"/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-3.8302450000000002E-2</v>
      </c>
      <c r="FZ187">
        <v>8.1209990000000003E-3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262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263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7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M188" s="11">
        <f ca="1"/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-2.209829E-2</v>
      </c>
      <c r="FZ188">
        <v>7.787118E-3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262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263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7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M189" s="11">
        <f ca="1"/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6.1592549999999998E-3</v>
      </c>
      <c r="FZ189">
        <v>8.3846849999999994E-3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262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263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7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M190" s="11">
        <f ca="1"/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-1.917008E-3</v>
      </c>
      <c r="FZ190">
        <v>9.7992119999999999E-3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262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263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7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M191" s="11">
        <f ca="1"/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0.115061571</v>
      </c>
      <c r="FZ191">
        <v>8.9203600000000004E-3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262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263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7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M192" s="11">
        <f ca="1"/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0.178680275</v>
      </c>
      <c r="FZ192">
        <v>9.0373629999999996E-3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262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263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7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M193" s="11">
        <f ca="1"/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-8.0769039999999993E-3</v>
      </c>
      <c r="FZ193">
        <v>7.7388370000000001E-3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262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263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7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M194" s="11">
        <f ca="1"/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0.175178897</v>
      </c>
      <c r="FZ194">
        <v>7.4028100000000001E-3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262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263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7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M195" s="11">
        <f ca="1"/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-0.16715345700000001</v>
      </c>
      <c r="FZ195">
        <v>8.4753320000000004E-3</v>
      </c>
      <c r="GA195">
        <v>0</v>
      </c>
      <c r="GB195">
        <v>0.2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262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263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7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M196" s="11">
        <f ca="1"/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-0.11834704</v>
      </c>
      <c r="FZ196">
        <v>8.7856219999999999E-3</v>
      </c>
      <c r="GA196">
        <v>0</v>
      </c>
      <c r="GB196">
        <v>0.4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262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263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7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M197" s="11">
        <f ca="1"/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-1.1124261E-2</v>
      </c>
      <c r="FZ197">
        <v>1.1126319000000001E-2</v>
      </c>
      <c r="GA197">
        <v>0</v>
      </c>
      <c r="GB197">
        <v>0.6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262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263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7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M198" s="11">
        <f ca="1"/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-0.178335243</v>
      </c>
      <c r="FZ198">
        <v>8.9097610000000004E-3</v>
      </c>
      <c r="GA198">
        <v>0</v>
      </c>
      <c r="GB198">
        <v>0.8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262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263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7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M199" s="11">
        <f ca="1"/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EX199" s="10"/>
      <c r="EY199" s="10"/>
      <c r="EZ199" s="10"/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-3.8302450000000002E-2</v>
      </c>
      <c r="FZ199">
        <v>8.1209990000000003E-3</v>
      </c>
      <c r="GA199">
        <v>0</v>
      </c>
      <c r="GB199">
        <v>1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262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263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7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M200" s="11">
        <f ca="1"/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EW200" s="10"/>
      <c r="EX200" s="10"/>
      <c r="EY200" s="10"/>
      <c r="EZ200" s="10"/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-2.209829E-2</v>
      </c>
      <c r="FZ200">
        <v>7.787118E-3</v>
      </c>
      <c r="GA200">
        <v>0.5</v>
      </c>
      <c r="GB200">
        <v>0.5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262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263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7">
        <v>0.21</v>
      </c>
      <c r="BS201">
        <v>7</v>
      </c>
      <c r="BU201">
        <v>0</v>
      </c>
      <c r="BV201">
        <v>0</v>
      </c>
      <c r="BY201">
        <v>0</v>
      </c>
      <c r="BZ201" t="s">
        <v>115</v>
      </c>
      <c r="CA201" t="s">
        <v>115</v>
      </c>
      <c r="CB201" t="s">
        <v>115</v>
      </c>
      <c r="CC201" t="s">
        <v>115</v>
      </c>
      <c r="CM201" s="11">
        <f ca="1"/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EW201" s="10"/>
      <c r="EX201" s="10"/>
      <c r="EY201" s="10"/>
      <c r="EZ201" s="10"/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6.1592549999999998E-3</v>
      </c>
      <c r="FZ201">
        <v>8.3846849999999994E-3</v>
      </c>
      <c r="GA201">
        <v>0.5</v>
      </c>
      <c r="GB201">
        <v>0.5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262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263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7">
        <v>0.21</v>
      </c>
      <c r="BS202">
        <v>8</v>
      </c>
      <c r="BU202">
        <v>0</v>
      </c>
      <c r="BV202">
        <v>0</v>
      </c>
      <c r="BY202">
        <v>0</v>
      </c>
      <c r="BZ202" t="s">
        <v>115</v>
      </c>
      <c r="CA202" t="s">
        <v>115</v>
      </c>
      <c r="CB202" t="s">
        <v>115</v>
      </c>
      <c r="CC202" t="s">
        <v>115</v>
      </c>
      <c r="CM202" s="11">
        <f ca="1"/>
        <v>1</v>
      </c>
      <c r="CN202">
        <v>1</v>
      </c>
      <c r="CO202" t="s">
        <v>115</v>
      </c>
      <c r="CP202" s="9">
        <v>1116.47</v>
      </c>
      <c r="CQ202" t="s">
        <v>115</v>
      </c>
      <c r="CR202" s="9">
        <v>1116.47</v>
      </c>
      <c r="CS202" t="s">
        <v>115</v>
      </c>
      <c r="CT202">
        <v>73.239999999999995</v>
      </c>
      <c r="CU202" t="s">
        <v>115</v>
      </c>
      <c r="CV202">
        <v>57.6</v>
      </c>
      <c r="CW202" t="s">
        <v>115</v>
      </c>
      <c r="CX202">
        <v>15.64</v>
      </c>
      <c r="CY202" t="s">
        <v>115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-1.917008E-3</v>
      </c>
      <c r="FZ202">
        <v>9.7992119999999999E-3</v>
      </c>
      <c r="GA202">
        <v>0.5</v>
      </c>
      <c r="GB202">
        <v>0.5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262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263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7">
        <v>0.21</v>
      </c>
      <c r="BS203">
        <v>9</v>
      </c>
      <c r="BU203">
        <v>0</v>
      </c>
      <c r="BV203">
        <v>0</v>
      </c>
      <c r="BY203">
        <v>0</v>
      </c>
      <c r="BZ203" t="s">
        <v>115</v>
      </c>
      <c r="CA203" t="s">
        <v>115</v>
      </c>
      <c r="CB203" t="s">
        <v>115</v>
      </c>
      <c r="CC203" t="s">
        <v>115</v>
      </c>
      <c r="CM203" s="11">
        <f ca="1"/>
        <v>1</v>
      </c>
      <c r="CN203">
        <v>1</v>
      </c>
      <c r="CO203" t="s">
        <v>115</v>
      </c>
      <c r="CP203" s="9">
        <v>1058.8800000000001</v>
      </c>
      <c r="CQ203" t="s">
        <v>115</v>
      </c>
      <c r="CR203" s="9">
        <v>1058.8800000000001</v>
      </c>
      <c r="CS203" t="s">
        <v>115</v>
      </c>
      <c r="CT203">
        <v>72.47</v>
      </c>
      <c r="CU203" t="s">
        <v>115</v>
      </c>
      <c r="CV203">
        <v>57.6</v>
      </c>
      <c r="CW203" t="s">
        <v>115</v>
      </c>
      <c r="CX203">
        <v>14.88</v>
      </c>
      <c r="CY203" t="s">
        <v>115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0.115061571</v>
      </c>
      <c r="FZ203">
        <v>8.9203600000000004E-3</v>
      </c>
      <c r="GA203">
        <v>0.5</v>
      </c>
      <c r="GB203">
        <v>0.5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262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263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7">
        <v>0.21</v>
      </c>
      <c r="BS204">
        <v>10</v>
      </c>
      <c r="BU204">
        <v>0</v>
      </c>
      <c r="BV204">
        <v>0</v>
      </c>
      <c r="BY204">
        <v>0</v>
      </c>
      <c r="BZ204" t="s">
        <v>115</v>
      </c>
      <c r="CA204" t="s">
        <v>115</v>
      </c>
      <c r="CB204" t="s">
        <v>115</v>
      </c>
      <c r="CC204" t="s">
        <v>115</v>
      </c>
      <c r="CM204" s="11">
        <f ca="1"/>
        <v>1</v>
      </c>
      <c r="CN204">
        <v>1</v>
      </c>
      <c r="CO204" t="s">
        <v>115</v>
      </c>
      <c r="CP204" s="9">
        <v>1001.28</v>
      </c>
      <c r="CQ204" t="s">
        <v>115</v>
      </c>
      <c r="CR204" s="9">
        <v>1001.28</v>
      </c>
      <c r="CS204" t="s">
        <v>115</v>
      </c>
      <c r="CT204">
        <v>71.709999999999994</v>
      </c>
      <c r="CU204" t="s">
        <v>115</v>
      </c>
      <c r="CV204">
        <v>57.6</v>
      </c>
      <c r="CW204" t="s">
        <v>115</v>
      </c>
      <c r="CX204">
        <v>14.11</v>
      </c>
      <c r="CY204" t="s">
        <v>115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0.178680275</v>
      </c>
      <c r="FZ204">
        <v>9.0373629999999996E-3</v>
      </c>
      <c r="GA204">
        <v>0.5</v>
      </c>
      <c r="GB204">
        <v>0.5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262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263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7">
        <v>0.21</v>
      </c>
      <c r="BS205">
        <v>11</v>
      </c>
      <c r="BU205">
        <v>0</v>
      </c>
      <c r="BV205">
        <v>0</v>
      </c>
      <c r="BY205">
        <v>0</v>
      </c>
      <c r="BZ205" t="s">
        <v>115</v>
      </c>
      <c r="CA205" t="s">
        <v>115</v>
      </c>
      <c r="CB205" t="s">
        <v>115</v>
      </c>
      <c r="CC205" t="s">
        <v>115</v>
      </c>
      <c r="CM205" s="11">
        <f ca="1"/>
        <v>1</v>
      </c>
      <c r="CN205">
        <v>1</v>
      </c>
      <c r="CO205" t="s">
        <v>115</v>
      </c>
      <c r="CP205">
        <v>943.68</v>
      </c>
      <c r="CQ205" t="s">
        <v>115</v>
      </c>
      <c r="CR205">
        <v>943.68</v>
      </c>
      <c r="CS205" t="s">
        <v>115</v>
      </c>
      <c r="CT205">
        <v>70.94</v>
      </c>
      <c r="CU205" t="s">
        <v>115</v>
      </c>
      <c r="CV205">
        <v>57.6</v>
      </c>
      <c r="CW205" t="s">
        <v>115</v>
      </c>
      <c r="CX205">
        <v>13.34</v>
      </c>
      <c r="CY205" t="s">
        <v>115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-8.0769039999999993E-3</v>
      </c>
      <c r="FZ205">
        <v>7.7388370000000001E-3</v>
      </c>
      <c r="GA205">
        <v>0.5</v>
      </c>
      <c r="GB205">
        <v>0.5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264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265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7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115</v>
      </c>
      <c r="CB206" t="s">
        <v>115</v>
      </c>
      <c r="CC206" t="s">
        <v>115</v>
      </c>
      <c r="CM206" s="11">
        <f ca="1"/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115</v>
      </c>
      <c r="CU206" t="s">
        <v>115</v>
      </c>
      <c r="CV206" t="s">
        <v>115</v>
      </c>
      <c r="CW206" t="s">
        <v>115</v>
      </c>
      <c r="CX206" t="s">
        <v>115</v>
      </c>
      <c r="CY206" t="s">
        <v>115</v>
      </c>
      <c r="DA206">
        <v>-0.38150627100000001</v>
      </c>
      <c r="DB206">
        <v>0.59701814799999997</v>
      </c>
      <c r="DC206">
        <v>-0.38150627100000001</v>
      </c>
      <c r="FO206">
        <v>7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0.50166666699999996</v>
      </c>
      <c r="FX206">
        <v>1</v>
      </c>
      <c r="FY206">
        <v>-1.1124261E-2</v>
      </c>
      <c r="FZ206">
        <v>1.1126319000000001E-2</v>
      </c>
      <c r="GA206">
        <v>0</v>
      </c>
      <c r="GB206">
        <v>0</v>
      </c>
      <c r="GC206">
        <v>0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264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265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7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M207" s="11">
        <f ca="1"/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K207" s="9"/>
      <c r="FO207">
        <v>7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0.50166666699999996</v>
      </c>
      <c r="FX207">
        <v>1</v>
      </c>
      <c r="FY207">
        <v>-0.178335243</v>
      </c>
      <c r="FZ207">
        <v>8.9097610000000004E-3</v>
      </c>
      <c r="GA207">
        <v>0</v>
      </c>
      <c r="GB207">
        <v>0</v>
      </c>
      <c r="GC207">
        <v>0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264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265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7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M208" s="11">
        <f ca="1"/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K208" s="9"/>
      <c r="FO208">
        <v>7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0.50166666699999996</v>
      </c>
      <c r="FX208">
        <v>1</v>
      </c>
      <c r="FY208">
        <v>-3.8302450000000002E-2</v>
      </c>
      <c r="FZ208">
        <v>8.1209990000000003E-3</v>
      </c>
      <c r="GA208">
        <v>0</v>
      </c>
      <c r="GB208">
        <v>0</v>
      </c>
      <c r="GC208">
        <v>0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264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265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7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M209" s="11">
        <f ca="1"/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K209" s="9"/>
      <c r="FO209">
        <v>7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0.50166666699999996</v>
      </c>
      <c r="FX209">
        <v>1</v>
      </c>
      <c r="FY209">
        <v>-2.209829E-2</v>
      </c>
      <c r="FZ209">
        <v>7.787118E-3</v>
      </c>
      <c r="GA209">
        <v>0</v>
      </c>
      <c r="GB209">
        <v>0</v>
      </c>
      <c r="GC209">
        <v>0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264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265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7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M210" s="11">
        <f ca="1"/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K210" s="9"/>
      <c r="FO210">
        <v>7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0.50166666699999996</v>
      </c>
      <c r="FX210">
        <v>1</v>
      </c>
      <c r="FY210">
        <v>6.1592549999999998E-3</v>
      </c>
      <c r="FZ210">
        <v>8.3846849999999994E-3</v>
      </c>
      <c r="GA210">
        <v>0</v>
      </c>
      <c r="GB210">
        <v>0</v>
      </c>
      <c r="GC210">
        <v>0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264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265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7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M211" s="11">
        <f ca="1"/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K211" s="9"/>
      <c r="FO211">
        <v>7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0.50166666699999996</v>
      </c>
      <c r="FX211">
        <v>1</v>
      </c>
      <c r="FY211">
        <v>-1.917008E-3</v>
      </c>
      <c r="FZ211">
        <v>9.7992119999999999E-3</v>
      </c>
      <c r="GA211">
        <v>0</v>
      </c>
      <c r="GB211">
        <v>0</v>
      </c>
      <c r="GC211">
        <v>0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264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265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7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M212" s="11">
        <f ca="1"/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K212" s="9"/>
      <c r="FO212">
        <v>7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0.50166666699999996</v>
      </c>
      <c r="FX212">
        <v>1</v>
      </c>
      <c r="FY212">
        <v>0.115061571</v>
      </c>
      <c r="FZ212">
        <v>8.9203600000000004E-3</v>
      </c>
      <c r="GA212">
        <v>0</v>
      </c>
      <c r="GB212">
        <v>0</v>
      </c>
      <c r="GC212">
        <v>0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264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265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7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M213" s="11">
        <f ca="1"/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K213" s="9"/>
      <c r="FO213">
        <v>7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0.50166666699999996</v>
      </c>
      <c r="FX213">
        <v>1</v>
      </c>
      <c r="FY213">
        <v>0.178680275</v>
      </c>
      <c r="FZ213">
        <v>9.0373629999999996E-3</v>
      </c>
      <c r="GA213">
        <v>0</v>
      </c>
      <c r="GB213">
        <v>0</v>
      </c>
      <c r="GC213">
        <v>0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264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265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7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M214" s="11">
        <f ca="1"/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K214" s="9"/>
      <c r="FO214">
        <v>7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0.50166666699999996</v>
      </c>
      <c r="FX214">
        <v>1</v>
      </c>
      <c r="FY214">
        <v>-8.0769039999999993E-3</v>
      </c>
      <c r="FZ214">
        <v>7.7388370000000001E-3</v>
      </c>
      <c r="GA214">
        <v>0</v>
      </c>
      <c r="GB214">
        <v>0</v>
      </c>
      <c r="GC214">
        <v>0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264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265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7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M215" s="11">
        <f ca="1"/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FK215" s="9"/>
      <c r="FO215">
        <v>7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0.50166666699999996</v>
      </c>
      <c r="FX215">
        <v>1</v>
      </c>
      <c r="FY215">
        <v>0.175178897</v>
      </c>
      <c r="FZ215">
        <v>7.4028100000000001E-3</v>
      </c>
      <c r="GA215">
        <v>0</v>
      </c>
      <c r="GB215">
        <v>0</v>
      </c>
      <c r="GC215">
        <v>0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264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265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7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M216" s="11">
        <f ca="1"/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FK216" s="9"/>
      <c r="FO216">
        <v>7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0.50166666699999996</v>
      </c>
      <c r="FX216">
        <v>1</v>
      </c>
      <c r="FY216">
        <v>-0.16715345700000001</v>
      </c>
      <c r="FZ216">
        <v>8.4753320000000004E-3</v>
      </c>
      <c r="GA216">
        <v>0</v>
      </c>
      <c r="GB216">
        <v>0</v>
      </c>
      <c r="GC216">
        <v>0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264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265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7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M217" s="11">
        <f ca="1"/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FK217" s="9"/>
      <c r="FO217">
        <v>7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0.50166666699999996</v>
      </c>
      <c r="FX217">
        <v>1</v>
      </c>
      <c r="FY217">
        <v>-0.11834704</v>
      </c>
      <c r="FZ217">
        <v>8.7856219999999999E-3</v>
      </c>
      <c r="GA217">
        <v>0</v>
      </c>
      <c r="GB217">
        <v>0</v>
      </c>
      <c r="GC217">
        <v>0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264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265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7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M218" s="11">
        <f ca="1"/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K218" s="9"/>
      <c r="FO218">
        <v>7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0.50166666699999996</v>
      </c>
      <c r="FX218">
        <v>1</v>
      </c>
      <c r="FY218">
        <v>-1.1124261E-2</v>
      </c>
      <c r="FZ218">
        <v>1.1126319000000001E-2</v>
      </c>
      <c r="GA218">
        <v>0</v>
      </c>
      <c r="GB218">
        <v>0</v>
      </c>
      <c r="GC218">
        <v>0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264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265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7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M219" s="11">
        <f ca="1"/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K219" s="9"/>
      <c r="FO219">
        <v>7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0.50166666699999996</v>
      </c>
      <c r="FX219">
        <v>1</v>
      </c>
      <c r="FY219">
        <v>-0.178335243</v>
      </c>
      <c r="FZ219">
        <v>8.9097610000000004E-3</v>
      </c>
      <c r="GA219">
        <v>0</v>
      </c>
      <c r="GB219">
        <v>0</v>
      </c>
      <c r="GC219">
        <v>0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264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265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7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M220" s="11">
        <f ca="1"/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K220" s="9"/>
      <c r="FO220">
        <v>7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0.50166666699999996</v>
      </c>
      <c r="FX220">
        <v>1</v>
      </c>
      <c r="FY220">
        <v>-3.8302450000000002E-2</v>
      </c>
      <c r="FZ220">
        <v>8.1209990000000003E-3</v>
      </c>
      <c r="GA220">
        <v>0</v>
      </c>
      <c r="GB220">
        <v>0</v>
      </c>
      <c r="GC220">
        <v>0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264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265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7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M221" s="11">
        <f ca="1"/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K221" s="9"/>
      <c r="FO221">
        <v>7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0.50166666699999996</v>
      </c>
      <c r="FX221">
        <v>1</v>
      </c>
      <c r="FY221">
        <v>-2.209829E-2</v>
      </c>
      <c r="FZ221">
        <v>7.787118E-3</v>
      </c>
      <c r="GA221">
        <v>0</v>
      </c>
      <c r="GB221">
        <v>0</v>
      </c>
      <c r="GC221">
        <v>0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264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265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7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M222" s="11">
        <f ca="1"/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K222" s="9"/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6.1592549999999998E-3</v>
      </c>
      <c r="FZ222">
        <v>8.3846849999999994E-3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264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265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7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M223" s="11">
        <f ca="1"/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-1.917008E-3</v>
      </c>
      <c r="FZ223">
        <v>9.7992119999999999E-3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264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265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7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M224" s="11">
        <f ca="1"/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0.115061571</v>
      </c>
      <c r="FZ224">
        <v>8.9203600000000004E-3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264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265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7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M225" s="11">
        <f ca="1"/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0.178680275</v>
      </c>
      <c r="FZ225">
        <v>9.0373629999999996E-3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264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265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7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M226" s="11">
        <f ca="1"/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-8.0769039999999993E-3</v>
      </c>
      <c r="FZ226">
        <v>7.7388370000000001E-3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264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265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7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M227" s="11">
        <f ca="1"/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0.175178897</v>
      </c>
      <c r="FZ227">
        <v>7.4028100000000001E-3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264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265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7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M228" s="11">
        <f ca="1"/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-0.16715345700000001</v>
      </c>
      <c r="FZ228">
        <v>8.4753320000000004E-3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264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265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7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M229" s="11">
        <f ca="1"/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-0.11834704</v>
      </c>
      <c r="FZ229">
        <v>8.7856219999999999E-3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264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265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7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M230" s="11">
        <f ca="1"/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-1.1124261E-2</v>
      </c>
      <c r="FZ230">
        <v>1.1126319000000001E-2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264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265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7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M231" s="11">
        <f ca="1"/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-0.178335243</v>
      </c>
      <c r="FZ231">
        <v>8.9097610000000004E-3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264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265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7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M232" s="11">
        <f ca="1"/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-3.8302450000000002E-2</v>
      </c>
      <c r="FZ232">
        <v>8.1209990000000003E-3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264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265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7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M233" s="11">
        <f ca="1"/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-2.209829E-2</v>
      </c>
      <c r="FZ233">
        <v>7.787118E-3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264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265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7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M234" s="11">
        <f ca="1"/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6.1592549999999998E-3</v>
      </c>
      <c r="FZ234">
        <v>8.3846849999999994E-3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264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265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7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M235" s="11">
        <f ca="1"/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-1.917008E-3</v>
      </c>
      <c r="FZ235">
        <v>9.7992119999999999E-3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264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265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7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M236" s="11">
        <f ca="1"/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0.115061571</v>
      </c>
      <c r="FZ236">
        <v>8.9203600000000004E-3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264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265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7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M237" s="11">
        <f ca="1"/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0.178680275</v>
      </c>
      <c r="FZ237">
        <v>9.0373629999999996E-3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264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265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7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M238" s="11">
        <f ca="1"/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-8.0769039999999993E-3</v>
      </c>
      <c r="FZ238">
        <v>7.7388370000000001E-3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264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265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7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M239" s="11">
        <f ca="1"/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0.175178897</v>
      </c>
      <c r="FZ239">
        <v>7.4028100000000001E-3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264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265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7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M240" s="11">
        <f ca="1"/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-0.16715345700000001</v>
      </c>
      <c r="FZ240">
        <v>8.4753320000000004E-3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264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265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7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M241" s="11">
        <f ca="1"/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-0.11834704</v>
      </c>
      <c r="FZ241">
        <v>8.7856219999999999E-3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264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265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7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M242" s="11">
        <f ca="1"/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-1.1124261E-2</v>
      </c>
      <c r="FZ242">
        <v>1.1126319000000001E-2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264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265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7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M243" s="11">
        <f ca="1"/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-0.178335243</v>
      </c>
      <c r="FZ243">
        <v>8.9097610000000004E-3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264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265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7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M244" s="11">
        <f ca="1"/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-3.8302450000000002E-2</v>
      </c>
      <c r="FZ244">
        <v>8.1209990000000003E-3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264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265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7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M245" s="11">
        <f ca="1"/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-2.209829E-2</v>
      </c>
      <c r="FZ245">
        <v>7.787118E-3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264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265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7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M246" s="11">
        <f ca="1"/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6.1592549999999998E-3</v>
      </c>
      <c r="FZ246">
        <v>8.3846849999999994E-3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264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265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7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M247" s="11">
        <f ca="1"/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-1.917008E-3</v>
      </c>
      <c r="FZ247">
        <v>9.7992119999999999E-3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264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265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7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M248" s="11">
        <f ca="1"/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0.115061571</v>
      </c>
      <c r="FZ248">
        <v>8.9203600000000004E-3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264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265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7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M249" s="11">
        <f ca="1"/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0.178680275</v>
      </c>
      <c r="FZ249">
        <v>9.0373629999999996E-3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264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265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7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M250" s="11">
        <f ca="1"/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-8.0769039999999993E-3</v>
      </c>
      <c r="FZ250">
        <v>7.7388370000000001E-3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264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265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7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M251" s="11">
        <f ca="1"/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0.175178897</v>
      </c>
      <c r="FZ251">
        <v>7.4028100000000001E-3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264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265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7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M252" s="11">
        <f ca="1"/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-0.16715345700000001</v>
      </c>
      <c r="FZ252">
        <v>8.4753320000000004E-3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264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265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7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M253" s="11">
        <f ca="1"/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-0.11834704</v>
      </c>
      <c r="FZ253">
        <v>8.7856219999999999E-3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264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265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7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M254" s="11">
        <f ca="1"/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-1.1124261E-2</v>
      </c>
      <c r="FZ254">
        <v>1.1126319000000001E-2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264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265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7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M255" s="11">
        <f ca="1"/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-0.178335243</v>
      </c>
      <c r="FZ255">
        <v>8.9097610000000004E-3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264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265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7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M256" s="11">
        <f ca="1"/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-3.8302450000000002E-2</v>
      </c>
      <c r="FZ256">
        <v>8.1209990000000003E-3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264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265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7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M257" s="11">
        <f ca="1"/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-2.209829E-2</v>
      </c>
      <c r="FZ257">
        <v>7.787118E-3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264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265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7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M258" s="11">
        <f ca="1"/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6.1592549999999998E-3</v>
      </c>
      <c r="FZ258">
        <v>8.3846849999999994E-3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264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265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7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M259" s="11">
        <f ca="1"/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-1.917008E-3</v>
      </c>
      <c r="FZ259">
        <v>9.7992119999999999E-3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264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265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7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M260" s="11">
        <f ca="1"/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0.115061571</v>
      </c>
      <c r="FZ260">
        <v>8.9203600000000004E-3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264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265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7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M261" s="11">
        <f ca="1"/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0.178680275</v>
      </c>
      <c r="FZ261">
        <v>9.0373629999999996E-3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264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265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7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M262" s="11">
        <f ca="1"/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-8.0769039999999993E-3</v>
      </c>
      <c r="FZ262">
        <v>7.7388370000000001E-3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264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265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7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M263" s="11">
        <f ca="1"/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0.175178897</v>
      </c>
      <c r="FZ263">
        <v>7.4028100000000001E-3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264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265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7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M264" s="11">
        <f ca="1"/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-0.16715345700000001</v>
      </c>
      <c r="FZ264">
        <v>8.4753320000000004E-3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264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265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7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M265" s="11">
        <f ca="1"/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-0.11834704</v>
      </c>
      <c r="FZ265">
        <v>8.7856219999999999E-3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264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265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7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M266" s="11">
        <f ca="1"/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-1.1124261E-2</v>
      </c>
      <c r="FZ266">
        <v>1.1126319000000001E-2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264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265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7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M267" s="11">
        <f ca="1"/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-0.178335243</v>
      </c>
      <c r="FZ267">
        <v>8.9097610000000004E-3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264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265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7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M268" s="11">
        <f ca="1"/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-3.8302450000000002E-2</v>
      </c>
      <c r="FZ268">
        <v>8.1209990000000003E-3</v>
      </c>
      <c r="GA268">
        <v>0</v>
      </c>
      <c r="GB268">
        <v>0.2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266</v>
      </c>
      <c r="J269">
        <v>120</v>
      </c>
      <c r="K269">
        <v>255</v>
      </c>
      <c r="L269">
        <v>202103</v>
      </c>
      <c r="M269">
        <v>120</v>
      </c>
      <c r="N269">
        <v>3</v>
      </c>
      <c r="O269">
        <v>45060</v>
      </c>
      <c r="P269">
        <v>45060</v>
      </c>
      <c r="Q269">
        <v>0</v>
      </c>
      <c r="R269">
        <v>503.52449999999999</v>
      </c>
      <c r="S269">
        <v>0</v>
      </c>
      <c r="T269">
        <v>0</v>
      </c>
      <c r="U269">
        <v>0.134094407</v>
      </c>
      <c r="V269">
        <v>120</v>
      </c>
      <c r="W269">
        <v>120</v>
      </c>
      <c r="X269">
        <v>0</v>
      </c>
      <c r="Y269">
        <v>786.5363959</v>
      </c>
      <c r="Z269">
        <v>18946.666669999999</v>
      </c>
      <c r="AA269">
        <v>0.20724841699999999</v>
      </c>
      <c r="AB269">
        <v>228.0508561</v>
      </c>
      <c r="AC269">
        <v>0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45060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267</v>
      </c>
      <c r="BG269">
        <v>1</v>
      </c>
      <c r="BH269">
        <v>202103</v>
      </c>
      <c r="BI269">
        <v>255</v>
      </c>
      <c r="BJ269">
        <v>0</v>
      </c>
      <c r="BK269">
        <v>15020</v>
      </c>
      <c r="BL269">
        <v>-228.0508561</v>
      </c>
      <c r="BM269">
        <v>0.134094407</v>
      </c>
      <c r="BN269">
        <v>120</v>
      </c>
      <c r="BO269">
        <v>120</v>
      </c>
      <c r="BP269">
        <v>786.5363959</v>
      </c>
      <c r="BQ269">
        <v>1</v>
      </c>
      <c r="BR269" s="27">
        <v>0.21</v>
      </c>
      <c r="BS269">
        <v>3</v>
      </c>
      <c r="BU269">
        <v>0</v>
      </c>
      <c r="BV269">
        <v>0</v>
      </c>
      <c r="BY269">
        <v>1</v>
      </c>
      <c r="BZ269" s="9">
        <v>15020</v>
      </c>
      <c r="CA269" t="s">
        <v>115</v>
      </c>
      <c r="CB269" t="s">
        <v>115</v>
      </c>
      <c r="CC269" t="s">
        <v>115</v>
      </c>
      <c r="CM269" s="11">
        <f ca="1"/>
        <v>3</v>
      </c>
      <c r="CN269">
        <v>3</v>
      </c>
      <c r="CO269">
        <v>3</v>
      </c>
      <c r="CP269" s="9">
        <v>45060</v>
      </c>
      <c r="CQ269" s="9">
        <v>45060</v>
      </c>
      <c r="CR269" s="9">
        <v>15020</v>
      </c>
      <c r="CS269" s="9">
        <v>15020</v>
      </c>
      <c r="CT269" t="s">
        <v>115</v>
      </c>
      <c r="CU269" t="s">
        <v>115</v>
      </c>
      <c r="CV269" t="s">
        <v>115</v>
      </c>
      <c r="CW269" t="s">
        <v>115</v>
      </c>
      <c r="CX269" t="s">
        <v>115</v>
      </c>
      <c r="CY269" t="s">
        <v>115</v>
      </c>
      <c r="DA269">
        <v>-0.804629331</v>
      </c>
      <c r="DB269">
        <v>0.56871213499999995</v>
      </c>
      <c r="DC269">
        <v>-0.804629331</v>
      </c>
      <c r="FO269">
        <v>2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1</v>
      </c>
      <c r="FX269">
        <v>0</v>
      </c>
      <c r="FY269">
        <v>-1.1124261E-2</v>
      </c>
      <c r="FZ269">
        <v>1.1126319000000001E-2</v>
      </c>
      <c r="GA269">
        <v>0</v>
      </c>
      <c r="GB269">
        <v>0</v>
      </c>
      <c r="GC269">
        <v>0</v>
      </c>
      <c r="GD269">
        <v>0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1</v>
      </c>
      <c r="GQ269">
        <v>0</v>
      </c>
      <c r="GR269">
        <v>0</v>
      </c>
      <c r="GS269">
        <v>0</v>
      </c>
      <c r="GT269">
        <v>0</v>
      </c>
      <c r="GU269">
        <v>1</v>
      </c>
      <c r="GV269">
        <v>0</v>
      </c>
      <c r="GW269">
        <v>0</v>
      </c>
      <c r="GY269">
        <v>-1.1124261E-2</v>
      </c>
      <c r="GZ269">
        <v>1.1126319000000001E-2</v>
      </c>
      <c r="HA269">
        <v>0</v>
      </c>
      <c r="HB269">
        <v>0</v>
      </c>
      <c r="HC269">
        <v>0</v>
      </c>
      <c r="HD269">
        <v>1</v>
      </c>
    </row>
    <row r="270" spans="9:212">
      <c r="I270" t="s">
        <v>266</v>
      </c>
      <c r="J270">
        <v>120</v>
      </c>
      <c r="K270">
        <v>256</v>
      </c>
      <c r="L270">
        <v>202104</v>
      </c>
      <c r="M270">
        <v>119</v>
      </c>
      <c r="N270">
        <v>3</v>
      </c>
      <c r="O270">
        <v>0</v>
      </c>
      <c r="P270">
        <v>44879.364500000003</v>
      </c>
      <c r="Q270">
        <v>180.63550000000001</v>
      </c>
      <c r="R270">
        <v>503.52449999999999</v>
      </c>
      <c r="S270">
        <v>0</v>
      </c>
      <c r="T270">
        <v>0</v>
      </c>
      <c r="U270">
        <v>0.134094407</v>
      </c>
      <c r="V270">
        <v>120</v>
      </c>
      <c r="W270">
        <v>119</v>
      </c>
      <c r="X270">
        <v>1</v>
      </c>
      <c r="Y270">
        <v>786.5363959</v>
      </c>
      <c r="Z270">
        <v>18946.666669999999</v>
      </c>
      <c r="AA270">
        <v>0.20724841699999999</v>
      </c>
      <c r="AB270">
        <v>228.0508561</v>
      </c>
      <c r="AC270">
        <v>0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44879.364500000003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267</v>
      </c>
      <c r="BG270">
        <v>0</v>
      </c>
      <c r="BH270">
        <v>202104</v>
      </c>
      <c r="BI270">
        <v>256</v>
      </c>
      <c r="BJ270">
        <v>1</v>
      </c>
      <c r="BK270">
        <v>14959.78817</v>
      </c>
      <c r="BL270">
        <v>-228.0508561</v>
      </c>
      <c r="BM270">
        <v>0.134094407</v>
      </c>
      <c r="BN270">
        <v>120</v>
      </c>
      <c r="BO270">
        <v>119</v>
      </c>
      <c r="BP270">
        <v>786.5363959</v>
      </c>
      <c r="BQ270">
        <v>2</v>
      </c>
      <c r="BR270" s="27">
        <v>0.21</v>
      </c>
      <c r="BS270">
        <v>4</v>
      </c>
      <c r="BU270">
        <v>0</v>
      </c>
      <c r="BV270">
        <v>0</v>
      </c>
      <c r="BY270">
        <v>0</v>
      </c>
      <c r="BZ270" s="9">
        <v>14959.93</v>
      </c>
      <c r="CA270">
        <v>-60.07</v>
      </c>
      <c r="CB270">
        <v>-167.84</v>
      </c>
      <c r="CC270">
        <v>-227.91</v>
      </c>
      <c r="CM270" s="11">
        <f ca="1"/>
        <v>3</v>
      </c>
      <c r="CN270">
        <v>3</v>
      </c>
      <c r="CO270">
        <v>2.81</v>
      </c>
      <c r="CP270" s="9">
        <v>44879.360000000001</v>
      </c>
      <c r="CQ270" s="9">
        <v>42098.1</v>
      </c>
      <c r="CR270" s="9">
        <v>14959.79</v>
      </c>
      <c r="CS270" s="9">
        <v>14960.39</v>
      </c>
      <c r="CT270">
        <v>684.16</v>
      </c>
      <c r="CU270">
        <v>636.47</v>
      </c>
      <c r="CV270">
        <v>180.64</v>
      </c>
      <c r="CW270">
        <v>167.74</v>
      </c>
      <c r="CX270">
        <v>503.52</v>
      </c>
      <c r="CY270">
        <v>468.73</v>
      </c>
      <c r="DA270">
        <v>-0.97184031299999996</v>
      </c>
      <c r="DB270">
        <v>0.56649557800000006</v>
      </c>
      <c r="DC270">
        <v>-0.97184031299999996</v>
      </c>
      <c r="FK270" s="9"/>
      <c r="FO270">
        <v>2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1</v>
      </c>
      <c r="FX270">
        <v>0</v>
      </c>
      <c r="FY270">
        <v>-0.178335243</v>
      </c>
      <c r="FZ270">
        <v>8.9097610000000004E-3</v>
      </c>
      <c r="GA270">
        <v>0</v>
      </c>
      <c r="GB270">
        <v>0</v>
      </c>
      <c r="GC270">
        <v>0</v>
      </c>
      <c r="GD270">
        <v>0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1</v>
      </c>
      <c r="GQ270">
        <v>0</v>
      </c>
      <c r="GR270">
        <v>0</v>
      </c>
      <c r="GS270">
        <v>0</v>
      </c>
      <c r="GT270">
        <v>0</v>
      </c>
      <c r="GU270">
        <v>1</v>
      </c>
      <c r="GV270">
        <v>0</v>
      </c>
      <c r="GW270">
        <v>0</v>
      </c>
      <c r="GY270">
        <v>-0.178335243</v>
      </c>
      <c r="GZ270">
        <v>8.9097610000000004E-3</v>
      </c>
      <c r="HA270">
        <v>0</v>
      </c>
      <c r="HB270">
        <v>0</v>
      </c>
      <c r="HC270">
        <v>0</v>
      </c>
      <c r="HD270">
        <v>1</v>
      </c>
    </row>
    <row r="271" spans="9:212">
      <c r="I271" t="s">
        <v>266</v>
      </c>
      <c r="J271">
        <v>120</v>
      </c>
      <c r="K271">
        <v>257</v>
      </c>
      <c r="L271">
        <v>202105</v>
      </c>
      <c r="M271">
        <v>118</v>
      </c>
      <c r="N271">
        <v>3</v>
      </c>
      <c r="O271">
        <v>0</v>
      </c>
      <c r="P271">
        <v>44698.728999999999</v>
      </c>
      <c r="Q271">
        <v>180.63550000000001</v>
      </c>
      <c r="R271">
        <v>501.52094779999999</v>
      </c>
      <c r="S271">
        <v>0</v>
      </c>
      <c r="T271">
        <v>0</v>
      </c>
      <c r="U271">
        <v>0.134094407</v>
      </c>
      <c r="V271">
        <v>120</v>
      </c>
      <c r="W271">
        <v>118</v>
      </c>
      <c r="X271">
        <v>2</v>
      </c>
      <c r="Y271">
        <v>786.5363959</v>
      </c>
      <c r="Z271">
        <v>18946.666669999999</v>
      </c>
      <c r="AA271">
        <v>0.20724841699999999</v>
      </c>
      <c r="AB271">
        <v>228.0508561</v>
      </c>
      <c r="AC271">
        <v>0</v>
      </c>
      <c r="AD271">
        <v>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44698.728999999999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267</v>
      </c>
      <c r="BG271">
        <v>0</v>
      </c>
      <c r="BH271">
        <v>202105</v>
      </c>
      <c r="BI271">
        <v>257</v>
      </c>
      <c r="BJ271">
        <v>2</v>
      </c>
      <c r="BK271">
        <v>14899.57633</v>
      </c>
      <c r="BL271">
        <v>-228.0508561</v>
      </c>
      <c r="BM271">
        <v>0.134094407</v>
      </c>
      <c r="BN271">
        <v>120</v>
      </c>
      <c r="BO271">
        <v>118</v>
      </c>
      <c r="BP271">
        <v>786.5363959</v>
      </c>
      <c r="BQ271">
        <v>3</v>
      </c>
      <c r="BR271" s="27">
        <v>0.21</v>
      </c>
      <c r="BS271">
        <v>5</v>
      </c>
      <c r="BU271">
        <v>0</v>
      </c>
      <c r="BV271">
        <v>0</v>
      </c>
      <c r="BY271">
        <v>0</v>
      </c>
      <c r="BZ271" s="9">
        <v>14899.2</v>
      </c>
      <c r="CA271">
        <v>-60.74</v>
      </c>
      <c r="CB271">
        <v>-167.17</v>
      </c>
      <c r="CC271">
        <v>-227.91</v>
      </c>
      <c r="CM271" s="11">
        <f ca="1"/>
        <v>3</v>
      </c>
      <c r="CN271">
        <v>3</v>
      </c>
      <c r="CO271">
        <v>2.73</v>
      </c>
      <c r="CP271" s="9">
        <v>44698.73</v>
      </c>
      <c r="CQ271" s="9">
        <v>40618.559999999998</v>
      </c>
      <c r="CR271" s="9">
        <v>14899.58</v>
      </c>
      <c r="CS271" s="9">
        <v>14900.05</v>
      </c>
      <c r="CT271">
        <v>682.16</v>
      </c>
      <c r="CU271">
        <v>616.54999999999995</v>
      </c>
      <c r="CV271">
        <v>180.64</v>
      </c>
      <c r="CW271">
        <v>164.31</v>
      </c>
      <c r="CX271">
        <v>501.52</v>
      </c>
      <c r="CY271">
        <v>452.25</v>
      </c>
      <c r="DA271">
        <v>-0.83180752000000002</v>
      </c>
      <c r="DB271">
        <v>0.56570681499999997</v>
      </c>
      <c r="DC271">
        <v>-0.83180752000000002</v>
      </c>
      <c r="FK271" s="9"/>
      <c r="FO271">
        <v>2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1</v>
      </c>
      <c r="FX271">
        <v>0</v>
      </c>
      <c r="FY271">
        <v>-3.8302450000000002E-2</v>
      </c>
      <c r="FZ271">
        <v>8.1209990000000003E-3</v>
      </c>
      <c r="GA271">
        <v>0</v>
      </c>
      <c r="GB271">
        <v>0</v>
      </c>
      <c r="GC271">
        <v>0</v>
      </c>
      <c r="GD271">
        <v>0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1</v>
      </c>
      <c r="GQ271">
        <v>0</v>
      </c>
      <c r="GR271">
        <v>0</v>
      </c>
      <c r="GS271">
        <v>0</v>
      </c>
      <c r="GT271">
        <v>0</v>
      </c>
      <c r="GU271">
        <v>1</v>
      </c>
      <c r="GV271">
        <v>0</v>
      </c>
      <c r="GW271">
        <v>0</v>
      </c>
      <c r="GY271">
        <v>-3.8302450000000002E-2</v>
      </c>
      <c r="GZ271">
        <v>8.1209990000000003E-3</v>
      </c>
      <c r="HA271">
        <v>0</v>
      </c>
      <c r="HB271">
        <v>0</v>
      </c>
      <c r="HC271">
        <v>0</v>
      </c>
      <c r="HD271">
        <v>1</v>
      </c>
    </row>
    <row r="272" spans="9:212">
      <c r="I272" t="s">
        <v>266</v>
      </c>
      <c r="J272">
        <v>120</v>
      </c>
      <c r="K272">
        <v>258</v>
      </c>
      <c r="L272">
        <v>202106</v>
      </c>
      <c r="M272">
        <v>117</v>
      </c>
      <c r="N272">
        <v>3</v>
      </c>
      <c r="O272">
        <v>0</v>
      </c>
      <c r="P272">
        <v>44518.093500000003</v>
      </c>
      <c r="Q272">
        <v>180.63550000000001</v>
      </c>
      <c r="R272">
        <v>499.51739559999999</v>
      </c>
      <c r="S272">
        <v>0</v>
      </c>
      <c r="T272">
        <v>0</v>
      </c>
      <c r="U272">
        <v>0.134094407</v>
      </c>
      <c r="V272">
        <v>120</v>
      </c>
      <c r="W272">
        <v>117</v>
      </c>
      <c r="X272">
        <v>3</v>
      </c>
      <c r="Y272">
        <v>786.5363959</v>
      </c>
      <c r="Z272">
        <v>18946.666669999999</v>
      </c>
      <c r="AA272">
        <v>0.20724841699999999</v>
      </c>
      <c r="AB272">
        <v>228.0508561</v>
      </c>
      <c r="AC272">
        <v>0</v>
      </c>
      <c r="AD272">
        <v>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44518.093500000003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267</v>
      </c>
      <c r="BG272">
        <v>0</v>
      </c>
      <c r="BH272">
        <v>202106</v>
      </c>
      <c r="BI272">
        <v>258</v>
      </c>
      <c r="BJ272">
        <v>3</v>
      </c>
      <c r="BK272">
        <v>14839.3645</v>
      </c>
      <c r="BL272">
        <v>-228.0508561</v>
      </c>
      <c r="BM272">
        <v>0.134094407</v>
      </c>
      <c r="BN272">
        <v>120</v>
      </c>
      <c r="BO272">
        <v>117</v>
      </c>
      <c r="BP272">
        <v>786.5363959</v>
      </c>
      <c r="BQ272">
        <v>4</v>
      </c>
      <c r="BR272" s="27">
        <v>0.21</v>
      </c>
      <c r="BS272">
        <v>6</v>
      </c>
      <c r="BU272">
        <v>0</v>
      </c>
      <c r="BV272">
        <v>0</v>
      </c>
      <c r="BY272">
        <v>0</v>
      </c>
      <c r="BZ272" s="9">
        <v>14837.78</v>
      </c>
      <c r="CA272">
        <v>-61.41</v>
      </c>
      <c r="CB272">
        <v>-166.49</v>
      </c>
      <c r="CC272">
        <v>-227.91</v>
      </c>
      <c r="CM272" s="11">
        <f ca="1"/>
        <v>3</v>
      </c>
      <c r="CN272">
        <v>3</v>
      </c>
      <c r="CO272">
        <v>2.66</v>
      </c>
      <c r="CP272" s="9">
        <v>44518.09</v>
      </c>
      <c r="CQ272" s="9">
        <v>39534.67</v>
      </c>
      <c r="CR272" s="9">
        <v>14839.36</v>
      </c>
      <c r="CS272" s="9">
        <v>14839.1</v>
      </c>
      <c r="CT272">
        <v>680.15</v>
      </c>
      <c r="CU272">
        <v>601.11</v>
      </c>
      <c r="CV272">
        <v>180.64</v>
      </c>
      <c r="CW272">
        <v>161.97999999999999</v>
      </c>
      <c r="CX272">
        <v>499.52</v>
      </c>
      <c r="CY272">
        <v>439.13</v>
      </c>
      <c r="DA272">
        <v>-0.81560336</v>
      </c>
      <c r="DB272">
        <v>0.56537293399999999</v>
      </c>
      <c r="DC272">
        <v>-0.81560336</v>
      </c>
      <c r="FK272" s="9"/>
      <c r="FO272">
        <v>2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1</v>
      </c>
      <c r="FX272">
        <v>0</v>
      </c>
      <c r="FY272">
        <v>-2.209829E-2</v>
      </c>
      <c r="FZ272">
        <v>7.787118E-3</v>
      </c>
      <c r="GA272">
        <v>0</v>
      </c>
      <c r="GB272">
        <v>0</v>
      </c>
      <c r="GC272">
        <v>0</v>
      </c>
      <c r="GD272">
        <v>0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1</v>
      </c>
      <c r="GQ272">
        <v>0</v>
      </c>
      <c r="GR272">
        <v>0</v>
      </c>
      <c r="GS272">
        <v>0</v>
      </c>
      <c r="GT272">
        <v>0</v>
      </c>
      <c r="GU272">
        <v>1</v>
      </c>
      <c r="GV272">
        <v>0</v>
      </c>
      <c r="GW272">
        <v>0</v>
      </c>
      <c r="GY272">
        <v>-2.209829E-2</v>
      </c>
      <c r="GZ272">
        <v>7.787118E-3</v>
      </c>
      <c r="HA272">
        <v>0</v>
      </c>
      <c r="HB272">
        <v>0</v>
      </c>
      <c r="HC272">
        <v>0</v>
      </c>
      <c r="HD272">
        <v>1</v>
      </c>
    </row>
    <row r="273" spans="9:212">
      <c r="I273" t="s">
        <v>266</v>
      </c>
      <c r="J273">
        <v>120</v>
      </c>
      <c r="K273">
        <v>259</v>
      </c>
      <c r="L273">
        <v>202107</v>
      </c>
      <c r="M273">
        <v>116</v>
      </c>
      <c r="N273">
        <v>3</v>
      </c>
      <c r="O273">
        <v>0</v>
      </c>
      <c r="P273">
        <v>44337.457999999999</v>
      </c>
      <c r="Q273">
        <v>180.63550000000001</v>
      </c>
      <c r="R273">
        <v>497.51384339999998</v>
      </c>
      <c r="S273">
        <v>0</v>
      </c>
      <c r="T273">
        <v>0</v>
      </c>
      <c r="U273">
        <v>0.134094407</v>
      </c>
      <c r="V273">
        <v>120</v>
      </c>
      <c r="W273">
        <v>116</v>
      </c>
      <c r="X273">
        <v>4</v>
      </c>
      <c r="Y273">
        <v>786.5363959</v>
      </c>
      <c r="Z273">
        <v>18946.666669999999</v>
      </c>
      <c r="AA273">
        <v>0.20724841699999999</v>
      </c>
      <c r="AB273">
        <v>228.0508561</v>
      </c>
      <c r="AC273">
        <v>0</v>
      </c>
      <c r="AD273">
        <v>3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44337.457999999999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267</v>
      </c>
      <c r="BG273">
        <v>0</v>
      </c>
      <c r="BH273">
        <v>202107</v>
      </c>
      <c r="BI273">
        <v>259</v>
      </c>
      <c r="BJ273">
        <v>4</v>
      </c>
      <c r="BK273">
        <v>14779.152669999999</v>
      </c>
      <c r="BL273">
        <v>-228.0508561</v>
      </c>
      <c r="BM273">
        <v>0.134094407</v>
      </c>
      <c r="BN273">
        <v>120</v>
      </c>
      <c r="BO273">
        <v>116</v>
      </c>
      <c r="BP273">
        <v>786.5363959</v>
      </c>
      <c r="BQ273">
        <v>5</v>
      </c>
      <c r="BR273" s="27">
        <v>0.21</v>
      </c>
      <c r="BS273">
        <v>7</v>
      </c>
      <c r="BU273">
        <v>0</v>
      </c>
      <c r="BV273">
        <v>0</v>
      </c>
      <c r="BY273">
        <v>0</v>
      </c>
      <c r="BZ273" s="9">
        <v>14775.68</v>
      </c>
      <c r="CA273">
        <v>-62.1</v>
      </c>
      <c r="CB273">
        <v>-165.81</v>
      </c>
      <c r="CC273">
        <v>-227.91</v>
      </c>
      <c r="CM273" s="11">
        <f ca="1"/>
        <v>3</v>
      </c>
      <c r="CN273">
        <v>3</v>
      </c>
      <c r="CO273">
        <v>2.6</v>
      </c>
      <c r="CP273" s="9">
        <v>44337.46</v>
      </c>
      <c r="CQ273" s="9">
        <v>38460.67</v>
      </c>
      <c r="CR273" s="9">
        <v>14779.15</v>
      </c>
      <c r="CS273" s="9">
        <v>14777.05</v>
      </c>
      <c r="CT273">
        <v>678.15</v>
      </c>
      <c r="CU273">
        <v>586.46</v>
      </c>
      <c r="CV273">
        <v>180.64</v>
      </c>
      <c r="CW273">
        <v>159.80000000000001</v>
      </c>
      <c r="CX273">
        <v>497.51</v>
      </c>
      <c r="CY273">
        <v>426.66</v>
      </c>
      <c r="DA273">
        <v>-0.787345815</v>
      </c>
      <c r="DB273">
        <v>0.56597050199999999</v>
      </c>
      <c r="DC273">
        <v>-0.787345815</v>
      </c>
      <c r="FK273" s="9"/>
      <c r="FO273">
        <v>2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1</v>
      </c>
      <c r="FX273">
        <v>0</v>
      </c>
      <c r="FY273">
        <v>6.1592549999999998E-3</v>
      </c>
      <c r="FZ273">
        <v>8.3846849999999994E-3</v>
      </c>
      <c r="GA273">
        <v>0</v>
      </c>
      <c r="GB273">
        <v>0</v>
      </c>
      <c r="GC273">
        <v>0</v>
      </c>
      <c r="GD273">
        <v>0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1</v>
      </c>
      <c r="GQ273">
        <v>0</v>
      </c>
      <c r="GR273">
        <v>0</v>
      </c>
      <c r="GS273">
        <v>0</v>
      </c>
      <c r="GT273">
        <v>0</v>
      </c>
      <c r="GU273">
        <v>1</v>
      </c>
      <c r="GV273">
        <v>0</v>
      </c>
      <c r="GW273">
        <v>0</v>
      </c>
      <c r="GY273">
        <v>6.1592549999999998E-3</v>
      </c>
      <c r="GZ273">
        <v>8.3846849999999994E-3</v>
      </c>
      <c r="HA273">
        <v>0</v>
      </c>
      <c r="HB273">
        <v>0</v>
      </c>
      <c r="HC273">
        <v>0</v>
      </c>
      <c r="HD273">
        <v>1</v>
      </c>
    </row>
    <row r="274" spans="9:212">
      <c r="I274" t="s">
        <v>266</v>
      </c>
      <c r="J274">
        <v>120</v>
      </c>
      <c r="K274">
        <v>260</v>
      </c>
      <c r="L274">
        <v>202108</v>
      </c>
      <c r="M274">
        <v>115</v>
      </c>
      <c r="N274">
        <v>3</v>
      </c>
      <c r="O274">
        <v>0</v>
      </c>
      <c r="P274">
        <v>44156.822500000002</v>
      </c>
      <c r="Q274">
        <v>180.63550000000001</v>
      </c>
      <c r="R274">
        <v>495.51029119999998</v>
      </c>
      <c r="S274">
        <v>0</v>
      </c>
      <c r="T274">
        <v>0</v>
      </c>
      <c r="U274">
        <v>0.134094407</v>
      </c>
      <c r="V274">
        <v>120</v>
      </c>
      <c r="W274">
        <v>115</v>
      </c>
      <c r="X274">
        <v>5</v>
      </c>
      <c r="Y274">
        <v>786.5363959</v>
      </c>
      <c r="Z274">
        <v>18946.666669999999</v>
      </c>
      <c r="AA274">
        <v>0.20724841699999999</v>
      </c>
      <c r="AB274">
        <v>228.0508561</v>
      </c>
      <c r="AC274">
        <v>0</v>
      </c>
      <c r="AD274">
        <v>3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44156.822500000002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267</v>
      </c>
      <c r="BG274">
        <v>0</v>
      </c>
      <c r="BH274">
        <v>202108</v>
      </c>
      <c r="BI274">
        <v>260</v>
      </c>
      <c r="BJ274">
        <v>5</v>
      </c>
      <c r="BK274">
        <v>14718.94083</v>
      </c>
      <c r="BL274">
        <v>-228.0508561</v>
      </c>
      <c r="BM274">
        <v>0.134094407</v>
      </c>
      <c r="BN274">
        <v>120</v>
      </c>
      <c r="BO274">
        <v>115</v>
      </c>
      <c r="BP274">
        <v>786.5363959</v>
      </c>
      <c r="BQ274">
        <v>6</v>
      </c>
      <c r="BR274" s="27">
        <v>0.21</v>
      </c>
      <c r="BS274">
        <v>8</v>
      </c>
      <c r="BU274">
        <v>0</v>
      </c>
      <c r="BV274">
        <v>0</v>
      </c>
      <c r="BY274">
        <v>0</v>
      </c>
      <c r="BZ274" s="9">
        <v>14712.89</v>
      </c>
      <c r="CA274">
        <v>-62.8</v>
      </c>
      <c r="CB274">
        <v>-165.11</v>
      </c>
      <c r="CC274">
        <v>-227.91</v>
      </c>
      <c r="CM274" s="11">
        <f ca="1"/>
        <v>3</v>
      </c>
      <c r="CN274">
        <v>3</v>
      </c>
      <c r="CO274">
        <v>2.54</v>
      </c>
      <c r="CP274" s="9">
        <v>44156.82</v>
      </c>
      <c r="CQ274" s="9">
        <v>37436.21</v>
      </c>
      <c r="CR274" s="9">
        <v>14718.94</v>
      </c>
      <c r="CS274" s="9">
        <v>14714.71</v>
      </c>
      <c r="CT274">
        <v>676.15</v>
      </c>
      <c r="CU274">
        <v>571.58000000000004</v>
      </c>
      <c r="CV274">
        <v>180.64</v>
      </c>
      <c r="CW274">
        <v>157.47999999999999</v>
      </c>
      <c r="CX274">
        <v>495.51</v>
      </c>
      <c r="CY274">
        <v>414.1</v>
      </c>
      <c r="DA274">
        <v>-0.79542207799999998</v>
      </c>
      <c r="DB274">
        <v>0.56738502899999999</v>
      </c>
      <c r="DC274">
        <v>-0.79542207799999998</v>
      </c>
      <c r="FK274" s="9"/>
      <c r="FO274">
        <v>2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1</v>
      </c>
      <c r="FX274">
        <v>0</v>
      </c>
      <c r="FY274">
        <v>-1.917008E-3</v>
      </c>
      <c r="FZ274">
        <v>9.7992119999999999E-3</v>
      </c>
      <c r="GA274">
        <v>0</v>
      </c>
      <c r="GB274">
        <v>0</v>
      </c>
      <c r="GC274">
        <v>0</v>
      </c>
      <c r="GD274">
        <v>0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1</v>
      </c>
      <c r="GQ274">
        <v>0</v>
      </c>
      <c r="GR274">
        <v>0</v>
      </c>
      <c r="GS274">
        <v>0</v>
      </c>
      <c r="GT274">
        <v>0</v>
      </c>
      <c r="GU274">
        <v>1</v>
      </c>
      <c r="GV274">
        <v>0</v>
      </c>
      <c r="GW274">
        <v>0</v>
      </c>
      <c r="GY274">
        <v>-1.917008E-3</v>
      </c>
      <c r="GZ274">
        <v>9.7992119999999999E-3</v>
      </c>
      <c r="HA274">
        <v>0</v>
      </c>
      <c r="HB274">
        <v>0</v>
      </c>
      <c r="HC274">
        <v>0</v>
      </c>
      <c r="HD274">
        <v>1</v>
      </c>
    </row>
    <row r="275" spans="9:212">
      <c r="I275" t="s">
        <v>266</v>
      </c>
      <c r="J275">
        <v>120</v>
      </c>
      <c r="K275">
        <v>261</v>
      </c>
      <c r="L275">
        <v>202109</v>
      </c>
      <c r="M275">
        <v>114</v>
      </c>
      <c r="N275">
        <v>3</v>
      </c>
      <c r="O275">
        <v>0</v>
      </c>
      <c r="P275">
        <v>43976.186999999998</v>
      </c>
      <c r="Q275">
        <v>180.63550000000001</v>
      </c>
      <c r="R275">
        <v>493.50673899999998</v>
      </c>
      <c r="S275">
        <v>0</v>
      </c>
      <c r="T275">
        <v>0</v>
      </c>
      <c r="U275">
        <v>0.134094407</v>
      </c>
      <c r="V275">
        <v>120</v>
      </c>
      <c r="W275">
        <v>114</v>
      </c>
      <c r="X275">
        <v>6</v>
      </c>
      <c r="Y275">
        <v>786.5363959</v>
      </c>
      <c r="Z275">
        <v>18946.666669999999</v>
      </c>
      <c r="AA275">
        <v>0.20724841699999999</v>
      </c>
      <c r="AB275">
        <v>228.0508561</v>
      </c>
      <c r="AC275">
        <v>0</v>
      </c>
      <c r="AD275">
        <v>3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43976.186999999998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267</v>
      </c>
      <c r="BG275">
        <v>0</v>
      </c>
      <c r="BH275">
        <v>202109</v>
      </c>
      <c r="BI275">
        <v>261</v>
      </c>
      <c r="BJ275">
        <v>6</v>
      </c>
      <c r="BK275">
        <v>14658.728999999999</v>
      </c>
      <c r="BL275">
        <v>-228.0508561</v>
      </c>
      <c r="BM275">
        <v>0.134094407</v>
      </c>
      <c r="BN275">
        <v>120</v>
      </c>
      <c r="BO275">
        <v>114</v>
      </c>
      <c r="BP275">
        <v>786.5363959</v>
      </c>
      <c r="BQ275">
        <v>7</v>
      </c>
      <c r="BR275" s="27">
        <v>0.21</v>
      </c>
      <c r="BS275">
        <v>9</v>
      </c>
      <c r="BU275">
        <v>0</v>
      </c>
      <c r="BV275">
        <v>0</v>
      </c>
      <c r="BY275">
        <v>0</v>
      </c>
      <c r="BZ275" s="9">
        <v>14649.39</v>
      </c>
      <c r="CA275">
        <v>-63.5</v>
      </c>
      <c r="CB275">
        <v>-164.41</v>
      </c>
      <c r="CC275">
        <v>-227.91</v>
      </c>
      <c r="CM275" s="11">
        <f ca="1"/>
        <v>3</v>
      </c>
      <c r="CN275">
        <v>3</v>
      </c>
      <c r="CO275">
        <v>2.4900000000000002</v>
      </c>
      <c r="CP275" s="9">
        <v>43976.19</v>
      </c>
      <c r="CQ275" s="9">
        <v>36440.980000000003</v>
      </c>
      <c r="CR275" s="9">
        <v>14658.73</v>
      </c>
      <c r="CS275" s="9">
        <v>14651.43</v>
      </c>
      <c r="CT275">
        <v>674.14</v>
      </c>
      <c r="CU275">
        <v>558.26</v>
      </c>
      <c r="CV275">
        <v>180.64</v>
      </c>
      <c r="CW275">
        <v>155.53</v>
      </c>
      <c r="CX275">
        <v>493.51</v>
      </c>
      <c r="CY275">
        <v>402.73</v>
      </c>
      <c r="DA275">
        <v>-0.67844349900000001</v>
      </c>
      <c r="DB275">
        <v>0.56650617700000006</v>
      </c>
      <c r="DC275">
        <v>-0.67844349900000001</v>
      </c>
      <c r="FK275" s="9"/>
      <c r="FO275">
        <v>2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1</v>
      </c>
      <c r="FX275">
        <v>0</v>
      </c>
      <c r="FY275">
        <v>0.115061571</v>
      </c>
      <c r="FZ275">
        <v>8.9203600000000004E-3</v>
      </c>
      <c r="GA275">
        <v>0</v>
      </c>
      <c r="GB275">
        <v>0</v>
      </c>
      <c r="GC275">
        <v>0</v>
      </c>
      <c r="GD275">
        <v>0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1</v>
      </c>
      <c r="GQ275">
        <v>0</v>
      </c>
      <c r="GR275">
        <v>0</v>
      </c>
      <c r="GS275">
        <v>0</v>
      </c>
      <c r="GT275">
        <v>0</v>
      </c>
      <c r="GU275">
        <v>1</v>
      </c>
      <c r="GV275">
        <v>0</v>
      </c>
      <c r="GW275">
        <v>0</v>
      </c>
      <c r="GY275">
        <v>0.115061571</v>
      </c>
      <c r="GZ275">
        <v>8.9203600000000004E-3</v>
      </c>
      <c r="HA275">
        <v>0</v>
      </c>
      <c r="HB275">
        <v>0</v>
      </c>
      <c r="HC275">
        <v>0</v>
      </c>
      <c r="HD275">
        <v>1</v>
      </c>
    </row>
    <row r="276" spans="9:212">
      <c r="I276" t="s">
        <v>266</v>
      </c>
      <c r="J276">
        <v>120</v>
      </c>
      <c r="K276">
        <v>262</v>
      </c>
      <c r="L276">
        <v>202110</v>
      </c>
      <c r="M276">
        <v>113</v>
      </c>
      <c r="N276">
        <v>3</v>
      </c>
      <c r="O276">
        <v>0</v>
      </c>
      <c r="P276">
        <v>43795.551500000001</v>
      </c>
      <c r="Q276">
        <v>180.63550000000001</v>
      </c>
      <c r="R276">
        <v>491.50318679999998</v>
      </c>
      <c r="S276">
        <v>0</v>
      </c>
      <c r="T276">
        <v>0</v>
      </c>
      <c r="U276">
        <v>0.134094407</v>
      </c>
      <c r="V276">
        <v>120</v>
      </c>
      <c r="W276">
        <v>113</v>
      </c>
      <c r="X276">
        <v>7</v>
      </c>
      <c r="Y276">
        <v>786.5363959</v>
      </c>
      <c r="Z276">
        <v>18946.666669999999</v>
      </c>
      <c r="AA276">
        <v>0.20724841699999999</v>
      </c>
      <c r="AB276">
        <v>228.0508561</v>
      </c>
      <c r="AC276">
        <v>0</v>
      </c>
      <c r="AD276">
        <v>3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43795.551500000001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267</v>
      </c>
      <c r="BG276">
        <v>0</v>
      </c>
      <c r="BH276">
        <v>202110</v>
      </c>
      <c r="BI276">
        <v>262</v>
      </c>
      <c r="BJ276">
        <v>7</v>
      </c>
      <c r="BK276">
        <v>14598.517169999999</v>
      </c>
      <c r="BL276">
        <v>-228.0508561</v>
      </c>
      <c r="BM276">
        <v>0.134094407</v>
      </c>
      <c r="BN276">
        <v>120</v>
      </c>
      <c r="BO276">
        <v>113</v>
      </c>
      <c r="BP276">
        <v>786.5363959</v>
      </c>
      <c r="BQ276">
        <v>7</v>
      </c>
      <c r="BR276" s="27">
        <v>0.21</v>
      </c>
      <c r="BS276">
        <v>10</v>
      </c>
      <c r="BU276">
        <v>0</v>
      </c>
      <c r="BV276">
        <v>0</v>
      </c>
      <c r="BY276">
        <v>0</v>
      </c>
      <c r="BZ276" s="9">
        <v>14585.18</v>
      </c>
      <c r="CA276">
        <v>-64.209999999999994</v>
      </c>
      <c r="CB276">
        <v>-163.69999999999999</v>
      </c>
      <c r="CC276">
        <v>-227.91</v>
      </c>
      <c r="CM276" s="11">
        <f ca="1"/>
        <v>3</v>
      </c>
      <c r="CN276">
        <v>3</v>
      </c>
      <c r="CO276">
        <v>2.4300000000000002</v>
      </c>
      <c r="CP276" s="9">
        <v>43795.55</v>
      </c>
      <c r="CQ276" s="9">
        <v>35442.32</v>
      </c>
      <c r="CR276" s="9">
        <v>14598.52</v>
      </c>
      <c r="CS276" s="9">
        <v>14587.32</v>
      </c>
      <c r="CT276">
        <v>672.14</v>
      </c>
      <c r="CU276">
        <v>544.94000000000005</v>
      </c>
      <c r="CV276">
        <v>180.64</v>
      </c>
      <c r="CW276">
        <v>153.51</v>
      </c>
      <c r="CX276">
        <v>491.5</v>
      </c>
      <c r="CY276">
        <v>391.43</v>
      </c>
      <c r="DA276">
        <v>-0.61482479499999998</v>
      </c>
      <c r="DB276">
        <v>0.56662318</v>
      </c>
      <c r="DC276">
        <v>-0.61482479499999998</v>
      </c>
      <c r="FK276" s="9"/>
      <c r="FO276">
        <v>2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1</v>
      </c>
      <c r="FX276">
        <v>0</v>
      </c>
      <c r="FY276">
        <v>0.178680275</v>
      </c>
      <c r="FZ276">
        <v>9.0373629999999996E-3</v>
      </c>
      <c r="GA276">
        <v>0</v>
      </c>
      <c r="GB276">
        <v>0</v>
      </c>
      <c r="GC276">
        <v>0</v>
      </c>
      <c r="GD276">
        <v>0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1</v>
      </c>
      <c r="GQ276">
        <v>0</v>
      </c>
      <c r="GR276">
        <v>0</v>
      </c>
      <c r="GS276">
        <v>0</v>
      </c>
      <c r="GT276">
        <v>0</v>
      </c>
      <c r="GU276">
        <v>1</v>
      </c>
      <c r="GV276">
        <v>0</v>
      </c>
      <c r="GW276">
        <v>0</v>
      </c>
      <c r="GY276">
        <v>0.178680275</v>
      </c>
      <c r="GZ276">
        <v>9.0373629999999996E-3</v>
      </c>
      <c r="HA276">
        <v>0</v>
      </c>
      <c r="HB276">
        <v>0</v>
      </c>
      <c r="HC276">
        <v>0</v>
      </c>
      <c r="HD276">
        <v>1</v>
      </c>
    </row>
    <row r="277" spans="9:212">
      <c r="I277" t="s">
        <v>266</v>
      </c>
      <c r="J277">
        <v>120</v>
      </c>
      <c r="K277">
        <v>263</v>
      </c>
      <c r="L277">
        <v>202111</v>
      </c>
      <c r="M277">
        <v>112</v>
      </c>
      <c r="N277">
        <v>3</v>
      </c>
      <c r="O277">
        <v>0</v>
      </c>
      <c r="P277">
        <v>43614.915999999997</v>
      </c>
      <c r="Q277">
        <v>180.63550000000001</v>
      </c>
      <c r="R277">
        <v>489.49963459999998</v>
      </c>
      <c r="S277">
        <v>0</v>
      </c>
      <c r="T277">
        <v>0</v>
      </c>
      <c r="U277">
        <v>0.134094407</v>
      </c>
      <c r="V277">
        <v>120</v>
      </c>
      <c r="W277">
        <v>112</v>
      </c>
      <c r="X277">
        <v>8</v>
      </c>
      <c r="Y277">
        <v>786.5363959</v>
      </c>
      <c r="Z277">
        <v>18946.666669999999</v>
      </c>
      <c r="AA277">
        <v>0.20724841699999999</v>
      </c>
      <c r="AB277">
        <v>228.0508561</v>
      </c>
      <c r="AC277">
        <v>0</v>
      </c>
      <c r="AD277">
        <v>3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43614.915999999997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267</v>
      </c>
      <c r="BG277">
        <v>0</v>
      </c>
      <c r="BH277">
        <v>202111</v>
      </c>
      <c r="BI277">
        <v>263</v>
      </c>
      <c r="BJ277">
        <v>8</v>
      </c>
      <c r="BK277">
        <v>14538.305329999999</v>
      </c>
      <c r="BL277">
        <v>-228.0508561</v>
      </c>
      <c r="BM277">
        <v>0.134094407</v>
      </c>
      <c r="BN277">
        <v>120</v>
      </c>
      <c r="BO277">
        <v>112</v>
      </c>
      <c r="BP277">
        <v>786.5363959</v>
      </c>
      <c r="BQ277">
        <v>7</v>
      </c>
      <c r="BR277" s="27">
        <v>0.21</v>
      </c>
      <c r="BS277">
        <v>11</v>
      </c>
      <c r="BU277">
        <v>0</v>
      </c>
      <c r="BV277">
        <v>0</v>
      </c>
      <c r="BY277">
        <v>0</v>
      </c>
      <c r="BZ277" s="9">
        <v>14520.26</v>
      </c>
      <c r="CA277">
        <v>-64.92</v>
      </c>
      <c r="CB277">
        <v>-162.97999999999999</v>
      </c>
      <c r="CC277">
        <v>-227.91</v>
      </c>
      <c r="CM277" s="11">
        <f ca="1"/>
        <v>3</v>
      </c>
      <c r="CN277">
        <v>3</v>
      </c>
      <c r="CO277">
        <v>2.38</v>
      </c>
      <c r="CP277" s="9">
        <v>43614.92</v>
      </c>
      <c r="CQ277" s="9">
        <v>34503.22</v>
      </c>
      <c r="CR277" s="9">
        <v>14538.31</v>
      </c>
      <c r="CS277" s="9">
        <v>14522.72</v>
      </c>
      <c r="CT277">
        <v>670.14</v>
      </c>
      <c r="CU277">
        <v>532.51</v>
      </c>
      <c r="CV277">
        <v>180.64</v>
      </c>
      <c r="CW277">
        <v>151.69</v>
      </c>
      <c r="CX277">
        <v>489.5</v>
      </c>
      <c r="CY277">
        <v>380.82</v>
      </c>
      <c r="DA277">
        <v>-0.80158197399999997</v>
      </c>
      <c r="DB277">
        <v>0.56532465300000001</v>
      </c>
      <c r="DC277">
        <v>-0.80158197399999997</v>
      </c>
      <c r="FK277" s="9"/>
      <c r="FO277">
        <v>2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1</v>
      </c>
      <c r="FX277">
        <v>0</v>
      </c>
      <c r="FY277">
        <v>-8.0769039999999993E-3</v>
      </c>
      <c r="FZ277">
        <v>7.7388370000000001E-3</v>
      </c>
      <c r="GA277">
        <v>0</v>
      </c>
      <c r="GB277">
        <v>0</v>
      </c>
      <c r="GC277">
        <v>0</v>
      </c>
      <c r="GD277">
        <v>0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1</v>
      </c>
      <c r="GQ277">
        <v>0</v>
      </c>
      <c r="GR277">
        <v>0</v>
      </c>
      <c r="GS277">
        <v>0</v>
      </c>
      <c r="GT277">
        <v>0</v>
      </c>
      <c r="GU277">
        <v>1</v>
      </c>
      <c r="GV277">
        <v>0</v>
      </c>
      <c r="GW277">
        <v>0</v>
      </c>
      <c r="GY277">
        <v>-8.0769039999999993E-3</v>
      </c>
      <c r="GZ277">
        <v>7.7388370000000001E-3</v>
      </c>
      <c r="HA277">
        <v>0</v>
      </c>
      <c r="HB277">
        <v>0</v>
      </c>
      <c r="HC277">
        <v>0</v>
      </c>
      <c r="HD277">
        <v>1</v>
      </c>
    </row>
    <row r="278" spans="9:212">
      <c r="I278" t="s">
        <v>266</v>
      </c>
      <c r="J278">
        <v>120</v>
      </c>
      <c r="K278">
        <v>264</v>
      </c>
      <c r="L278">
        <v>202112</v>
      </c>
      <c r="M278">
        <v>111</v>
      </c>
      <c r="N278">
        <v>3</v>
      </c>
      <c r="O278">
        <v>0</v>
      </c>
      <c r="P278">
        <v>43434.280500000001</v>
      </c>
      <c r="Q278">
        <v>180.63550000000001</v>
      </c>
      <c r="R278">
        <v>487.49608239999998</v>
      </c>
      <c r="S278">
        <v>0</v>
      </c>
      <c r="T278">
        <v>0</v>
      </c>
      <c r="U278">
        <v>0.134094407</v>
      </c>
      <c r="V278">
        <v>120</v>
      </c>
      <c r="W278">
        <v>111</v>
      </c>
      <c r="X278">
        <v>9</v>
      </c>
      <c r="Y278">
        <v>786.5363959</v>
      </c>
      <c r="Z278">
        <v>18946.666669999999</v>
      </c>
      <c r="AA278">
        <v>0.20724841699999999</v>
      </c>
      <c r="AB278">
        <v>228.0508561</v>
      </c>
      <c r="AC278">
        <v>0</v>
      </c>
      <c r="AD278">
        <v>3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43434.280500000001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267</v>
      </c>
      <c r="BG278">
        <v>0</v>
      </c>
      <c r="BH278">
        <v>202112</v>
      </c>
      <c r="BI278">
        <v>264</v>
      </c>
      <c r="BJ278">
        <v>9</v>
      </c>
      <c r="BK278">
        <v>14478.093500000001</v>
      </c>
      <c r="BL278">
        <v>-228.0508561</v>
      </c>
      <c r="BM278">
        <v>0.134094407</v>
      </c>
      <c r="BN278">
        <v>120</v>
      </c>
      <c r="BO278">
        <v>111</v>
      </c>
      <c r="BP278">
        <v>786.5363959</v>
      </c>
      <c r="BQ278">
        <v>8</v>
      </c>
      <c r="BR278" s="27">
        <v>0.21</v>
      </c>
      <c r="BS278">
        <v>12</v>
      </c>
      <c r="BU278">
        <v>0</v>
      </c>
      <c r="BV278">
        <v>0</v>
      </c>
      <c r="BY278">
        <v>0</v>
      </c>
      <c r="BZ278" s="9">
        <v>14454.61</v>
      </c>
      <c r="CA278">
        <v>-65.650000000000006</v>
      </c>
      <c r="CB278">
        <v>-162.26</v>
      </c>
      <c r="CC278">
        <v>-227.91</v>
      </c>
      <c r="CM278" s="11">
        <f ca="1"/>
        <v>3</v>
      </c>
      <c r="CN278">
        <v>3</v>
      </c>
      <c r="CO278">
        <v>2.33</v>
      </c>
      <c r="CP278" s="9">
        <v>43434.28</v>
      </c>
      <c r="CQ278" s="9">
        <v>33646.050000000003</v>
      </c>
      <c r="CR278" s="9">
        <v>14478.09</v>
      </c>
      <c r="CS278" s="9">
        <v>14457.12</v>
      </c>
      <c r="CT278">
        <v>668.13</v>
      </c>
      <c r="CU278">
        <v>521.87</v>
      </c>
      <c r="CV278">
        <v>180.64</v>
      </c>
      <c r="CW278">
        <v>150.32</v>
      </c>
      <c r="CX278">
        <v>487.5</v>
      </c>
      <c r="CY278">
        <v>371.56</v>
      </c>
      <c r="DA278">
        <v>-0.61832617300000003</v>
      </c>
      <c r="DB278">
        <v>0.56498862699999997</v>
      </c>
      <c r="DC278">
        <v>-0.61832617300000003</v>
      </c>
      <c r="FK278" s="9"/>
      <c r="FO278">
        <v>2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1</v>
      </c>
      <c r="FX278">
        <v>0</v>
      </c>
      <c r="FY278">
        <v>0.175178897</v>
      </c>
      <c r="FZ278">
        <v>7.4028100000000001E-3</v>
      </c>
      <c r="GA278">
        <v>0</v>
      </c>
      <c r="GB278">
        <v>0</v>
      </c>
      <c r="GC278">
        <v>0</v>
      </c>
      <c r="GD278">
        <v>0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1</v>
      </c>
      <c r="GQ278">
        <v>0</v>
      </c>
      <c r="GR278">
        <v>0</v>
      </c>
      <c r="GS278">
        <v>0</v>
      </c>
      <c r="GT278">
        <v>0</v>
      </c>
      <c r="GU278">
        <v>1</v>
      </c>
      <c r="GV278">
        <v>0</v>
      </c>
      <c r="GW278">
        <v>0</v>
      </c>
      <c r="GY278">
        <v>0.175178897</v>
      </c>
      <c r="GZ278">
        <v>7.4028100000000001E-3</v>
      </c>
      <c r="HA278">
        <v>0</v>
      </c>
      <c r="HB278">
        <v>0</v>
      </c>
      <c r="HC278">
        <v>0</v>
      </c>
      <c r="HD278">
        <v>1</v>
      </c>
    </row>
    <row r="279" spans="9:212">
      <c r="I279" t="s">
        <v>266</v>
      </c>
      <c r="J279">
        <v>120</v>
      </c>
      <c r="K279">
        <v>265</v>
      </c>
      <c r="L279">
        <v>202201</v>
      </c>
      <c r="M279">
        <v>110</v>
      </c>
      <c r="N279">
        <v>3</v>
      </c>
      <c r="O279">
        <v>0</v>
      </c>
      <c r="P279">
        <v>43253.644999999997</v>
      </c>
      <c r="Q279">
        <v>180.63550000000001</v>
      </c>
      <c r="R279">
        <v>485.49253019999998</v>
      </c>
      <c r="S279">
        <v>0</v>
      </c>
      <c r="T279">
        <v>0</v>
      </c>
      <c r="U279">
        <v>0.134094407</v>
      </c>
      <c r="V279">
        <v>120</v>
      </c>
      <c r="W279">
        <v>110</v>
      </c>
      <c r="X279">
        <v>10</v>
      </c>
      <c r="Y279">
        <v>786.5363959</v>
      </c>
      <c r="Z279">
        <v>18946.666669999999</v>
      </c>
      <c r="AA279">
        <v>0.20724841699999999</v>
      </c>
      <c r="AB279">
        <v>228.0508561</v>
      </c>
      <c r="AC279">
        <v>0</v>
      </c>
      <c r="AD279">
        <v>3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43253.644999999997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267</v>
      </c>
      <c r="BG279">
        <v>0</v>
      </c>
      <c r="BH279">
        <v>202201</v>
      </c>
      <c r="BI279">
        <v>265</v>
      </c>
      <c r="BJ279">
        <v>10</v>
      </c>
      <c r="BK279">
        <v>14417.881670000001</v>
      </c>
      <c r="BL279">
        <v>-228.0508561</v>
      </c>
      <c r="BM279">
        <v>0.134094407</v>
      </c>
      <c r="BN279">
        <v>120</v>
      </c>
      <c r="BO279">
        <v>110</v>
      </c>
      <c r="BP279">
        <v>786.5363959</v>
      </c>
      <c r="BQ279">
        <v>8</v>
      </c>
      <c r="BR279" s="27">
        <v>0.21</v>
      </c>
      <c r="BS279">
        <v>1</v>
      </c>
      <c r="BU279">
        <v>0</v>
      </c>
      <c r="BV279">
        <v>0</v>
      </c>
      <c r="BY279">
        <v>0</v>
      </c>
      <c r="BZ279" s="9">
        <v>14388.23</v>
      </c>
      <c r="CA279">
        <v>-66.38</v>
      </c>
      <c r="CB279">
        <v>-161.52000000000001</v>
      </c>
      <c r="CC279">
        <v>-227.91</v>
      </c>
      <c r="CM279" s="11">
        <f ca="1"/>
        <v>3</v>
      </c>
      <c r="CN279">
        <v>3</v>
      </c>
      <c r="CO279">
        <v>2.2799999999999998</v>
      </c>
      <c r="CP279" s="9">
        <v>43253.65</v>
      </c>
      <c r="CQ279" s="9">
        <v>32779.79</v>
      </c>
      <c r="CR279" s="9">
        <v>14417.88</v>
      </c>
      <c r="CS279" s="9">
        <v>14390.39</v>
      </c>
      <c r="CT279">
        <v>666.13</v>
      </c>
      <c r="CU279">
        <v>512.70000000000005</v>
      </c>
      <c r="CV279">
        <v>180.64</v>
      </c>
      <c r="CW279">
        <v>149.32</v>
      </c>
      <c r="CX279">
        <v>485.49</v>
      </c>
      <c r="CY279">
        <v>363.38</v>
      </c>
      <c r="DA279">
        <v>-0.96065852699999998</v>
      </c>
      <c r="DB279">
        <v>0.56606114900000004</v>
      </c>
      <c r="DC279">
        <v>-0.96065852699999998</v>
      </c>
      <c r="FK279" s="9"/>
      <c r="FO279">
        <v>2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1</v>
      </c>
      <c r="FX279">
        <v>0</v>
      </c>
      <c r="FY279">
        <v>-0.16715345700000001</v>
      </c>
      <c r="FZ279">
        <v>8.4753320000000004E-3</v>
      </c>
      <c r="GA279">
        <v>0</v>
      </c>
      <c r="GB279">
        <v>0</v>
      </c>
      <c r="GC279">
        <v>0</v>
      </c>
      <c r="GD279">
        <v>0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-0.16715345700000001</v>
      </c>
      <c r="GZ279">
        <v>8.4753320000000004E-3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266</v>
      </c>
      <c r="J280">
        <v>120</v>
      </c>
      <c r="K280">
        <v>266</v>
      </c>
      <c r="L280">
        <v>202202</v>
      </c>
      <c r="M280">
        <v>109</v>
      </c>
      <c r="N280">
        <v>3</v>
      </c>
      <c r="O280">
        <v>0</v>
      </c>
      <c r="P280">
        <v>43073.0095</v>
      </c>
      <c r="Q280">
        <v>180.63550000000001</v>
      </c>
      <c r="R280">
        <v>483.48897799999997</v>
      </c>
      <c r="S280">
        <v>0</v>
      </c>
      <c r="T280">
        <v>0</v>
      </c>
      <c r="U280">
        <v>0.134094407</v>
      </c>
      <c r="V280">
        <v>120</v>
      </c>
      <c r="W280">
        <v>109</v>
      </c>
      <c r="X280">
        <v>11</v>
      </c>
      <c r="Y280">
        <v>786.5363959</v>
      </c>
      <c r="Z280">
        <v>18946.666669999999</v>
      </c>
      <c r="AA280">
        <v>0.20724841699999999</v>
      </c>
      <c r="AB280">
        <v>228.0508561</v>
      </c>
      <c r="AC280">
        <v>0</v>
      </c>
      <c r="AD280">
        <v>3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43073.0095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267</v>
      </c>
      <c r="BG280">
        <v>0</v>
      </c>
      <c r="BH280">
        <v>202202</v>
      </c>
      <c r="BI280">
        <v>266</v>
      </c>
      <c r="BJ280">
        <v>11</v>
      </c>
      <c r="BK280">
        <v>14357.669830000001</v>
      </c>
      <c r="BL280">
        <v>-228.0508561</v>
      </c>
      <c r="BM280">
        <v>0.134094407</v>
      </c>
      <c r="BN280">
        <v>120</v>
      </c>
      <c r="BO280">
        <v>109</v>
      </c>
      <c r="BP280">
        <v>786.5363959</v>
      </c>
      <c r="BQ280">
        <v>8</v>
      </c>
      <c r="BR280" s="27">
        <v>0.21</v>
      </c>
      <c r="BS280">
        <v>2</v>
      </c>
      <c r="BU280">
        <v>0</v>
      </c>
      <c r="BV280">
        <v>0</v>
      </c>
      <c r="BY280">
        <v>0</v>
      </c>
      <c r="BZ280" s="9">
        <v>14321.1</v>
      </c>
      <c r="CA280">
        <v>-67.12</v>
      </c>
      <c r="CB280">
        <v>-160.78</v>
      </c>
      <c r="CC280">
        <v>-227.91</v>
      </c>
      <c r="CM280" s="11">
        <f ca="1"/>
        <v>3</v>
      </c>
      <c r="CN280">
        <v>3</v>
      </c>
      <c r="CO280">
        <v>2.23</v>
      </c>
      <c r="CP280" s="9">
        <v>43073.01</v>
      </c>
      <c r="CQ280" s="9">
        <v>31977.54</v>
      </c>
      <c r="CR280" s="9">
        <v>14357.67</v>
      </c>
      <c r="CS280" s="9">
        <v>14323.12</v>
      </c>
      <c r="CT280">
        <v>664.12</v>
      </c>
      <c r="CU280">
        <v>502.73</v>
      </c>
      <c r="CV280">
        <v>180.64</v>
      </c>
      <c r="CW280">
        <v>148.06</v>
      </c>
      <c r="CX280">
        <v>483.49</v>
      </c>
      <c r="CY280">
        <v>354.67</v>
      </c>
      <c r="DA280">
        <v>-0.91185210999999999</v>
      </c>
      <c r="DB280">
        <v>0.566371438</v>
      </c>
      <c r="DC280">
        <v>-0.91185210999999999</v>
      </c>
      <c r="FK280" s="9"/>
      <c r="FO280">
        <v>2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1</v>
      </c>
      <c r="FX280">
        <v>0</v>
      </c>
      <c r="FY280">
        <v>-0.11834704</v>
      </c>
      <c r="FZ280">
        <v>8.7856219999999999E-3</v>
      </c>
      <c r="GA280">
        <v>0</v>
      </c>
      <c r="GB280">
        <v>0</v>
      </c>
      <c r="GC280">
        <v>0</v>
      </c>
      <c r="GD280">
        <v>0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-0.11834704</v>
      </c>
      <c r="GZ280">
        <v>8.7856219999999999E-3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266</v>
      </c>
      <c r="J281">
        <v>120</v>
      </c>
      <c r="K281">
        <v>267</v>
      </c>
      <c r="L281">
        <v>202203</v>
      </c>
      <c r="M281">
        <v>108</v>
      </c>
      <c r="N281">
        <v>3</v>
      </c>
      <c r="O281">
        <v>0</v>
      </c>
      <c r="P281">
        <v>42892.374000000003</v>
      </c>
      <c r="Q281">
        <v>180.63550000000001</v>
      </c>
      <c r="R281">
        <v>481.48542579999997</v>
      </c>
      <c r="S281">
        <v>0</v>
      </c>
      <c r="T281">
        <v>0</v>
      </c>
      <c r="U281">
        <v>0.134094407</v>
      </c>
      <c r="V281">
        <v>120</v>
      </c>
      <c r="W281">
        <v>108</v>
      </c>
      <c r="X281">
        <v>12</v>
      </c>
      <c r="Y281">
        <v>786.5363959</v>
      </c>
      <c r="Z281">
        <v>18946.666669999999</v>
      </c>
      <c r="AA281">
        <v>0.20724841699999999</v>
      </c>
      <c r="AB281">
        <v>228.0508561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42892.374000000003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267</v>
      </c>
      <c r="BG281">
        <v>0</v>
      </c>
      <c r="BH281">
        <v>202203</v>
      </c>
      <c r="BI281">
        <v>267</v>
      </c>
      <c r="BJ281">
        <v>12</v>
      </c>
      <c r="BK281">
        <v>14297.458000000001</v>
      </c>
      <c r="BL281">
        <v>-228.0508561</v>
      </c>
      <c r="BM281">
        <v>0.134094407</v>
      </c>
      <c r="BN281">
        <v>120</v>
      </c>
      <c r="BO281">
        <v>108</v>
      </c>
      <c r="BP281">
        <v>786.5363959</v>
      </c>
      <c r="BQ281">
        <v>9</v>
      </c>
      <c r="BR281" s="27">
        <v>0.21</v>
      </c>
      <c r="BS281">
        <v>3</v>
      </c>
      <c r="BU281">
        <v>0</v>
      </c>
      <c r="BV281">
        <v>0</v>
      </c>
      <c r="BY281">
        <v>0</v>
      </c>
      <c r="BZ281" s="9">
        <v>14253.23</v>
      </c>
      <c r="CA281">
        <v>-67.87</v>
      </c>
      <c r="CB281">
        <v>-160.03</v>
      </c>
      <c r="CC281">
        <v>-227.91</v>
      </c>
      <c r="CM281" s="11">
        <f ca="1"/>
        <v>3</v>
      </c>
      <c r="CN281">
        <v>3</v>
      </c>
      <c r="CO281">
        <v>2.19</v>
      </c>
      <c r="CP281" s="9">
        <v>42892.37</v>
      </c>
      <c r="CQ281" s="9">
        <v>31180.46</v>
      </c>
      <c r="CR281" s="9">
        <v>14297.46</v>
      </c>
      <c r="CS281" s="9">
        <v>14255.23</v>
      </c>
      <c r="CT281">
        <v>662.12</v>
      </c>
      <c r="CU281">
        <v>491.29</v>
      </c>
      <c r="CV281">
        <v>180.64</v>
      </c>
      <c r="CW281">
        <v>146.31</v>
      </c>
      <c r="CX281">
        <v>481.49</v>
      </c>
      <c r="CY281">
        <v>344.98</v>
      </c>
      <c r="DA281">
        <v>-0.804629331</v>
      </c>
      <c r="DB281">
        <v>0.56871213499999995</v>
      </c>
      <c r="DC281">
        <v>-0.804629331</v>
      </c>
      <c r="FK281" s="9"/>
      <c r="FO281">
        <v>2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1</v>
      </c>
      <c r="FX281">
        <v>0</v>
      </c>
      <c r="FY281">
        <v>-1.1124261E-2</v>
      </c>
      <c r="FZ281">
        <v>1.1126319000000001E-2</v>
      </c>
      <c r="GA281">
        <v>0</v>
      </c>
      <c r="GB281">
        <v>0</v>
      </c>
      <c r="GC281">
        <v>0</v>
      </c>
      <c r="GD281">
        <v>0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-1.1124261E-2</v>
      </c>
      <c r="GZ281">
        <v>1.1126319000000001E-2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266</v>
      </c>
      <c r="J282">
        <v>120</v>
      </c>
      <c r="K282">
        <v>268</v>
      </c>
      <c r="L282">
        <v>202204</v>
      </c>
      <c r="M282">
        <v>107</v>
      </c>
      <c r="N282">
        <v>3</v>
      </c>
      <c r="O282">
        <v>0</v>
      </c>
      <c r="P282">
        <v>42711.738499999999</v>
      </c>
      <c r="Q282">
        <v>180.63550000000001</v>
      </c>
      <c r="R282">
        <v>479.48187359999997</v>
      </c>
      <c r="S282">
        <v>0</v>
      </c>
      <c r="T282">
        <v>0</v>
      </c>
      <c r="U282">
        <v>0.134094407</v>
      </c>
      <c r="V282">
        <v>120</v>
      </c>
      <c r="W282">
        <v>107</v>
      </c>
      <c r="X282">
        <v>13</v>
      </c>
      <c r="Y282">
        <v>786.5363959</v>
      </c>
      <c r="Z282">
        <v>18946.666669999999</v>
      </c>
      <c r="AA282">
        <v>0.20724841699999999</v>
      </c>
      <c r="AB282">
        <v>228.0508561</v>
      </c>
      <c r="AC282">
        <v>0</v>
      </c>
      <c r="AD282">
        <v>3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42711.738499999999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267</v>
      </c>
      <c r="BG282">
        <v>0</v>
      </c>
      <c r="BH282">
        <v>202204</v>
      </c>
      <c r="BI282">
        <v>268</v>
      </c>
      <c r="BJ282">
        <v>13</v>
      </c>
      <c r="BK282">
        <v>14237.24617</v>
      </c>
      <c r="BL282">
        <v>-228.0508561</v>
      </c>
      <c r="BM282">
        <v>0.134094407</v>
      </c>
      <c r="BN282">
        <v>120</v>
      </c>
      <c r="BO282">
        <v>107</v>
      </c>
      <c r="BP282">
        <v>786.5363959</v>
      </c>
      <c r="BQ282">
        <v>9</v>
      </c>
      <c r="BR282" s="27">
        <v>0.21</v>
      </c>
      <c r="BS282">
        <v>4</v>
      </c>
      <c r="BU282">
        <v>0</v>
      </c>
      <c r="BV282">
        <v>0</v>
      </c>
      <c r="BY282">
        <v>0</v>
      </c>
      <c r="BZ282" s="9">
        <v>14184.59</v>
      </c>
      <c r="CA282">
        <v>-68.63</v>
      </c>
      <c r="CB282">
        <v>-159.27000000000001</v>
      </c>
      <c r="CC282">
        <v>-227.91</v>
      </c>
      <c r="CM282" s="11">
        <f ca="1"/>
        <v>3</v>
      </c>
      <c r="CN282">
        <v>3</v>
      </c>
      <c r="CO282">
        <v>2.15</v>
      </c>
      <c r="CP282" s="9">
        <v>42711.74</v>
      </c>
      <c r="CQ282" s="9">
        <v>30439.07</v>
      </c>
      <c r="CR282" s="9">
        <v>14237.25</v>
      </c>
      <c r="CS282" s="9">
        <v>14186.91</v>
      </c>
      <c r="CT282">
        <v>660.12</v>
      </c>
      <c r="CU282">
        <v>481.12</v>
      </c>
      <c r="CV282">
        <v>180.64</v>
      </c>
      <c r="CW282">
        <v>144.88</v>
      </c>
      <c r="CX282">
        <v>479.48</v>
      </c>
      <c r="CY282">
        <v>336.24</v>
      </c>
      <c r="DA282">
        <v>-0.97184031299999996</v>
      </c>
      <c r="DB282">
        <v>0.56649557800000006</v>
      </c>
      <c r="DC282">
        <v>-0.97184031299999996</v>
      </c>
      <c r="FK282" s="9"/>
      <c r="FO282">
        <v>2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1</v>
      </c>
      <c r="FX282">
        <v>0</v>
      </c>
      <c r="FY282">
        <v>-0.178335243</v>
      </c>
      <c r="FZ282">
        <v>8.9097610000000004E-3</v>
      </c>
      <c r="GA282">
        <v>0</v>
      </c>
      <c r="GB282">
        <v>0</v>
      </c>
      <c r="GC282">
        <v>0</v>
      </c>
      <c r="GD282">
        <v>0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-0.178335243</v>
      </c>
      <c r="GZ282">
        <v>8.9097610000000004E-3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266</v>
      </c>
      <c r="J283">
        <v>120</v>
      </c>
      <c r="K283">
        <v>269</v>
      </c>
      <c r="L283">
        <v>202205</v>
      </c>
      <c r="M283">
        <v>106</v>
      </c>
      <c r="N283">
        <v>3</v>
      </c>
      <c r="O283">
        <v>0</v>
      </c>
      <c r="P283">
        <v>42531.103000000003</v>
      </c>
      <c r="Q283">
        <v>180.63550000000001</v>
      </c>
      <c r="R283">
        <v>477.4783213</v>
      </c>
      <c r="S283">
        <v>0</v>
      </c>
      <c r="T283">
        <v>0</v>
      </c>
      <c r="U283">
        <v>0.134094407</v>
      </c>
      <c r="V283">
        <v>120</v>
      </c>
      <c r="W283">
        <v>106</v>
      </c>
      <c r="X283">
        <v>14</v>
      </c>
      <c r="Y283">
        <v>786.5363959</v>
      </c>
      <c r="Z283">
        <v>18946.666669999999</v>
      </c>
      <c r="AA283">
        <v>0.20724841699999999</v>
      </c>
      <c r="AB283">
        <v>228.0508561</v>
      </c>
      <c r="AC283">
        <v>0</v>
      </c>
      <c r="AD283">
        <v>3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42531.103000000003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267</v>
      </c>
      <c r="BG283">
        <v>0</v>
      </c>
      <c r="BH283">
        <v>202205</v>
      </c>
      <c r="BI283">
        <v>269</v>
      </c>
      <c r="BJ283">
        <v>14</v>
      </c>
      <c r="BK283">
        <v>14177.03433</v>
      </c>
      <c r="BL283">
        <v>-228.0508561</v>
      </c>
      <c r="BM283">
        <v>0.134094407</v>
      </c>
      <c r="BN283">
        <v>120</v>
      </c>
      <c r="BO283">
        <v>106</v>
      </c>
      <c r="BP283">
        <v>786.5363959</v>
      </c>
      <c r="BQ283">
        <v>9</v>
      </c>
      <c r="BR283" s="27">
        <v>0.21</v>
      </c>
      <c r="BS283">
        <v>5</v>
      </c>
      <c r="BU283">
        <v>0</v>
      </c>
      <c r="BV283">
        <v>0</v>
      </c>
      <c r="BY283">
        <v>0</v>
      </c>
      <c r="BZ283" s="9">
        <v>14115.19</v>
      </c>
      <c r="CA283">
        <v>-69.400000000000006</v>
      </c>
      <c r="CB283">
        <v>-158.51</v>
      </c>
      <c r="CC283">
        <v>-227.91</v>
      </c>
      <c r="CM283" s="11">
        <f ca="1"/>
        <v>3</v>
      </c>
      <c r="CN283">
        <v>3</v>
      </c>
      <c r="CO283">
        <v>2.1</v>
      </c>
      <c r="CP283" s="9">
        <v>42531.1</v>
      </c>
      <c r="CQ283" s="9">
        <v>29682.35</v>
      </c>
      <c r="CR283" s="9">
        <v>14177.03</v>
      </c>
      <c r="CS283" s="9">
        <v>14117.75</v>
      </c>
      <c r="CT283">
        <v>658.11</v>
      </c>
      <c r="CU283">
        <v>470.94</v>
      </c>
      <c r="CV283">
        <v>180.64</v>
      </c>
      <c r="CW283">
        <v>143.4</v>
      </c>
      <c r="CX283">
        <v>477.48</v>
      </c>
      <c r="CY283">
        <v>327.54000000000002</v>
      </c>
      <c r="DA283">
        <v>-0.83180752000000002</v>
      </c>
      <c r="DB283">
        <v>0.56570681499999997</v>
      </c>
      <c r="DC283">
        <v>-0.83180752000000002</v>
      </c>
      <c r="FK283" s="9"/>
      <c r="FO283">
        <v>2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1</v>
      </c>
      <c r="FX283">
        <v>0</v>
      </c>
      <c r="FY283">
        <v>-3.8302450000000002E-2</v>
      </c>
      <c r="FZ283">
        <v>8.1209990000000003E-3</v>
      </c>
      <c r="GA283">
        <v>0</v>
      </c>
      <c r="GB283">
        <v>0</v>
      </c>
      <c r="GC283">
        <v>0</v>
      </c>
      <c r="GD283">
        <v>0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-3.8302450000000002E-2</v>
      </c>
      <c r="GZ283">
        <v>8.1209990000000003E-3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266</v>
      </c>
      <c r="J284">
        <v>120</v>
      </c>
      <c r="K284">
        <v>270</v>
      </c>
      <c r="L284">
        <v>202206</v>
      </c>
      <c r="M284">
        <v>105</v>
      </c>
      <c r="N284">
        <v>3</v>
      </c>
      <c r="O284">
        <v>0</v>
      </c>
      <c r="P284">
        <v>42350.467499999999</v>
      </c>
      <c r="Q284">
        <v>180.63550000000001</v>
      </c>
      <c r="R284">
        <v>475.4747691</v>
      </c>
      <c r="S284">
        <v>0</v>
      </c>
      <c r="T284">
        <v>0</v>
      </c>
      <c r="U284">
        <v>0.134094407</v>
      </c>
      <c r="V284">
        <v>120</v>
      </c>
      <c r="W284">
        <v>105</v>
      </c>
      <c r="X284">
        <v>15</v>
      </c>
      <c r="Y284">
        <v>786.5363959</v>
      </c>
      <c r="Z284">
        <v>18946.666669999999</v>
      </c>
      <c r="AA284">
        <v>0.20724841699999999</v>
      </c>
      <c r="AB284">
        <v>228.0508561</v>
      </c>
      <c r="AC284">
        <v>0</v>
      </c>
      <c r="AD284">
        <v>3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42350.467499999999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267</v>
      </c>
      <c r="BG284">
        <v>0</v>
      </c>
      <c r="BH284">
        <v>202206</v>
      </c>
      <c r="BI284">
        <v>270</v>
      </c>
      <c r="BJ284">
        <v>15</v>
      </c>
      <c r="BK284">
        <v>14116.8225</v>
      </c>
      <c r="BL284">
        <v>-228.0508561</v>
      </c>
      <c r="BM284">
        <v>0.134094407</v>
      </c>
      <c r="BN284">
        <v>120</v>
      </c>
      <c r="BO284">
        <v>105</v>
      </c>
      <c r="BP284">
        <v>786.5363959</v>
      </c>
      <c r="BQ284">
        <v>9</v>
      </c>
      <c r="BR284" s="27">
        <v>0.21</v>
      </c>
      <c r="BS284">
        <v>6</v>
      </c>
      <c r="BU284">
        <v>0</v>
      </c>
      <c r="BV284">
        <v>0</v>
      </c>
      <c r="BY284">
        <v>0</v>
      </c>
      <c r="BZ284" s="9">
        <v>14045.02</v>
      </c>
      <c r="CA284">
        <v>-70.180000000000007</v>
      </c>
      <c r="CB284">
        <v>-157.72999999999999</v>
      </c>
      <c r="CC284">
        <v>-227.91</v>
      </c>
      <c r="CM284" s="11">
        <f ca="1"/>
        <v>3</v>
      </c>
      <c r="CN284">
        <v>3</v>
      </c>
      <c r="CO284">
        <v>2.06</v>
      </c>
      <c r="CP284" s="9">
        <v>42350.47</v>
      </c>
      <c r="CQ284" s="9">
        <v>28907.95</v>
      </c>
      <c r="CR284" s="9">
        <v>14116.82</v>
      </c>
      <c r="CS284" s="9">
        <v>14047.56</v>
      </c>
      <c r="CT284">
        <v>656.11</v>
      </c>
      <c r="CU284">
        <v>460.92</v>
      </c>
      <c r="CV284">
        <v>180.64</v>
      </c>
      <c r="CW284">
        <v>141.91999999999999</v>
      </c>
      <c r="CX284">
        <v>475.47</v>
      </c>
      <c r="CY284">
        <v>319.01</v>
      </c>
      <c r="DA284">
        <v>-0.81560336</v>
      </c>
      <c r="DB284">
        <v>0.56537293399999999</v>
      </c>
      <c r="DC284">
        <v>-0.81560336</v>
      </c>
      <c r="FK284" s="9"/>
      <c r="FO284">
        <v>2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1</v>
      </c>
      <c r="FX284">
        <v>0</v>
      </c>
      <c r="FY284">
        <v>-2.209829E-2</v>
      </c>
      <c r="FZ284">
        <v>7.787118E-3</v>
      </c>
      <c r="GA284">
        <v>0</v>
      </c>
      <c r="GB284">
        <v>0</v>
      </c>
      <c r="GC284">
        <v>0</v>
      </c>
      <c r="GD284">
        <v>0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-2.209829E-2</v>
      </c>
      <c r="GZ284">
        <v>7.787118E-3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266</v>
      </c>
      <c r="J285">
        <v>120</v>
      </c>
      <c r="K285">
        <v>271</v>
      </c>
      <c r="L285">
        <v>202207</v>
      </c>
      <c r="M285">
        <v>104</v>
      </c>
      <c r="N285">
        <v>3</v>
      </c>
      <c r="O285">
        <v>0</v>
      </c>
      <c r="P285">
        <v>42169.832000000002</v>
      </c>
      <c r="Q285">
        <v>180.63550000000001</v>
      </c>
      <c r="R285">
        <v>473.4712169</v>
      </c>
      <c r="S285">
        <v>0</v>
      </c>
      <c r="T285">
        <v>0</v>
      </c>
      <c r="U285">
        <v>0.134094407</v>
      </c>
      <c r="V285">
        <v>120</v>
      </c>
      <c r="W285">
        <v>104</v>
      </c>
      <c r="X285">
        <v>16</v>
      </c>
      <c r="Y285">
        <v>786.5363959</v>
      </c>
      <c r="Z285">
        <v>18946.666669999999</v>
      </c>
      <c r="AA285">
        <v>0.20724841699999999</v>
      </c>
      <c r="AB285">
        <v>228.0508561</v>
      </c>
      <c r="AC285">
        <v>0</v>
      </c>
      <c r="AD285">
        <v>3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42169.832000000002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267</v>
      </c>
      <c r="BG285">
        <v>0</v>
      </c>
      <c r="BH285">
        <v>202207</v>
      </c>
      <c r="BI285">
        <v>271</v>
      </c>
      <c r="BJ285">
        <v>16</v>
      </c>
      <c r="BK285">
        <v>14056.61067</v>
      </c>
      <c r="BL285">
        <v>-228.0508561</v>
      </c>
      <c r="BM285">
        <v>0.134094407</v>
      </c>
      <c r="BN285">
        <v>120</v>
      </c>
      <c r="BO285">
        <v>104</v>
      </c>
      <c r="BP285">
        <v>786.5363959</v>
      </c>
      <c r="BQ285">
        <v>9</v>
      </c>
      <c r="BR285" s="27">
        <v>0.21</v>
      </c>
      <c r="BS285">
        <v>7</v>
      </c>
      <c r="BU285">
        <v>0</v>
      </c>
      <c r="BV285">
        <v>0</v>
      </c>
      <c r="BY285">
        <v>0</v>
      </c>
      <c r="BZ285" s="9">
        <v>13974.06</v>
      </c>
      <c r="CA285">
        <v>-70.959999999999994</v>
      </c>
      <c r="CB285">
        <v>-156.94999999999999</v>
      </c>
      <c r="CC285">
        <v>-227.91</v>
      </c>
      <c r="CM285" s="11">
        <f ca="1"/>
        <v>3</v>
      </c>
      <c r="CN285">
        <v>3</v>
      </c>
      <c r="CO285">
        <v>2.02</v>
      </c>
      <c r="CP285" s="9">
        <v>42169.83</v>
      </c>
      <c r="CQ285" s="9">
        <v>28167.03</v>
      </c>
      <c r="CR285" s="9">
        <v>14056.61</v>
      </c>
      <c r="CS285" s="9">
        <v>13976.78</v>
      </c>
      <c r="CT285">
        <v>654.11</v>
      </c>
      <c r="CU285">
        <v>450.98</v>
      </c>
      <c r="CV285">
        <v>180.64</v>
      </c>
      <c r="CW285">
        <v>140.41</v>
      </c>
      <c r="CX285">
        <v>473.47</v>
      </c>
      <c r="CY285">
        <v>310.57</v>
      </c>
      <c r="DA285">
        <v>-0.787345815</v>
      </c>
      <c r="DB285">
        <v>0.56597050199999999</v>
      </c>
      <c r="DC285">
        <v>-0.787345815</v>
      </c>
      <c r="FK285" s="9"/>
      <c r="FO285">
        <v>2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6.1592549999999998E-3</v>
      </c>
      <c r="FZ285">
        <v>8.3846849999999994E-3</v>
      </c>
      <c r="GA285">
        <v>0</v>
      </c>
      <c r="GB285">
        <v>0</v>
      </c>
      <c r="GC285">
        <v>0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6.1592549999999998E-3</v>
      </c>
      <c r="GZ285">
        <v>8.3846849999999994E-3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266</v>
      </c>
      <c r="J286">
        <v>120</v>
      </c>
      <c r="K286">
        <v>272</v>
      </c>
      <c r="L286">
        <v>202208</v>
      </c>
      <c r="M286">
        <v>103</v>
      </c>
      <c r="N286">
        <v>3</v>
      </c>
      <c r="O286">
        <v>0</v>
      </c>
      <c r="P286">
        <v>41989.196499999998</v>
      </c>
      <c r="Q286">
        <v>180.63550000000001</v>
      </c>
      <c r="R286">
        <v>471.4676647</v>
      </c>
      <c r="S286">
        <v>0</v>
      </c>
      <c r="T286">
        <v>0</v>
      </c>
      <c r="U286">
        <v>0.134094407</v>
      </c>
      <c r="V286">
        <v>120</v>
      </c>
      <c r="W286">
        <v>103</v>
      </c>
      <c r="X286">
        <v>17</v>
      </c>
      <c r="Y286">
        <v>786.5363959</v>
      </c>
      <c r="Z286">
        <v>18946.666669999999</v>
      </c>
      <c r="AA286">
        <v>0.20724841699999999</v>
      </c>
      <c r="AB286">
        <v>228.0508561</v>
      </c>
      <c r="AC286">
        <v>0</v>
      </c>
      <c r="AD286">
        <v>3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41989.196499999998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267</v>
      </c>
      <c r="BG286">
        <v>0</v>
      </c>
      <c r="BH286">
        <v>202208</v>
      </c>
      <c r="BI286">
        <v>272</v>
      </c>
      <c r="BJ286">
        <v>17</v>
      </c>
      <c r="BK286">
        <v>13996.39883</v>
      </c>
      <c r="BL286">
        <v>-228.0508561</v>
      </c>
      <c r="BM286">
        <v>0.134094407</v>
      </c>
      <c r="BN286">
        <v>120</v>
      </c>
      <c r="BO286">
        <v>103</v>
      </c>
      <c r="BP286">
        <v>786.5363959</v>
      </c>
      <c r="BQ286">
        <v>9</v>
      </c>
      <c r="BR286" s="27">
        <v>0.21</v>
      </c>
      <c r="BS286">
        <v>8</v>
      </c>
      <c r="BU286">
        <v>0</v>
      </c>
      <c r="BV286">
        <v>0</v>
      </c>
      <c r="BY286">
        <v>0</v>
      </c>
      <c r="BZ286" s="9">
        <v>13902.3</v>
      </c>
      <c r="CA286">
        <v>-71.75</v>
      </c>
      <c r="CB286">
        <v>-156.15</v>
      </c>
      <c r="CC286">
        <v>-227.91</v>
      </c>
      <c r="CM286" s="11">
        <f ca="1"/>
        <v>3</v>
      </c>
      <c r="CN286">
        <v>3</v>
      </c>
      <c r="CO286">
        <v>1.97</v>
      </c>
      <c r="CP286" s="9">
        <v>41989.2</v>
      </c>
      <c r="CQ286" s="9">
        <v>27426.69</v>
      </c>
      <c r="CR286" s="9">
        <v>13996.4</v>
      </c>
      <c r="CS286" s="9">
        <v>13905.09</v>
      </c>
      <c r="CT286">
        <v>652.1</v>
      </c>
      <c r="CU286">
        <v>441.33</v>
      </c>
      <c r="CV286">
        <v>180.64</v>
      </c>
      <c r="CW286">
        <v>138.94</v>
      </c>
      <c r="CX286">
        <v>471.47</v>
      </c>
      <c r="CY286">
        <v>302.39</v>
      </c>
      <c r="DA286">
        <v>-0.79542207799999998</v>
      </c>
      <c r="DB286">
        <v>0.56738502899999999</v>
      </c>
      <c r="DC286">
        <v>-0.79542207799999998</v>
      </c>
      <c r="FK286" s="9"/>
      <c r="FO286">
        <v>2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-1.917008E-3</v>
      </c>
      <c r="FZ286">
        <v>9.7992119999999999E-3</v>
      </c>
      <c r="GA286">
        <v>0</v>
      </c>
      <c r="GB286">
        <v>0</v>
      </c>
      <c r="GC286">
        <v>0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-1.917008E-3</v>
      </c>
      <c r="GZ286">
        <v>9.7992119999999999E-3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266</v>
      </c>
      <c r="J287">
        <v>120</v>
      </c>
      <c r="K287">
        <v>273</v>
      </c>
      <c r="L287">
        <v>202209</v>
      </c>
      <c r="M287">
        <v>102</v>
      </c>
      <c r="N287">
        <v>3</v>
      </c>
      <c r="O287">
        <v>0</v>
      </c>
      <c r="P287">
        <v>41808.561000000002</v>
      </c>
      <c r="Q287">
        <v>180.63550000000001</v>
      </c>
      <c r="R287">
        <v>469.4641125</v>
      </c>
      <c r="S287">
        <v>0</v>
      </c>
      <c r="T287">
        <v>0</v>
      </c>
      <c r="U287">
        <v>0.134094407</v>
      </c>
      <c r="V287">
        <v>120</v>
      </c>
      <c r="W287">
        <v>102</v>
      </c>
      <c r="X287">
        <v>18</v>
      </c>
      <c r="Y287">
        <v>786.5363959</v>
      </c>
      <c r="Z287">
        <v>18946.666669999999</v>
      </c>
      <c r="AA287">
        <v>0.20724841699999999</v>
      </c>
      <c r="AB287">
        <v>228.0508561</v>
      </c>
      <c r="AC287">
        <v>0</v>
      </c>
      <c r="AD287">
        <v>3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41808.561000000002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267</v>
      </c>
      <c r="BG287">
        <v>0</v>
      </c>
      <c r="BH287">
        <v>202209</v>
      </c>
      <c r="BI287">
        <v>273</v>
      </c>
      <c r="BJ287">
        <v>18</v>
      </c>
      <c r="BK287">
        <v>13936.187</v>
      </c>
      <c r="BL287">
        <v>-228.0508561</v>
      </c>
      <c r="BM287">
        <v>0.134094407</v>
      </c>
      <c r="BN287">
        <v>120</v>
      </c>
      <c r="BO287">
        <v>102</v>
      </c>
      <c r="BP287">
        <v>786.5363959</v>
      </c>
      <c r="BQ287">
        <v>10</v>
      </c>
      <c r="BR287" s="27">
        <v>0.21</v>
      </c>
      <c r="BS287">
        <v>9</v>
      </c>
      <c r="BU287">
        <v>0</v>
      </c>
      <c r="BV287">
        <v>0</v>
      </c>
      <c r="BY287">
        <v>0</v>
      </c>
      <c r="BZ287" s="9">
        <v>13829.75</v>
      </c>
      <c r="CA287">
        <v>-72.55</v>
      </c>
      <c r="CB287">
        <v>-155.35</v>
      </c>
      <c r="CC287">
        <v>-227.91</v>
      </c>
      <c r="CM287" s="11">
        <f ca="1"/>
        <v>3</v>
      </c>
      <c r="CN287">
        <v>3</v>
      </c>
      <c r="CO287">
        <v>1.93</v>
      </c>
      <c r="CP287" s="9">
        <v>41808.559999999998</v>
      </c>
      <c r="CQ287" s="9">
        <v>26745.1</v>
      </c>
      <c r="CR287" s="9">
        <v>13936.19</v>
      </c>
      <c r="CS287" s="9">
        <v>13832.45</v>
      </c>
      <c r="CT287">
        <v>650.1</v>
      </c>
      <c r="CU287">
        <v>433.51</v>
      </c>
      <c r="CV287">
        <v>180.64</v>
      </c>
      <c r="CW287">
        <v>138</v>
      </c>
      <c r="CX287">
        <v>469.46</v>
      </c>
      <c r="CY287">
        <v>295.51</v>
      </c>
      <c r="DA287">
        <v>-0.67844349900000001</v>
      </c>
      <c r="DB287">
        <v>0.56650617700000006</v>
      </c>
      <c r="DC287">
        <v>-0.67844349900000001</v>
      </c>
      <c r="FK287" s="9"/>
      <c r="FO287">
        <v>2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0.115061571</v>
      </c>
      <c r="FZ287">
        <v>8.9203600000000004E-3</v>
      </c>
      <c r="GA287">
        <v>0</v>
      </c>
      <c r="GB287">
        <v>0</v>
      </c>
      <c r="GC287">
        <v>0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0.115061571</v>
      </c>
      <c r="GZ287">
        <v>8.9203600000000004E-3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266</v>
      </c>
      <c r="J288">
        <v>120</v>
      </c>
      <c r="K288">
        <v>274</v>
      </c>
      <c r="L288">
        <v>202210</v>
      </c>
      <c r="M288">
        <v>101</v>
      </c>
      <c r="N288">
        <v>3</v>
      </c>
      <c r="O288">
        <v>0</v>
      </c>
      <c r="P288">
        <v>41627.925499999998</v>
      </c>
      <c r="Q288">
        <v>180.63550000000001</v>
      </c>
      <c r="R288">
        <v>467.4605603</v>
      </c>
      <c r="S288">
        <v>0</v>
      </c>
      <c r="T288">
        <v>0</v>
      </c>
      <c r="U288">
        <v>0.134094407</v>
      </c>
      <c r="V288">
        <v>120</v>
      </c>
      <c r="W288">
        <v>101</v>
      </c>
      <c r="X288">
        <v>19</v>
      </c>
      <c r="Y288">
        <v>786.5363959</v>
      </c>
      <c r="Z288">
        <v>18946.666669999999</v>
      </c>
      <c r="AA288">
        <v>0.20724841699999999</v>
      </c>
      <c r="AB288">
        <v>228.0508561</v>
      </c>
      <c r="AC288">
        <v>0</v>
      </c>
      <c r="AD288">
        <v>3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41627.925499999998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267</v>
      </c>
      <c r="BG288">
        <v>0</v>
      </c>
      <c r="BH288">
        <v>202210</v>
      </c>
      <c r="BI288">
        <v>274</v>
      </c>
      <c r="BJ288">
        <v>19</v>
      </c>
      <c r="BK288">
        <v>13875.97517</v>
      </c>
      <c r="BL288">
        <v>-228.0508561</v>
      </c>
      <c r="BM288">
        <v>0.134094407</v>
      </c>
      <c r="BN288">
        <v>120</v>
      </c>
      <c r="BO288">
        <v>101</v>
      </c>
      <c r="BP288">
        <v>786.5363959</v>
      </c>
      <c r="BQ288">
        <v>10</v>
      </c>
      <c r="BR288" s="27">
        <v>0.21</v>
      </c>
      <c r="BS288">
        <v>10</v>
      </c>
      <c r="BU288">
        <v>0</v>
      </c>
      <c r="BV288">
        <v>0</v>
      </c>
      <c r="BY288">
        <v>0</v>
      </c>
      <c r="BZ288" s="9">
        <v>13756.38</v>
      </c>
      <c r="CA288">
        <v>-73.37</v>
      </c>
      <c r="CB288">
        <v>-154.54</v>
      </c>
      <c r="CC288">
        <v>-227.91</v>
      </c>
      <c r="CM288" s="11">
        <f ca="1"/>
        <v>3</v>
      </c>
      <c r="CN288">
        <v>3</v>
      </c>
      <c r="CO288">
        <v>1.9</v>
      </c>
      <c r="CP288" s="9">
        <v>41627.93</v>
      </c>
      <c r="CQ288" s="9">
        <v>26082.39</v>
      </c>
      <c r="CR288" s="9">
        <v>13875.98</v>
      </c>
      <c r="CS288" s="9">
        <v>13758.94</v>
      </c>
      <c r="CT288">
        <v>648.1</v>
      </c>
      <c r="CU288">
        <v>425.47</v>
      </c>
      <c r="CV288">
        <v>180.64</v>
      </c>
      <c r="CW288">
        <v>136.94999999999999</v>
      </c>
      <c r="CX288">
        <v>467.46</v>
      </c>
      <c r="CY288">
        <v>288.52</v>
      </c>
      <c r="DA288">
        <v>-0.61482479499999998</v>
      </c>
      <c r="DB288">
        <v>0.56662318</v>
      </c>
      <c r="DC288">
        <v>-0.61482479499999998</v>
      </c>
      <c r="FK288" s="9"/>
      <c r="FO288">
        <v>2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0.178680275</v>
      </c>
      <c r="FZ288">
        <v>9.0373629999999996E-3</v>
      </c>
      <c r="GA288">
        <v>0</v>
      </c>
      <c r="GB288">
        <v>0</v>
      </c>
      <c r="GC288">
        <v>0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0.178680275</v>
      </c>
      <c r="GZ288">
        <v>9.0373629999999996E-3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266</v>
      </c>
      <c r="J289">
        <v>120</v>
      </c>
      <c r="K289">
        <v>275</v>
      </c>
      <c r="L289">
        <v>202211</v>
      </c>
      <c r="M289">
        <v>100</v>
      </c>
      <c r="N289">
        <v>3</v>
      </c>
      <c r="O289">
        <v>0</v>
      </c>
      <c r="P289">
        <v>41447.29</v>
      </c>
      <c r="Q289">
        <v>180.63550000000001</v>
      </c>
      <c r="R289">
        <v>465.4570081</v>
      </c>
      <c r="S289">
        <v>0</v>
      </c>
      <c r="T289">
        <v>0</v>
      </c>
      <c r="U289">
        <v>0.134094407</v>
      </c>
      <c r="V289">
        <v>120</v>
      </c>
      <c r="W289">
        <v>100</v>
      </c>
      <c r="X289">
        <v>20</v>
      </c>
      <c r="Y289">
        <v>786.5363959</v>
      </c>
      <c r="Z289">
        <v>18946.666669999999</v>
      </c>
      <c r="AA289">
        <v>0.20724841699999999</v>
      </c>
      <c r="AB289">
        <v>228.0508561</v>
      </c>
      <c r="AC289">
        <v>0</v>
      </c>
      <c r="AD289">
        <v>3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41447.29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267</v>
      </c>
      <c r="BG289">
        <v>0</v>
      </c>
      <c r="BH289">
        <v>202211</v>
      </c>
      <c r="BI289">
        <v>275</v>
      </c>
      <c r="BJ289">
        <v>20</v>
      </c>
      <c r="BK289">
        <v>13815.76333</v>
      </c>
      <c r="BL289">
        <v>-228.0508561</v>
      </c>
      <c r="BM289">
        <v>0.134094407</v>
      </c>
      <c r="BN289">
        <v>120</v>
      </c>
      <c r="BO289">
        <v>100</v>
      </c>
      <c r="BP289">
        <v>786.5363959</v>
      </c>
      <c r="BQ289">
        <v>10</v>
      </c>
      <c r="BR289" s="27">
        <v>0.21</v>
      </c>
      <c r="BS289">
        <v>11</v>
      </c>
      <c r="BU289">
        <v>0</v>
      </c>
      <c r="BV289">
        <v>0</v>
      </c>
      <c r="BY289">
        <v>0</v>
      </c>
      <c r="BZ289" s="9">
        <v>13682.2</v>
      </c>
      <c r="CA289">
        <v>-74.19</v>
      </c>
      <c r="CB289">
        <v>-153.72</v>
      </c>
      <c r="CC289">
        <v>-227.91</v>
      </c>
      <c r="CM289" s="11">
        <f ca="1"/>
        <v>3</v>
      </c>
      <c r="CN289">
        <v>3</v>
      </c>
      <c r="CO289">
        <v>1.86</v>
      </c>
      <c r="CP289" s="9">
        <v>41447.29</v>
      </c>
      <c r="CQ289" s="9">
        <v>25450.41</v>
      </c>
      <c r="CR289" s="9">
        <v>13815.76</v>
      </c>
      <c r="CS289" s="9">
        <v>13684.66</v>
      </c>
      <c r="CT289">
        <v>646.09</v>
      </c>
      <c r="CU289">
        <v>417.82</v>
      </c>
      <c r="CV289">
        <v>180.64</v>
      </c>
      <c r="CW289">
        <v>135.99</v>
      </c>
      <c r="CX289">
        <v>465.46</v>
      </c>
      <c r="CY289">
        <v>281.83</v>
      </c>
      <c r="DA289">
        <v>-0.80158197399999997</v>
      </c>
      <c r="DB289">
        <v>0.56532465300000001</v>
      </c>
      <c r="DC289">
        <v>-0.80158197399999997</v>
      </c>
      <c r="FK289" s="9"/>
      <c r="FO289">
        <v>2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-8.0769039999999993E-3</v>
      </c>
      <c r="FZ289">
        <v>7.7388370000000001E-3</v>
      </c>
      <c r="GA289">
        <v>0</v>
      </c>
      <c r="GB289">
        <v>0</v>
      </c>
      <c r="GC289">
        <v>0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-8.0769039999999993E-3</v>
      </c>
      <c r="GZ289">
        <v>7.7388370000000001E-3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266</v>
      </c>
      <c r="J290">
        <v>120</v>
      </c>
      <c r="K290">
        <v>276</v>
      </c>
      <c r="L290">
        <v>202212</v>
      </c>
      <c r="M290">
        <v>99</v>
      </c>
      <c r="N290">
        <v>3</v>
      </c>
      <c r="O290">
        <v>0</v>
      </c>
      <c r="P290">
        <v>41266.654499999997</v>
      </c>
      <c r="Q290">
        <v>180.63550000000001</v>
      </c>
      <c r="R290">
        <v>463.45345589999999</v>
      </c>
      <c r="S290">
        <v>0</v>
      </c>
      <c r="T290">
        <v>0</v>
      </c>
      <c r="U290">
        <v>0.134094407</v>
      </c>
      <c r="V290">
        <v>120</v>
      </c>
      <c r="W290">
        <v>99</v>
      </c>
      <c r="X290">
        <v>21</v>
      </c>
      <c r="Y290">
        <v>786.5363959</v>
      </c>
      <c r="Z290">
        <v>18946.666669999999</v>
      </c>
      <c r="AA290">
        <v>0.20724841699999999</v>
      </c>
      <c r="AB290">
        <v>228.0508561</v>
      </c>
      <c r="AC290">
        <v>0</v>
      </c>
      <c r="AD290">
        <v>3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41266.654499999997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267</v>
      </c>
      <c r="BG290">
        <v>0</v>
      </c>
      <c r="BH290">
        <v>202212</v>
      </c>
      <c r="BI290">
        <v>276</v>
      </c>
      <c r="BJ290">
        <v>21</v>
      </c>
      <c r="BK290">
        <v>13755.5515</v>
      </c>
      <c r="BL290">
        <v>-228.0508561</v>
      </c>
      <c r="BM290">
        <v>0.134094407</v>
      </c>
      <c r="BN290">
        <v>120</v>
      </c>
      <c r="BO290">
        <v>99</v>
      </c>
      <c r="BP290">
        <v>786.5363959</v>
      </c>
      <c r="BQ290">
        <v>10</v>
      </c>
      <c r="BR290" s="27">
        <v>0.21</v>
      </c>
      <c r="BS290">
        <v>12</v>
      </c>
      <c r="BU290">
        <v>0</v>
      </c>
      <c r="BV290">
        <v>0</v>
      </c>
      <c r="BY290">
        <v>0</v>
      </c>
      <c r="BZ290" s="9">
        <v>13607.18</v>
      </c>
      <c r="CA290">
        <v>-75.010000000000005</v>
      </c>
      <c r="CB290">
        <v>-152.88999999999999</v>
      </c>
      <c r="CC290">
        <v>-227.91</v>
      </c>
      <c r="CM290" s="11">
        <f ca="1"/>
        <v>3</v>
      </c>
      <c r="CN290">
        <v>3</v>
      </c>
      <c r="CO290">
        <v>1.82</v>
      </c>
      <c r="CP290" s="9">
        <v>41266.65</v>
      </c>
      <c r="CQ290" s="9">
        <v>24837.01</v>
      </c>
      <c r="CR290" s="9">
        <v>13755.55</v>
      </c>
      <c r="CS290" s="9">
        <v>13609.65</v>
      </c>
      <c r="CT290">
        <v>644.09</v>
      </c>
      <c r="CU290">
        <v>409.71</v>
      </c>
      <c r="CV290">
        <v>180.64</v>
      </c>
      <c r="CW290">
        <v>134.84</v>
      </c>
      <c r="CX290">
        <v>463.45</v>
      </c>
      <c r="CY290">
        <v>274.87</v>
      </c>
      <c r="DA290">
        <v>-0.61832617300000003</v>
      </c>
      <c r="DB290">
        <v>0.56498862699999997</v>
      </c>
      <c r="DC290">
        <v>-0.61832617300000003</v>
      </c>
      <c r="FK290" s="9"/>
      <c r="FO290">
        <v>2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0.175178897</v>
      </c>
      <c r="FZ290">
        <v>7.4028100000000001E-3</v>
      </c>
      <c r="GA290">
        <v>0</v>
      </c>
      <c r="GB290">
        <v>0</v>
      </c>
      <c r="GC290">
        <v>0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0.175178897</v>
      </c>
      <c r="GZ290">
        <v>7.4028100000000001E-3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266</v>
      </c>
      <c r="J291">
        <v>120</v>
      </c>
      <c r="K291">
        <v>277</v>
      </c>
      <c r="L291">
        <v>202301</v>
      </c>
      <c r="M291">
        <v>98</v>
      </c>
      <c r="N291">
        <v>3</v>
      </c>
      <c r="O291">
        <v>0</v>
      </c>
      <c r="P291">
        <v>41086.019</v>
      </c>
      <c r="Q291">
        <v>180.63550000000001</v>
      </c>
      <c r="R291">
        <v>461.44990369999999</v>
      </c>
      <c r="S291">
        <v>0</v>
      </c>
      <c r="T291">
        <v>0</v>
      </c>
      <c r="U291">
        <v>0.134094407</v>
      </c>
      <c r="V291">
        <v>120</v>
      </c>
      <c r="W291">
        <v>98</v>
      </c>
      <c r="X291">
        <v>22</v>
      </c>
      <c r="Y291">
        <v>786.5363959</v>
      </c>
      <c r="Z291">
        <v>18946.666669999999</v>
      </c>
      <c r="AA291">
        <v>0.20724841699999999</v>
      </c>
      <c r="AB291">
        <v>228.0508561</v>
      </c>
      <c r="AC291">
        <v>0</v>
      </c>
      <c r="AD291">
        <v>3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41086.019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267</v>
      </c>
      <c r="BG291">
        <v>0</v>
      </c>
      <c r="BH291">
        <v>202301</v>
      </c>
      <c r="BI291">
        <v>277</v>
      </c>
      <c r="BJ291">
        <v>22</v>
      </c>
      <c r="BK291">
        <v>13695.339669999999</v>
      </c>
      <c r="BL291">
        <v>-228.0508561</v>
      </c>
      <c r="BM291">
        <v>0.134094407</v>
      </c>
      <c r="BN291">
        <v>120</v>
      </c>
      <c r="BO291">
        <v>98</v>
      </c>
      <c r="BP291">
        <v>786.5363959</v>
      </c>
      <c r="BQ291">
        <v>10</v>
      </c>
      <c r="BR291" s="27">
        <v>0.21</v>
      </c>
      <c r="BS291">
        <v>1</v>
      </c>
      <c r="BU291">
        <v>0</v>
      </c>
      <c r="BV291">
        <v>0</v>
      </c>
      <c r="BY291">
        <v>0</v>
      </c>
      <c r="BZ291" s="9">
        <v>13531.33</v>
      </c>
      <c r="CA291">
        <v>-75.849999999999994</v>
      </c>
      <c r="CB291">
        <v>-152.05000000000001</v>
      </c>
      <c r="CC291">
        <v>-227.91</v>
      </c>
      <c r="CM291" s="11">
        <f ca="1"/>
        <v>3</v>
      </c>
      <c r="CN291">
        <v>3</v>
      </c>
      <c r="CO291">
        <v>1.79</v>
      </c>
      <c r="CP291" s="9">
        <v>41086.019999999997</v>
      </c>
      <c r="CQ291" s="9">
        <v>24231.17</v>
      </c>
      <c r="CR291" s="9">
        <v>13695.34</v>
      </c>
      <c r="CS291" s="9">
        <v>13533.61</v>
      </c>
      <c r="CT291">
        <v>642.09</v>
      </c>
      <c r="CU291">
        <v>402.73</v>
      </c>
      <c r="CV291">
        <v>180.64</v>
      </c>
      <c r="CW291">
        <v>134.02000000000001</v>
      </c>
      <c r="CX291">
        <v>461.45</v>
      </c>
      <c r="CY291">
        <v>268.7</v>
      </c>
      <c r="DA291">
        <v>-0.96065852699999998</v>
      </c>
      <c r="DB291">
        <v>0.56606114900000004</v>
      </c>
      <c r="DC291">
        <v>-0.96065852699999998</v>
      </c>
      <c r="FK291" s="9"/>
      <c r="FO291">
        <v>2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-0.16715345700000001</v>
      </c>
      <c r="FZ291">
        <v>8.4753320000000004E-3</v>
      </c>
      <c r="GA291">
        <v>0</v>
      </c>
      <c r="GB291">
        <v>0</v>
      </c>
      <c r="GC291">
        <v>0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-0.16715345700000001</v>
      </c>
      <c r="GZ291">
        <v>8.4753320000000004E-3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266</v>
      </c>
      <c r="J292">
        <v>120</v>
      </c>
      <c r="K292">
        <v>278</v>
      </c>
      <c r="L292">
        <v>202302</v>
      </c>
      <c r="M292">
        <v>97</v>
      </c>
      <c r="N292">
        <v>3</v>
      </c>
      <c r="O292">
        <v>0</v>
      </c>
      <c r="P292">
        <v>40905.383500000004</v>
      </c>
      <c r="Q292">
        <v>180.63550000000001</v>
      </c>
      <c r="R292">
        <v>459.44635149999999</v>
      </c>
      <c r="S292">
        <v>0</v>
      </c>
      <c r="T292">
        <v>0</v>
      </c>
      <c r="U292">
        <v>0.134094407</v>
      </c>
      <c r="V292">
        <v>120</v>
      </c>
      <c r="W292">
        <v>97</v>
      </c>
      <c r="X292">
        <v>23</v>
      </c>
      <c r="Y292">
        <v>786.5363959</v>
      </c>
      <c r="Z292">
        <v>18946.666669999999</v>
      </c>
      <c r="AA292">
        <v>0.20724841699999999</v>
      </c>
      <c r="AB292">
        <v>228.0508561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40905.383500000004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267</v>
      </c>
      <c r="BG292">
        <v>0</v>
      </c>
      <c r="BH292">
        <v>202302</v>
      </c>
      <c r="BI292">
        <v>278</v>
      </c>
      <c r="BJ292">
        <v>23</v>
      </c>
      <c r="BK292">
        <v>13635.127829999999</v>
      </c>
      <c r="BL292">
        <v>-228.0508561</v>
      </c>
      <c r="BM292">
        <v>0.134094407</v>
      </c>
      <c r="BN292">
        <v>120</v>
      </c>
      <c r="BO292">
        <v>97</v>
      </c>
      <c r="BP292">
        <v>786.5363959</v>
      </c>
      <c r="BQ292">
        <v>10</v>
      </c>
      <c r="BR292" s="27">
        <v>0.21</v>
      </c>
      <c r="BS292">
        <v>2</v>
      </c>
      <c r="BU292">
        <v>0</v>
      </c>
      <c r="BV292">
        <v>0</v>
      </c>
      <c r="BY292">
        <v>0</v>
      </c>
      <c r="BZ292" s="9">
        <v>13454.63</v>
      </c>
      <c r="CA292">
        <v>-76.7</v>
      </c>
      <c r="CB292">
        <v>-151.21</v>
      </c>
      <c r="CC292">
        <v>-227.91</v>
      </c>
      <c r="CM292" s="11">
        <f ca="1"/>
        <v>3</v>
      </c>
      <c r="CN292">
        <v>3</v>
      </c>
      <c r="CO292">
        <v>1.76</v>
      </c>
      <c r="CP292" s="9">
        <v>40905.379999999997</v>
      </c>
      <c r="CQ292" s="9">
        <v>23652.5</v>
      </c>
      <c r="CR292" s="9">
        <v>13635.13</v>
      </c>
      <c r="CS292" s="9">
        <v>13456.84</v>
      </c>
      <c r="CT292">
        <v>640.08000000000004</v>
      </c>
      <c r="CU292">
        <v>395.51</v>
      </c>
      <c r="CV292">
        <v>180.64</v>
      </c>
      <c r="CW292">
        <v>133.09</v>
      </c>
      <c r="CX292">
        <v>459.45</v>
      </c>
      <c r="CY292">
        <v>262.41000000000003</v>
      </c>
      <c r="DA292">
        <v>-0.91185210999999999</v>
      </c>
      <c r="DB292">
        <v>0.566371438</v>
      </c>
      <c r="DC292">
        <v>-0.91185210999999999</v>
      </c>
      <c r="FK292" s="9"/>
      <c r="FO292">
        <v>2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-0.11834704</v>
      </c>
      <c r="FZ292">
        <v>8.7856219999999999E-3</v>
      </c>
      <c r="GA292">
        <v>0</v>
      </c>
      <c r="GB292">
        <v>0</v>
      </c>
      <c r="GC292">
        <v>0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-0.11834704</v>
      </c>
      <c r="GZ292">
        <v>8.7856219999999999E-3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266</v>
      </c>
      <c r="J293">
        <v>120</v>
      </c>
      <c r="K293">
        <v>279</v>
      </c>
      <c r="L293">
        <v>202303</v>
      </c>
      <c r="M293">
        <v>96</v>
      </c>
      <c r="N293">
        <v>3</v>
      </c>
      <c r="O293">
        <v>0</v>
      </c>
      <c r="P293">
        <v>40724.748</v>
      </c>
      <c r="Q293">
        <v>180.63550000000001</v>
      </c>
      <c r="R293">
        <v>457.44279929999999</v>
      </c>
      <c r="S293">
        <v>0</v>
      </c>
      <c r="T293">
        <v>0</v>
      </c>
      <c r="U293">
        <v>0.134094407</v>
      </c>
      <c r="V293">
        <v>120</v>
      </c>
      <c r="W293">
        <v>96</v>
      </c>
      <c r="X293">
        <v>24</v>
      </c>
      <c r="Y293">
        <v>786.5363959</v>
      </c>
      <c r="Z293">
        <v>18946.666669999999</v>
      </c>
      <c r="AA293">
        <v>0.20724841699999999</v>
      </c>
      <c r="AB293">
        <v>228.0508561</v>
      </c>
      <c r="AC293">
        <v>0</v>
      </c>
      <c r="AD293">
        <v>3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40724.748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267</v>
      </c>
      <c r="BG293">
        <v>0</v>
      </c>
      <c r="BH293">
        <v>202303</v>
      </c>
      <c r="BI293">
        <v>279</v>
      </c>
      <c r="BJ293">
        <v>24</v>
      </c>
      <c r="BK293">
        <v>13574.915999999999</v>
      </c>
      <c r="BL293">
        <v>-228.0508561</v>
      </c>
      <c r="BM293">
        <v>0.134094407</v>
      </c>
      <c r="BN293">
        <v>120</v>
      </c>
      <c r="BO293">
        <v>96</v>
      </c>
      <c r="BP293">
        <v>786.5363959</v>
      </c>
      <c r="BQ293">
        <v>11</v>
      </c>
      <c r="BR293" s="27">
        <v>0.21</v>
      </c>
      <c r="BS293">
        <v>3</v>
      </c>
      <c r="BU293">
        <v>0</v>
      </c>
      <c r="BV293">
        <v>0</v>
      </c>
      <c r="BY293">
        <v>0</v>
      </c>
      <c r="BZ293" s="9">
        <v>13377.07</v>
      </c>
      <c r="CA293">
        <v>-77.56</v>
      </c>
      <c r="CB293">
        <v>-150.35</v>
      </c>
      <c r="CC293">
        <v>-227.91</v>
      </c>
      <c r="CM293" s="11">
        <f ca="1"/>
        <v>3</v>
      </c>
      <c r="CN293">
        <v>3</v>
      </c>
      <c r="CO293">
        <v>1.73</v>
      </c>
      <c r="CP293" s="9">
        <v>40724.75</v>
      </c>
      <c r="CQ293" s="9">
        <v>23110</v>
      </c>
      <c r="CR293" s="9">
        <v>13574.92</v>
      </c>
      <c r="CS293" s="9">
        <v>13378.99</v>
      </c>
      <c r="CT293">
        <v>638.08000000000004</v>
      </c>
      <c r="CU293">
        <v>389.18</v>
      </c>
      <c r="CV293">
        <v>180.64</v>
      </c>
      <c r="CW293">
        <v>132.43</v>
      </c>
      <c r="CX293">
        <v>457.44</v>
      </c>
      <c r="CY293">
        <v>256.75</v>
      </c>
      <c r="DA293">
        <v>-0.804629331</v>
      </c>
      <c r="DB293">
        <v>0.56871213499999995</v>
      </c>
      <c r="DC293">
        <v>-0.804629331</v>
      </c>
      <c r="FK293" s="9"/>
      <c r="FO293">
        <v>2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-1.1124261E-2</v>
      </c>
      <c r="FZ293">
        <v>1.1126319000000001E-2</v>
      </c>
      <c r="GA293">
        <v>0</v>
      </c>
      <c r="GB293">
        <v>0</v>
      </c>
      <c r="GC293">
        <v>0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-1.1124261E-2</v>
      </c>
      <c r="GZ293">
        <v>1.1126319000000001E-2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266</v>
      </c>
      <c r="J294">
        <v>120</v>
      </c>
      <c r="K294">
        <v>280</v>
      </c>
      <c r="L294">
        <v>202304</v>
      </c>
      <c r="M294">
        <v>95</v>
      </c>
      <c r="N294">
        <v>3</v>
      </c>
      <c r="O294">
        <v>0</v>
      </c>
      <c r="P294">
        <v>40544.112500000003</v>
      </c>
      <c r="Q294">
        <v>180.63550000000001</v>
      </c>
      <c r="R294">
        <v>455.43924709999999</v>
      </c>
      <c r="S294">
        <v>0</v>
      </c>
      <c r="T294">
        <v>0</v>
      </c>
      <c r="U294">
        <v>0.134094407</v>
      </c>
      <c r="V294">
        <v>120</v>
      </c>
      <c r="W294">
        <v>95</v>
      </c>
      <c r="X294">
        <v>25</v>
      </c>
      <c r="Y294">
        <v>786.5363959</v>
      </c>
      <c r="Z294">
        <v>18946.666669999999</v>
      </c>
      <c r="AA294">
        <v>0.20724841699999999</v>
      </c>
      <c r="AB294">
        <v>228.0508561</v>
      </c>
      <c r="AC294">
        <v>0</v>
      </c>
      <c r="AD294">
        <v>3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40544.112500000003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267</v>
      </c>
      <c r="BG294">
        <v>0</v>
      </c>
      <c r="BH294">
        <v>202304</v>
      </c>
      <c r="BI294">
        <v>280</v>
      </c>
      <c r="BJ294">
        <v>25</v>
      </c>
      <c r="BK294">
        <v>13514.704170000001</v>
      </c>
      <c r="BL294">
        <v>-228.0508561</v>
      </c>
      <c r="BM294">
        <v>0.134094407</v>
      </c>
      <c r="BN294">
        <v>120</v>
      </c>
      <c r="BO294">
        <v>95</v>
      </c>
      <c r="BP294">
        <v>786.5363959</v>
      </c>
      <c r="BQ294">
        <v>11</v>
      </c>
      <c r="BR294" s="27">
        <v>0.21</v>
      </c>
      <c r="BS294">
        <v>4</v>
      </c>
      <c r="BU294">
        <v>0</v>
      </c>
      <c r="BV294">
        <v>0</v>
      </c>
      <c r="BY294">
        <v>0</v>
      </c>
      <c r="BZ294" s="9">
        <v>13298.65</v>
      </c>
      <c r="CA294">
        <v>-78.42</v>
      </c>
      <c r="CB294">
        <v>-149.47999999999999</v>
      </c>
      <c r="CC294">
        <v>-227.91</v>
      </c>
      <c r="CM294" s="11">
        <f ca="1"/>
        <v>3</v>
      </c>
      <c r="CN294">
        <v>3</v>
      </c>
      <c r="CO294">
        <v>1.7</v>
      </c>
      <c r="CP294" s="9">
        <v>40544.11</v>
      </c>
      <c r="CQ294" s="9">
        <v>22602.34</v>
      </c>
      <c r="CR294" s="9">
        <v>13514.7</v>
      </c>
      <c r="CS294" s="9">
        <v>13300.5</v>
      </c>
      <c r="CT294">
        <v>636.07000000000005</v>
      </c>
      <c r="CU294">
        <v>382.93</v>
      </c>
      <c r="CV294">
        <v>180.64</v>
      </c>
      <c r="CW294">
        <v>131.76</v>
      </c>
      <c r="CX294">
        <v>455.44</v>
      </c>
      <c r="CY294">
        <v>251.17</v>
      </c>
      <c r="DA294">
        <v>-0.97184031299999996</v>
      </c>
      <c r="DB294">
        <v>0.56649557800000006</v>
      </c>
      <c r="DC294">
        <v>-0.97184031299999996</v>
      </c>
      <c r="FK294" s="9"/>
      <c r="FO294">
        <v>2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-0.178335243</v>
      </c>
      <c r="FZ294">
        <v>8.9097610000000004E-3</v>
      </c>
      <c r="GA294">
        <v>0</v>
      </c>
      <c r="GB294">
        <v>0</v>
      </c>
      <c r="GC294">
        <v>0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-0.178335243</v>
      </c>
      <c r="GZ294">
        <v>8.9097610000000004E-3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266</v>
      </c>
      <c r="J295">
        <v>120</v>
      </c>
      <c r="K295">
        <v>281</v>
      </c>
      <c r="L295">
        <v>202305</v>
      </c>
      <c r="M295">
        <v>94</v>
      </c>
      <c r="N295">
        <v>3</v>
      </c>
      <c r="O295">
        <v>0</v>
      </c>
      <c r="P295">
        <v>40363.476999999999</v>
      </c>
      <c r="Q295">
        <v>180.63550000000001</v>
      </c>
      <c r="R295">
        <v>453.43569489999999</v>
      </c>
      <c r="S295">
        <v>0</v>
      </c>
      <c r="T295">
        <v>0</v>
      </c>
      <c r="U295">
        <v>0.134094407</v>
      </c>
      <c r="V295">
        <v>120</v>
      </c>
      <c r="W295">
        <v>94</v>
      </c>
      <c r="X295">
        <v>26</v>
      </c>
      <c r="Y295">
        <v>786.5363959</v>
      </c>
      <c r="Z295">
        <v>18946.666669999999</v>
      </c>
      <c r="AA295">
        <v>0.20724841699999999</v>
      </c>
      <c r="AB295">
        <v>228.0508561</v>
      </c>
      <c r="AC295">
        <v>0</v>
      </c>
      <c r="AD295">
        <v>3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40363.476999999999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267</v>
      </c>
      <c r="BG295">
        <v>0</v>
      </c>
      <c r="BH295">
        <v>202305</v>
      </c>
      <c r="BI295">
        <v>281</v>
      </c>
      <c r="BJ295">
        <v>26</v>
      </c>
      <c r="BK295">
        <v>13454.492329999999</v>
      </c>
      <c r="BL295">
        <v>-228.0508561</v>
      </c>
      <c r="BM295">
        <v>0.134094407</v>
      </c>
      <c r="BN295">
        <v>120</v>
      </c>
      <c r="BO295">
        <v>94</v>
      </c>
      <c r="BP295">
        <v>786.5363959</v>
      </c>
      <c r="BQ295">
        <v>11</v>
      </c>
      <c r="BR295" s="27">
        <v>0.21</v>
      </c>
      <c r="BS295">
        <v>5</v>
      </c>
      <c r="BU295">
        <v>0</v>
      </c>
      <c r="BV295">
        <v>0</v>
      </c>
      <c r="BY295">
        <v>0</v>
      </c>
      <c r="BZ295" s="9">
        <v>13219.35</v>
      </c>
      <c r="CA295">
        <v>-79.3</v>
      </c>
      <c r="CB295">
        <v>-148.61000000000001</v>
      </c>
      <c r="CC295">
        <v>-227.91</v>
      </c>
      <c r="CM295" s="11">
        <f ca="1"/>
        <v>3</v>
      </c>
      <c r="CN295">
        <v>3</v>
      </c>
      <c r="CO295">
        <v>1.67</v>
      </c>
      <c r="CP295" s="9">
        <v>40363.480000000003</v>
      </c>
      <c r="CQ295" s="9">
        <v>22101.99</v>
      </c>
      <c r="CR295" s="9">
        <v>13454.49</v>
      </c>
      <c r="CS295" s="9">
        <v>13221.15</v>
      </c>
      <c r="CT295">
        <v>634.07000000000005</v>
      </c>
      <c r="CU295">
        <v>376.63</v>
      </c>
      <c r="CV295">
        <v>180.64</v>
      </c>
      <c r="CW295">
        <v>131.04</v>
      </c>
      <c r="CX295">
        <v>453.44</v>
      </c>
      <c r="CY295">
        <v>245.59</v>
      </c>
      <c r="DA295">
        <v>-0.83180752000000002</v>
      </c>
      <c r="DB295">
        <v>0.56570681499999997</v>
      </c>
      <c r="DC295">
        <v>-0.83180752000000002</v>
      </c>
      <c r="FK295" s="9"/>
      <c r="FO295">
        <v>2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-3.8302450000000002E-2</v>
      </c>
      <c r="FZ295">
        <v>8.1209990000000003E-3</v>
      </c>
      <c r="GA295">
        <v>0</v>
      </c>
      <c r="GB295">
        <v>0</v>
      </c>
      <c r="GC295">
        <v>0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-3.8302450000000002E-2</v>
      </c>
      <c r="GZ295">
        <v>8.1209990000000003E-3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266</v>
      </c>
      <c r="J296">
        <v>120</v>
      </c>
      <c r="K296">
        <v>282</v>
      </c>
      <c r="L296">
        <v>202306</v>
      </c>
      <c r="M296">
        <v>93</v>
      </c>
      <c r="N296">
        <v>3</v>
      </c>
      <c r="O296">
        <v>0</v>
      </c>
      <c r="P296">
        <v>40182.841500000002</v>
      </c>
      <c r="Q296">
        <v>180.63550000000001</v>
      </c>
      <c r="R296">
        <v>451.43214269999999</v>
      </c>
      <c r="S296">
        <v>0</v>
      </c>
      <c r="T296">
        <v>0</v>
      </c>
      <c r="U296">
        <v>0.134094407</v>
      </c>
      <c r="V296">
        <v>120</v>
      </c>
      <c r="W296">
        <v>93</v>
      </c>
      <c r="X296">
        <v>27</v>
      </c>
      <c r="Y296">
        <v>786.5363959</v>
      </c>
      <c r="Z296">
        <v>18946.666669999999</v>
      </c>
      <c r="AA296">
        <v>0.20724841699999999</v>
      </c>
      <c r="AB296">
        <v>228.0508561</v>
      </c>
      <c r="AC296">
        <v>0</v>
      </c>
      <c r="AD296">
        <v>3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40182.841500000002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267</v>
      </c>
      <c r="BG296">
        <v>0</v>
      </c>
      <c r="BH296">
        <v>202306</v>
      </c>
      <c r="BI296">
        <v>282</v>
      </c>
      <c r="BJ296">
        <v>27</v>
      </c>
      <c r="BK296">
        <v>13394.280500000001</v>
      </c>
      <c r="BL296">
        <v>-228.0508561</v>
      </c>
      <c r="BM296">
        <v>0.134094407</v>
      </c>
      <c r="BN296">
        <v>120</v>
      </c>
      <c r="BO296">
        <v>93</v>
      </c>
      <c r="BP296">
        <v>786.5363959</v>
      </c>
      <c r="BQ296">
        <v>11</v>
      </c>
      <c r="BR296" s="27">
        <v>0.21</v>
      </c>
      <c r="BS296">
        <v>6</v>
      </c>
      <c r="BU296">
        <v>0</v>
      </c>
      <c r="BV296">
        <v>0</v>
      </c>
      <c r="BY296">
        <v>0</v>
      </c>
      <c r="BZ296" s="9">
        <v>13139.16</v>
      </c>
      <c r="CA296">
        <v>-80.19</v>
      </c>
      <c r="CB296">
        <v>-147.72</v>
      </c>
      <c r="CC296">
        <v>-227.91</v>
      </c>
      <c r="CM296" s="11">
        <f ca="1"/>
        <v>3</v>
      </c>
      <c r="CN296">
        <v>3</v>
      </c>
      <c r="CO296">
        <v>1.64</v>
      </c>
      <c r="CP296" s="9">
        <v>40182.839999999997</v>
      </c>
      <c r="CQ296" s="9">
        <v>21610.75</v>
      </c>
      <c r="CR296" s="9">
        <v>13394.28</v>
      </c>
      <c r="CS296" s="9">
        <v>13140.92</v>
      </c>
      <c r="CT296">
        <v>632.07000000000005</v>
      </c>
      <c r="CU296">
        <v>370.48</v>
      </c>
      <c r="CV296">
        <v>180.64</v>
      </c>
      <c r="CW296">
        <v>130.34</v>
      </c>
      <c r="CX296">
        <v>451.43</v>
      </c>
      <c r="CY296">
        <v>240.14</v>
      </c>
      <c r="DA296">
        <v>-0.81560336</v>
      </c>
      <c r="DB296">
        <v>0.56537293399999999</v>
      </c>
      <c r="DC296">
        <v>-0.81560336</v>
      </c>
      <c r="FK296" s="9"/>
      <c r="FO296">
        <v>2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-2.209829E-2</v>
      </c>
      <c r="FZ296">
        <v>7.787118E-3</v>
      </c>
      <c r="GA296">
        <v>0</v>
      </c>
      <c r="GB296">
        <v>0</v>
      </c>
      <c r="GC296">
        <v>0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-2.209829E-2</v>
      </c>
      <c r="GZ296">
        <v>7.787118E-3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266</v>
      </c>
      <c r="J297">
        <v>120</v>
      </c>
      <c r="K297">
        <v>283</v>
      </c>
      <c r="L297">
        <v>202307</v>
      </c>
      <c r="M297">
        <v>92</v>
      </c>
      <c r="N297">
        <v>3</v>
      </c>
      <c r="O297">
        <v>0</v>
      </c>
      <c r="P297">
        <v>40002.205999999998</v>
      </c>
      <c r="Q297">
        <v>180.63550000000001</v>
      </c>
      <c r="R297">
        <v>449.42859049999998</v>
      </c>
      <c r="S297">
        <v>0</v>
      </c>
      <c r="T297">
        <v>0</v>
      </c>
      <c r="U297">
        <v>0.134094407</v>
      </c>
      <c r="V297">
        <v>120</v>
      </c>
      <c r="W297">
        <v>92</v>
      </c>
      <c r="X297">
        <v>28</v>
      </c>
      <c r="Y297">
        <v>786.5363959</v>
      </c>
      <c r="Z297">
        <v>18946.666669999999</v>
      </c>
      <c r="AA297">
        <v>0.20724841699999999</v>
      </c>
      <c r="AB297">
        <v>228.0508561</v>
      </c>
      <c r="AC297">
        <v>0</v>
      </c>
      <c r="AD297">
        <v>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40002.205999999998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267</v>
      </c>
      <c r="BG297">
        <v>0</v>
      </c>
      <c r="BH297">
        <v>202307</v>
      </c>
      <c r="BI297">
        <v>283</v>
      </c>
      <c r="BJ297">
        <v>28</v>
      </c>
      <c r="BK297">
        <v>13334.068670000001</v>
      </c>
      <c r="BL297">
        <v>-228.0508561</v>
      </c>
      <c r="BM297">
        <v>0.134094407</v>
      </c>
      <c r="BN297">
        <v>120</v>
      </c>
      <c r="BO297">
        <v>92</v>
      </c>
      <c r="BP297">
        <v>786.5363959</v>
      </c>
      <c r="BQ297">
        <v>11</v>
      </c>
      <c r="BR297" s="27">
        <v>0.21</v>
      </c>
      <c r="BS297">
        <v>7</v>
      </c>
      <c r="BU297">
        <v>0</v>
      </c>
      <c r="BV297">
        <v>0</v>
      </c>
      <c r="BY297">
        <v>0</v>
      </c>
      <c r="BZ297" s="9">
        <v>13058.08</v>
      </c>
      <c r="CA297">
        <v>-81.08</v>
      </c>
      <c r="CB297">
        <v>-146.82</v>
      </c>
      <c r="CC297">
        <v>-227.91</v>
      </c>
      <c r="CM297" s="11">
        <f ca="1"/>
        <v>3</v>
      </c>
      <c r="CN297">
        <v>3</v>
      </c>
      <c r="CO297">
        <v>1.62</v>
      </c>
      <c r="CP297" s="9">
        <v>40002.21</v>
      </c>
      <c r="CQ297" s="9">
        <v>21136.44</v>
      </c>
      <c r="CR297" s="9">
        <v>13334.07</v>
      </c>
      <c r="CS297" s="9">
        <v>13059.94</v>
      </c>
      <c r="CT297">
        <v>630.05999999999995</v>
      </c>
      <c r="CU297">
        <v>364.4</v>
      </c>
      <c r="CV297">
        <v>180.64</v>
      </c>
      <c r="CW297">
        <v>129.63</v>
      </c>
      <c r="CX297">
        <v>449.43</v>
      </c>
      <c r="CY297">
        <v>234.77</v>
      </c>
      <c r="DA297">
        <v>-0.787345815</v>
      </c>
      <c r="DB297">
        <v>0.56597050199999999</v>
      </c>
      <c r="DC297">
        <v>-0.787345815</v>
      </c>
      <c r="FK297" s="9"/>
      <c r="FO297">
        <v>2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6.1592549999999998E-3</v>
      </c>
      <c r="FZ297">
        <v>8.3846849999999994E-3</v>
      </c>
      <c r="GA297">
        <v>0</v>
      </c>
      <c r="GB297">
        <v>0</v>
      </c>
      <c r="GC297">
        <v>0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6.1592549999999998E-3</v>
      </c>
      <c r="GZ297">
        <v>8.3846849999999994E-3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266</v>
      </c>
      <c r="J298">
        <v>120</v>
      </c>
      <c r="K298">
        <v>284</v>
      </c>
      <c r="L298">
        <v>202308</v>
      </c>
      <c r="M298">
        <v>91</v>
      </c>
      <c r="N298">
        <v>3</v>
      </c>
      <c r="O298">
        <v>0</v>
      </c>
      <c r="P298">
        <v>39821.570500000002</v>
      </c>
      <c r="Q298">
        <v>180.63550000000001</v>
      </c>
      <c r="R298">
        <v>447.42503829999998</v>
      </c>
      <c r="S298">
        <v>0</v>
      </c>
      <c r="T298">
        <v>0</v>
      </c>
      <c r="U298">
        <v>0.134094407</v>
      </c>
      <c r="V298">
        <v>120</v>
      </c>
      <c r="W298">
        <v>91</v>
      </c>
      <c r="X298">
        <v>29</v>
      </c>
      <c r="Y298">
        <v>786.5363959</v>
      </c>
      <c r="Z298">
        <v>18946.666669999999</v>
      </c>
      <c r="AA298">
        <v>0.20724841699999999</v>
      </c>
      <c r="AB298">
        <v>228.0508561</v>
      </c>
      <c r="AC298">
        <v>0</v>
      </c>
      <c r="AD298">
        <v>3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39821.570500000002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267</v>
      </c>
      <c r="BG298">
        <v>0</v>
      </c>
      <c r="BH298">
        <v>202308</v>
      </c>
      <c r="BI298">
        <v>284</v>
      </c>
      <c r="BJ298">
        <v>29</v>
      </c>
      <c r="BK298">
        <v>13273.856830000001</v>
      </c>
      <c r="BL298">
        <v>-228.0508561</v>
      </c>
      <c r="BM298">
        <v>0.134094407</v>
      </c>
      <c r="BN298">
        <v>120</v>
      </c>
      <c r="BO298">
        <v>91</v>
      </c>
      <c r="BP298">
        <v>786.5363959</v>
      </c>
      <c r="BQ298">
        <v>11</v>
      </c>
      <c r="BR298" s="27">
        <v>0.21</v>
      </c>
      <c r="BS298">
        <v>8</v>
      </c>
      <c r="BU298">
        <v>0</v>
      </c>
      <c r="BV298">
        <v>0</v>
      </c>
      <c r="BY298">
        <v>0</v>
      </c>
      <c r="BZ298" s="9">
        <v>12976.09</v>
      </c>
      <c r="CA298">
        <v>-81.99</v>
      </c>
      <c r="CB298">
        <v>-145.91999999999999</v>
      </c>
      <c r="CC298">
        <v>-227.91</v>
      </c>
      <c r="CM298" s="11">
        <f ca="1"/>
        <v>3</v>
      </c>
      <c r="CN298">
        <v>3</v>
      </c>
      <c r="CO298">
        <v>1.59</v>
      </c>
      <c r="CP298" s="9">
        <v>39821.57</v>
      </c>
      <c r="CQ298" s="9">
        <v>20664.2</v>
      </c>
      <c r="CR298" s="9">
        <v>13273.86</v>
      </c>
      <c r="CS298" s="9">
        <v>12977.99</v>
      </c>
      <c r="CT298">
        <v>628.05999999999995</v>
      </c>
      <c r="CU298">
        <v>358.48</v>
      </c>
      <c r="CV298">
        <v>180.64</v>
      </c>
      <c r="CW298">
        <v>128.94999999999999</v>
      </c>
      <c r="CX298">
        <v>447.43</v>
      </c>
      <c r="CY298">
        <v>229.53</v>
      </c>
      <c r="DA298">
        <v>-0.79542207799999998</v>
      </c>
      <c r="DB298">
        <v>0.56738502899999999</v>
      </c>
      <c r="DC298">
        <v>-0.79542207799999998</v>
      </c>
      <c r="FK298" s="9"/>
      <c r="FO298">
        <v>2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-1.917008E-3</v>
      </c>
      <c r="FZ298">
        <v>9.7992119999999999E-3</v>
      </c>
      <c r="GA298">
        <v>0</v>
      </c>
      <c r="GB298">
        <v>0</v>
      </c>
      <c r="GC298">
        <v>0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-1.917008E-3</v>
      </c>
      <c r="GZ298">
        <v>9.7992119999999999E-3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266</v>
      </c>
      <c r="J299">
        <v>120</v>
      </c>
      <c r="K299">
        <v>285</v>
      </c>
      <c r="L299">
        <v>202309</v>
      </c>
      <c r="M299">
        <v>90</v>
      </c>
      <c r="N299">
        <v>3</v>
      </c>
      <c r="O299">
        <v>0</v>
      </c>
      <c r="P299">
        <v>39640.934999999998</v>
      </c>
      <c r="Q299">
        <v>180.63550000000001</v>
      </c>
      <c r="R299">
        <v>445.42148609999998</v>
      </c>
      <c r="S299">
        <v>0</v>
      </c>
      <c r="T299">
        <v>0</v>
      </c>
      <c r="U299">
        <v>0.134094407</v>
      </c>
      <c r="V299">
        <v>120</v>
      </c>
      <c r="W299">
        <v>90</v>
      </c>
      <c r="X299">
        <v>30</v>
      </c>
      <c r="Y299">
        <v>786.5363959</v>
      </c>
      <c r="Z299">
        <v>18946.666669999999</v>
      </c>
      <c r="AA299">
        <v>0.20724841699999999</v>
      </c>
      <c r="AB299">
        <v>228.0508561</v>
      </c>
      <c r="AC299">
        <v>0</v>
      </c>
      <c r="AD299">
        <v>3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39640.934999999998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267</v>
      </c>
      <c r="BG299">
        <v>0</v>
      </c>
      <c r="BH299">
        <v>202309</v>
      </c>
      <c r="BI299">
        <v>285</v>
      </c>
      <c r="BJ299">
        <v>30</v>
      </c>
      <c r="BK299">
        <v>13213.645</v>
      </c>
      <c r="BL299">
        <v>-228.0508561</v>
      </c>
      <c r="BM299">
        <v>0.134094407</v>
      </c>
      <c r="BN299">
        <v>120</v>
      </c>
      <c r="BO299">
        <v>90</v>
      </c>
      <c r="BP299">
        <v>786.5363959</v>
      </c>
      <c r="BQ299">
        <v>11</v>
      </c>
      <c r="BR299" s="27">
        <v>0.21</v>
      </c>
      <c r="BS299">
        <v>9</v>
      </c>
      <c r="BU299">
        <v>0</v>
      </c>
      <c r="BV299">
        <v>0</v>
      </c>
      <c r="BY299">
        <v>0</v>
      </c>
      <c r="BZ299" s="9">
        <v>12893.19</v>
      </c>
      <c r="CA299">
        <v>-82.9</v>
      </c>
      <c r="CB299">
        <v>-145</v>
      </c>
      <c r="CC299">
        <v>-227.91</v>
      </c>
      <c r="CM299" s="11">
        <f ca="1"/>
        <v>3</v>
      </c>
      <c r="CN299">
        <v>3</v>
      </c>
      <c r="CO299">
        <v>1.57</v>
      </c>
      <c r="CP299" s="9">
        <v>39640.94</v>
      </c>
      <c r="CQ299" s="9">
        <v>20198.12</v>
      </c>
      <c r="CR299" s="9">
        <v>13213.65</v>
      </c>
      <c r="CS299" s="9">
        <v>12895.16</v>
      </c>
      <c r="CT299">
        <v>626.05999999999995</v>
      </c>
      <c r="CU299">
        <v>352.4</v>
      </c>
      <c r="CV299">
        <v>180.64</v>
      </c>
      <c r="CW299">
        <v>128.18</v>
      </c>
      <c r="CX299">
        <v>445.42</v>
      </c>
      <c r="CY299">
        <v>224.22</v>
      </c>
      <c r="DA299">
        <v>-0.67844349900000001</v>
      </c>
      <c r="DB299">
        <v>0.56650617700000006</v>
      </c>
      <c r="DC299">
        <v>-0.67844349900000001</v>
      </c>
      <c r="FK299" s="9"/>
      <c r="FO299">
        <v>2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0.115061571</v>
      </c>
      <c r="FZ299">
        <v>8.9203600000000004E-3</v>
      </c>
      <c r="GA299">
        <v>0</v>
      </c>
      <c r="GB299">
        <v>0</v>
      </c>
      <c r="GC299">
        <v>0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0.115061571</v>
      </c>
      <c r="GZ299">
        <v>8.9203600000000004E-3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266</v>
      </c>
      <c r="J300">
        <v>120</v>
      </c>
      <c r="K300">
        <v>286</v>
      </c>
      <c r="L300">
        <v>202310</v>
      </c>
      <c r="M300">
        <v>89</v>
      </c>
      <c r="N300">
        <v>3</v>
      </c>
      <c r="O300">
        <v>0</v>
      </c>
      <c r="P300">
        <v>39460.299500000001</v>
      </c>
      <c r="Q300">
        <v>180.63550000000001</v>
      </c>
      <c r="R300">
        <v>443.41793389999998</v>
      </c>
      <c r="S300">
        <v>0</v>
      </c>
      <c r="T300">
        <v>0</v>
      </c>
      <c r="U300">
        <v>0.134094407</v>
      </c>
      <c r="V300">
        <v>120</v>
      </c>
      <c r="W300">
        <v>89</v>
      </c>
      <c r="X300">
        <v>31</v>
      </c>
      <c r="Y300">
        <v>786.5363959</v>
      </c>
      <c r="Z300">
        <v>18946.666669999999</v>
      </c>
      <c r="AA300">
        <v>0.20724841699999999</v>
      </c>
      <c r="AB300">
        <v>228.0508561</v>
      </c>
      <c r="AC300">
        <v>0</v>
      </c>
      <c r="AD300">
        <v>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39460.299500000001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267</v>
      </c>
      <c r="BG300">
        <v>0</v>
      </c>
      <c r="BH300">
        <v>202310</v>
      </c>
      <c r="BI300">
        <v>286</v>
      </c>
      <c r="BJ300">
        <v>31</v>
      </c>
      <c r="BK300">
        <v>13153.43317</v>
      </c>
      <c r="BL300">
        <v>-228.0508561</v>
      </c>
      <c r="BM300">
        <v>0.134094407</v>
      </c>
      <c r="BN300">
        <v>120</v>
      </c>
      <c r="BO300">
        <v>89</v>
      </c>
      <c r="BP300">
        <v>786.5363959</v>
      </c>
      <c r="BQ300">
        <v>11</v>
      </c>
      <c r="BR300" s="27">
        <v>0.21</v>
      </c>
      <c r="BS300">
        <v>10</v>
      </c>
      <c r="BU300">
        <v>0</v>
      </c>
      <c r="BV300">
        <v>0</v>
      </c>
      <c r="BY300">
        <v>0</v>
      </c>
      <c r="BZ300" s="9">
        <v>12809.36</v>
      </c>
      <c r="CA300">
        <v>-83.83</v>
      </c>
      <c r="CB300">
        <v>-144.08000000000001</v>
      </c>
      <c r="CC300">
        <v>-227.91</v>
      </c>
      <c r="CM300" s="11">
        <f ca="1"/>
        <v>3</v>
      </c>
      <c r="CN300">
        <v>3</v>
      </c>
      <c r="CO300">
        <v>1.54</v>
      </c>
      <c r="CP300" s="9">
        <v>39460.300000000003</v>
      </c>
      <c r="CQ300" s="9">
        <v>19738.330000000002</v>
      </c>
      <c r="CR300" s="9">
        <v>13153.43</v>
      </c>
      <c r="CS300" s="9">
        <v>12811.44</v>
      </c>
      <c r="CT300">
        <v>624.04999999999995</v>
      </c>
      <c r="CU300">
        <v>346.37</v>
      </c>
      <c r="CV300">
        <v>180.64</v>
      </c>
      <c r="CW300">
        <v>127.4</v>
      </c>
      <c r="CX300">
        <v>443.42</v>
      </c>
      <c r="CY300">
        <v>218.98</v>
      </c>
      <c r="DA300">
        <v>-0.61482479499999998</v>
      </c>
      <c r="DB300">
        <v>0.56662318</v>
      </c>
      <c r="DC300">
        <v>-0.61482479499999998</v>
      </c>
      <c r="FK300" s="9"/>
      <c r="FO300">
        <v>2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0.178680275</v>
      </c>
      <c r="FZ300">
        <v>9.0373629999999996E-3</v>
      </c>
      <c r="GA300">
        <v>0</v>
      </c>
      <c r="GB300">
        <v>0</v>
      </c>
      <c r="GC300">
        <v>0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0.178680275</v>
      </c>
      <c r="GZ300">
        <v>9.0373629999999996E-3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266</v>
      </c>
      <c r="J301">
        <v>120</v>
      </c>
      <c r="K301">
        <v>287</v>
      </c>
      <c r="L301">
        <v>202311</v>
      </c>
      <c r="M301">
        <v>88</v>
      </c>
      <c r="N301">
        <v>3</v>
      </c>
      <c r="O301">
        <v>0</v>
      </c>
      <c r="P301">
        <v>39279.663999999997</v>
      </c>
      <c r="Q301">
        <v>180.63550000000001</v>
      </c>
      <c r="R301">
        <v>441.41438169999998</v>
      </c>
      <c r="S301">
        <v>0</v>
      </c>
      <c r="T301">
        <v>0</v>
      </c>
      <c r="U301">
        <v>0.134094407</v>
      </c>
      <c r="V301">
        <v>120</v>
      </c>
      <c r="W301">
        <v>88</v>
      </c>
      <c r="X301">
        <v>32</v>
      </c>
      <c r="Y301">
        <v>786.5363959</v>
      </c>
      <c r="Z301">
        <v>18946.666669999999</v>
      </c>
      <c r="AA301">
        <v>0.20724841699999999</v>
      </c>
      <c r="AB301">
        <v>228.0508561</v>
      </c>
      <c r="AC301">
        <v>0</v>
      </c>
      <c r="AD301">
        <v>3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39279.663999999997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267</v>
      </c>
      <c r="BG301">
        <v>0</v>
      </c>
      <c r="BH301">
        <v>202311</v>
      </c>
      <c r="BI301">
        <v>287</v>
      </c>
      <c r="BJ301">
        <v>32</v>
      </c>
      <c r="BK301">
        <v>13093.22133</v>
      </c>
      <c r="BL301">
        <v>-228.0508561</v>
      </c>
      <c r="BM301">
        <v>0.134094407</v>
      </c>
      <c r="BN301">
        <v>120</v>
      </c>
      <c r="BO301">
        <v>88</v>
      </c>
      <c r="BP301">
        <v>786.5363959</v>
      </c>
      <c r="BQ301">
        <v>11</v>
      </c>
      <c r="BR301" s="27">
        <v>0.21</v>
      </c>
      <c r="BS301">
        <v>11</v>
      </c>
      <c r="BU301">
        <v>0</v>
      </c>
      <c r="BV301">
        <v>0</v>
      </c>
      <c r="BY301">
        <v>0</v>
      </c>
      <c r="BZ301" s="9">
        <v>12724.59</v>
      </c>
      <c r="CA301">
        <v>-84.77</v>
      </c>
      <c r="CB301">
        <v>-143.13999999999999</v>
      </c>
      <c r="CC301">
        <v>-227.91</v>
      </c>
      <c r="CM301" s="11">
        <f ca="1"/>
        <v>3</v>
      </c>
      <c r="CN301">
        <v>3</v>
      </c>
      <c r="CO301">
        <v>1.52</v>
      </c>
      <c r="CP301" s="9">
        <v>39279.660000000003</v>
      </c>
      <c r="CQ301" s="9">
        <v>19286.990000000002</v>
      </c>
      <c r="CR301" s="9">
        <v>13093.22</v>
      </c>
      <c r="CS301" s="9">
        <v>12726.74</v>
      </c>
      <c r="CT301">
        <v>622.04999999999995</v>
      </c>
      <c r="CU301">
        <v>340.87</v>
      </c>
      <c r="CV301">
        <v>180.64</v>
      </c>
      <c r="CW301">
        <v>126.77</v>
      </c>
      <c r="CX301">
        <v>441.41</v>
      </c>
      <c r="CY301">
        <v>214.1</v>
      </c>
      <c r="DA301">
        <v>-0.80158197399999997</v>
      </c>
      <c r="DB301">
        <v>0.56532465300000001</v>
      </c>
      <c r="DC301">
        <v>-0.80158197399999997</v>
      </c>
      <c r="FK301" s="9"/>
      <c r="FO301">
        <v>2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-8.0769039999999993E-3</v>
      </c>
      <c r="FZ301">
        <v>7.7388370000000001E-3</v>
      </c>
      <c r="GA301">
        <v>0</v>
      </c>
      <c r="GB301">
        <v>0</v>
      </c>
      <c r="GC301">
        <v>0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-8.0769039999999993E-3</v>
      </c>
      <c r="GZ301">
        <v>7.7388370000000001E-3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266</v>
      </c>
      <c r="J302">
        <v>120</v>
      </c>
      <c r="K302">
        <v>288</v>
      </c>
      <c r="L302">
        <v>202312</v>
      </c>
      <c r="M302">
        <v>87</v>
      </c>
      <c r="N302">
        <v>3</v>
      </c>
      <c r="O302">
        <v>0</v>
      </c>
      <c r="P302">
        <v>39099.0285</v>
      </c>
      <c r="Q302">
        <v>180.63550000000001</v>
      </c>
      <c r="R302">
        <v>439.41082949999998</v>
      </c>
      <c r="S302">
        <v>0</v>
      </c>
      <c r="T302">
        <v>0</v>
      </c>
      <c r="U302">
        <v>0.134094407</v>
      </c>
      <c r="V302">
        <v>120</v>
      </c>
      <c r="W302">
        <v>87</v>
      </c>
      <c r="X302">
        <v>33</v>
      </c>
      <c r="Y302">
        <v>786.5363959</v>
      </c>
      <c r="Z302">
        <v>18946.666669999999</v>
      </c>
      <c r="AA302">
        <v>0.20724841699999999</v>
      </c>
      <c r="AB302">
        <v>228.0508561</v>
      </c>
      <c r="AC302">
        <v>0</v>
      </c>
      <c r="AD302">
        <v>3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39099.0285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267</v>
      </c>
      <c r="BG302">
        <v>0</v>
      </c>
      <c r="BH302">
        <v>202312</v>
      </c>
      <c r="BI302">
        <v>288</v>
      </c>
      <c r="BJ302">
        <v>33</v>
      </c>
      <c r="BK302">
        <v>13033.0095</v>
      </c>
      <c r="BL302">
        <v>-228.0508561</v>
      </c>
      <c r="BM302">
        <v>0.134094407</v>
      </c>
      <c r="BN302">
        <v>120</v>
      </c>
      <c r="BO302">
        <v>87</v>
      </c>
      <c r="BP302">
        <v>786.5363959</v>
      </c>
      <c r="BQ302">
        <v>11</v>
      </c>
      <c r="BR302" s="27">
        <v>0.21</v>
      </c>
      <c r="BS302">
        <v>12</v>
      </c>
      <c r="BU302">
        <v>0</v>
      </c>
      <c r="BV302">
        <v>0</v>
      </c>
      <c r="BY302">
        <v>0</v>
      </c>
      <c r="BZ302" s="9">
        <v>12638.87</v>
      </c>
      <c r="CA302">
        <v>-85.72</v>
      </c>
      <c r="CB302">
        <v>-142.19</v>
      </c>
      <c r="CC302">
        <v>-227.91</v>
      </c>
      <c r="CM302" s="11">
        <f ca="1"/>
        <v>3</v>
      </c>
      <c r="CN302">
        <v>3</v>
      </c>
      <c r="CO302">
        <v>1.49</v>
      </c>
      <c r="CP302" s="9">
        <v>39099.03</v>
      </c>
      <c r="CQ302" s="9">
        <v>18835.93</v>
      </c>
      <c r="CR302" s="9">
        <v>13033.01</v>
      </c>
      <c r="CS302" s="9">
        <v>12641.05</v>
      </c>
      <c r="CT302">
        <v>620.04999999999995</v>
      </c>
      <c r="CU302">
        <v>334.97</v>
      </c>
      <c r="CV302">
        <v>180.64</v>
      </c>
      <c r="CW302">
        <v>125.97</v>
      </c>
      <c r="CX302">
        <v>439.41</v>
      </c>
      <c r="CY302">
        <v>209</v>
      </c>
      <c r="DA302">
        <v>-0.61832617300000003</v>
      </c>
      <c r="DB302">
        <v>0.56498862699999997</v>
      </c>
      <c r="DC302">
        <v>-0.61832617300000003</v>
      </c>
      <c r="FK302" s="9"/>
      <c r="FO302">
        <v>2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0.175178897</v>
      </c>
      <c r="FZ302">
        <v>7.4028100000000001E-3</v>
      </c>
      <c r="GA302">
        <v>0</v>
      </c>
      <c r="GB302">
        <v>0</v>
      </c>
      <c r="GC302">
        <v>0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0.175178897</v>
      </c>
      <c r="GZ302">
        <v>7.4028100000000001E-3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266</v>
      </c>
      <c r="J303">
        <v>120</v>
      </c>
      <c r="K303">
        <v>289</v>
      </c>
      <c r="L303">
        <v>202401</v>
      </c>
      <c r="M303">
        <v>86</v>
      </c>
      <c r="N303">
        <v>3</v>
      </c>
      <c r="O303">
        <v>0</v>
      </c>
      <c r="P303">
        <v>38918.392999999996</v>
      </c>
      <c r="Q303">
        <v>180.63550000000001</v>
      </c>
      <c r="R303">
        <v>437.40727729999998</v>
      </c>
      <c r="S303">
        <v>0</v>
      </c>
      <c r="T303">
        <v>0</v>
      </c>
      <c r="U303">
        <v>0.134094407</v>
      </c>
      <c r="V303">
        <v>120</v>
      </c>
      <c r="W303">
        <v>86</v>
      </c>
      <c r="X303">
        <v>34</v>
      </c>
      <c r="Y303">
        <v>786.5363959</v>
      </c>
      <c r="Z303">
        <v>18946.666669999999</v>
      </c>
      <c r="AA303">
        <v>0.20724841699999999</v>
      </c>
      <c r="AB303">
        <v>228.0508561</v>
      </c>
      <c r="AC303">
        <v>0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38918.392999999996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267</v>
      </c>
      <c r="BG303">
        <v>0</v>
      </c>
      <c r="BH303">
        <v>202401</v>
      </c>
      <c r="BI303">
        <v>289</v>
      </c>
      <c r="BJ303">
        <v>34</v>
      </c>
      <c r="BK303">
        <v>12972.79767</v>
      </c>
      <c r="BL303">
        <v>-228.0508561</v>
      </c>
      <c r="BM303">
        <v>0.134094407</v>
      </c>
      <c r="BN303">
        <v>120</v>
      </c>
      <c r="BO303">
        <v>86</v>
      </c>
      <c r="BP303">
        <v>786.5363959</v>
      </c>
      <c r="BQ303">
        <v>11</v>
      </c>
      <c r="BR303" s="27">
        <v>0.21</v>
      </c>
      <c r="BS303">
        <v>1</v>
      </c>
      <c r="BU303">
        <v>0</v>
      </c>
      <c r="BV303">
        <v>0</v>
      </c>
      <c r="BY303">
        <v>0</v>
      </c>
      <c r="BZ303" s="9">
        <v>12552.2</v>
      </c>
      <c r="CA303">
        <v>-86.67</v>
      </c>
      <c r="CB303">
        <v>-141.22999999999999</v>
      </c>
      <c r="CC303">
        <v>-227.91</v>
      </c>
      <c r="CM303" s="11">
        <f ca="1"/>
        <v>3</v>
      </c>
      <c r="CN303">
        <v>3</v>
      </c>
      <c r="CO303">
        <v>1.46</v>
      </c>
      <c r="CP303" s="9">
        <v>38918.39</v>
      </c>
      <c r="CQ303" s="9">
        <v>18390.080000000002</v>
      </c>
      <c r="CR303" s="9">
        <v>12972.8</v>
      </c>
      <c r="CS303" s="9">
        <v>12554.2</v>
      </c>
      <c r="CT303">
        <v>618.04</v>
      </c>
      <c r="CU303">
        <v>329.86</v>
      </c>
      <c r="CV303">
        <v>180.64</v>
      </c>
      <c r="CW303">
        <v>125.43</v>
      </c>
      <c r="CX303">
        <v>437.41</v>
      </c>
      <c r="CY303">
        <v>204.42</v>
      </c>
      <c r="DA303">
        <v>-0.96065852699999998</v>
      </c>
      <c r="DB303">
        <v>0.56606114900000004</v>
      </c>
      <c r="DC303">
        <v>-0.96065852699999998</v>
      </c>
      <c r="FK303" s="9"/>
      <c r="FO303">
        <v>2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-0.16715345700000001</v>
      </c>
      <c r="FZ303">
        <v>8.4753320000000004E-3</v>
      </c>
      <c r="GA303">
        <v>0</v>
      </c>
      <c r="GB303">
        <v>0</v>
      </c>
      <c r="GC303">
        <v>0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-0.16715345700000001</v>
      </c>
      <c r="GZ303">
        <v>8.4753320000000004E-3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266</v>
      </c>
      <c r="J304">
        <v>120</v>
      </c>
      <c r="K304">
        <v>290</v>
      </c>
      <c r="L304">
        <v>202402</v>
      </c>
      <c r="M304">
        <v>85</v>
      </c>
      <c r="N304">
        <v>3</v>
      </c>
      <c r="O304">
        <v>0</v>
      </c>
      <c r="P304">
        <v>38737.7575</v>
      </c>
      <c r="Q304">
        <v>180.63550000000001</v>
      </c>
      <c r="R304">
        <v>435.40372509999997</v>
      </c>
      <c r="S304">
        <v>0</v>
      </c>
      <c r="T304">
        <v>0</v>
      </c>
      <c r="U304">
        <v>0.134094407</v>
      </c>
      <c r="V304">
        <v>120</v>
      </c>
      <c r="W304">
        <v>85</v>
      </c>
      <c r="X304">
        <v>35</v>
      </c>
      <c r="Y304">
        <v>786.5363959</v>
      </c>
      <c r="Z304">
        <v>18946.666669999999</v>
      </c>
      <c r="AA304">
        <v>0.20724841699999999</v>
      </c>
      <c r="AB304">
        <v>228.0508561</v>
      </c>
      <c r="AC304">
        <v>0</v>
      </c>
      <c r="AD304">
        <v>3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38737.7575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267</v>
      </c>
      <c r="BG304">
        <v>0</v>
      </c>
      <c r="BH304">
        <v>202402</v>
      </c>
      <c r="BI304">
        <v>290</v>
      </c>
      <c r="BJ304">
        <v>35</v>
      </c>
      <c r="BK304">
        <v>12912.58583</v>
      </c>
      <c r="BL304">
        <v>-228.0508561</v>
      </c>
      <c r="BM304">
        <v>0.134094407</v>
      </c>
      <c r="BN304">
        <v>120</v>
      </c>
      <c r="BO304">
        <v>85</v>
      </c>
      <c r="BP304">
        <v>786.5363959</v>
      </c>
      <c r="BQ304">
        <v>11</v>
      </c>
      <c r="BR304" s="27">
        <v>0.21</v>
      </c>
      <c r="BS304">
        <v>2</v>
      </c>
      <c r="BU304">
        <v>0</v>
      </c>
      <c r="BV304">
        <v>0</v>
      </c>
      <c r="BY304">
        <v>0</v>
      </c>
      <c r="BZ304" s="9">
        <v>12464.56</v>
      </c>
      <c r="CA304">
        <v>-87.64</v>
      </c>
      <c r="CB304">
        <v>-140.26</v>
      </c>
      <c r="CC304">
        <v>-227.91</v>
      </c>
      <c r="CM304" s="11">
        <f ca="1"/>
        <v>3</v>
      </c>
      <c r="CN304">
        <v>3</v>
      </c>
      <c r="CO304">
        <v>1.44</v>
      </c>
      <c r="CP304" s="9">
        <v>38737.760000000002</v>
      </c>
      <c r="CQ304" s="9">
        <v>17960.27</v>
      </c>
      <c r="CR304" s="9">
        <v>12912.59</v>
      </c>
      <c r="CS304" s="9">
        <v>12466.47</v>
      </c>
      <c r="CT304">
        <v>616.04</v>
      </c>
      <c r="CU304">
        <v>324.52999999999997</v>
      </c>
      <c r="CV304">
        <v>180.64</v>
      </c>
      <c r="CW304">
        <v>124.79</v>
      </c>
      <c r="CX304">
        <v>435.4</v>
      </c>
      <c r="CY304">
        <v>199.74</v>
      </c>
      <c r="DA304">
        <v>-0.91185210999999999</v>
      </c>
      <c r="DB304">
        <v>0.566371438</v>
      </c>
      <c r="DC304">
        <v>-0.91185210999999999</v>
      </c>
      <c r="FK304" s="9"/>
      <c r="FO304">
        <v>2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-0.11834704</v>
      </c>
      <c r="FZ304">
        <v>8.7856219999999999E-3</v>
      </c>
      <c r="GA304">
        <v>0</v>
      </c>
      <c r="GB304">
        <v>0</v>
      </c>
      <c r="GC304">
        <v>0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-0.11834704</v>
      </c>
      <c r="GZ304">
        <v>8.7856219999999999E-3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266</v>
      </c>
      <c r="J305">
        <v>120</v>
      </c>
      <c r="K305">
        <v>291</v>
      </c>
      <c r="L305">
        <v>202403</v>
      </c>
      <c r="M305">
        <v>84</v>
      </c>
      <c r="N305">
        <v>3</v>
      </c>
      <c r="O305">
        <v>0</v>
      </c>
      <c r="P305">
        <v>38557.122000000003</v>
      </c>
      <c r="Q305">
        <v>180.63550000000001</v>
      </c>
      <c r="R305">
        <v>433.40017289999997</v>
      </c>
      <c r="S305">
        <v>0</v>
      </c>
      <c r="T305">
        <v>0</v>
      </c>
      <c r="U305">
        <v>0.134094407</v>
      </c>
      <c r="V305">
        <v>120</v>
      </c>
      <c r="W305">
        <v>84</v>
      </c>
      <c r="X305">
        <v>36</v>
      </c>
      <c r="Y305">
        <v>786.5363959</v>
      </c>
      <c r="Z305">
        <v>18946.666669999999</v>
      </c>
      <c r="AA305">
        <v>0.20724841699999999</v>
      </c>
      <c r="AB305">
        <v>228.0508561</v>
      </c>
      <c r="AC305">
        <v>0</v>
      </c>
      <c r="AD305">
        <v>3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38557.122000000003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267</v>
      </c>
      <c r="BG305">
        <v>0</v>
      </c>
      <c r="BH305">
        <v>202403</v>
      </c>
      <c r="BI305">
        <v>291</v>
      </c>
      <c r="BJ305">
        <v>36</v>
      </c>
      <c r="BK305">
        <v>12852.374</v>
      </c>
      <c r="BL305">
        <v>-228.0508561</v>
      </c>
      <c r="BM305">
        <v>0.134094407</v>
      </c>
      <c r="BN305">
        <v>120</v>
      </c>
      <c r="BO305">
        <v>84</v>
      </c>
      <c r="BP305">
        <v>786.5363959</v>
      </c>
      <c r="BQ305">
        <v>12</v>
      </c>
      <c r="BR305" s="27">
        <v>0.21</v>
      </c>
      <c r="BS305">
        <v>3</v>
      </c>
      <c r="BU305">
        <v>0</v>
      </c>
      <c r="BV305">
        <v>0</v>
      </c>
      <c r="BY305">
        <v>0</v>
      </c>
      <c r="BZ305" s="9">
        <v>12375.94</v>
      </c>
      <c r="CA305">
        <v>-88.62</v>
      </c>
      <c r="CB305">
        <v>-139.29</v>
      </c>
      <c r="CC305">
        <v>-227.91</v>
      </c>
      <c r="CM305" s="11">
        <f ca="1"/>
        <v>3</v>
      </c>
      <c r="CN305">
        <v>3</v>
      </c>
      <c r="CO305">
        <v>1.41</v>
      </c>
      <c r="CP305" s="9">
        <v>38557.120000000003</v>
      </c>
      <c r="CQ305" s="9">
        <v>17495.22</v>
      </c>
      <c r="CR305" s="9">
        <v>12852.37</v>
      </c>
      <c r="CS305" s="9">
        <v>12377.49</v>
      </c>
      <c r="CT305">
        <v>614.04</v>
      </c>
      <c r="CU305">
        <v>318.95</v>
      </c>
      <c r="CV305">
        <v>180.64</v>
      </c>
      <c r="CW305">
        <v>124.01</v>
      </c>
      <c r="CX305">
        <v>433.4</v>
      </c>
      <c r="CY305">
        <v>194.94</v>
      </c>
      <c r="DA305">
        <v>-0.804629331</v>
      </c>
      <c r="DB305">
        <v>0.56871213499999995</v>
      </c>
      <c r="DC305">
        <v>-0.804629331</v>
      </c>
      <c r="FK305" s="9"/>
      <c r="FO305">
        <v>2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-1.1124261E-2</v>
      </c>
      <c r="FZ305">
        <v>1.1126319000000001E-2</v>
      </c>
      <c r="GA305">
        <v>0</v>
      </c>
      <c r="GB305">
        <v>0</v>
      </c>
      <c r="GC305">
        <v>0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-1.1124261E-2</v>
      </c>
      <c r="GZ305">
        <v>1.1126319000000001E-2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266</v>
      </c>
      <c r="J306">
        <v>120</v>
      </c>
      <c r="K306">
        <v>292</v>
      </c>
      <c r="L306">
        <v>202404</v>
      </c>
      <c r="M306">
        <v>83</v>
      </c>
      <c r="N306">
        <v>3</v>
      </c>
      <c r="O306">
        <v>0</v>
      </c>
      <c r="P306">
        <v>38376.486499999999</v>
      </c>
      <c r="Q306">
        <v>180.63550000000001</v>
      </c>
      <c r="R306">
        <v>431.39662070000003</v>
      </c>
      <c r="S306">
        <v>0</v>
      </c>
      <c r="T306">
        <v>0</v>
      </c>
      <c r="U306">
        <v>0.134094407</v>
      </c>
      <c r="V306">
        <v>120</v>
      </c>
      <c r="W306">
        <v>83</v>
      </c>
      <c r="X306">
        <v>37</v>
      </c>
      <c r="Y306">
        <v>786.5363959</v>
      </c>
      <c r="Z306">
        <v>18946.666669999999</v>
      </c>
      <c r="AA306">
        <v>0.20724841699999999</v>
      </c>
      <c r="AB306">
        <v>228.0508561</v>
      </c>
      <c r="AC306">
        <v>0</v>
      </c>
      <c r="AD306">
        <v>3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38376.486499999999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267</v>
      </c>
      <c r="BG306">
        <v>0</v>
      </c>
      <c r="BH306">
        <v>202404</v>
      </c>
      <c r="BI306">
        <v>292</v>
      </c>
      <c r="BJ306">
        <v>37</v>
      </c>
      <c r="BK306">
        <v>12792.16217</v>
      </c>
      <c r="BL306">
        <v>-228.0508561</v>
      </c>
      <c r="BM306">
        <v>0.134094407</v>
      </c>
      <c r="BN306">
        <v>120</v>
      </c>
      <c r="BO306">
        <v>83</v>
      </c>
      <c r="BP306">
        <v>786.5363959</v>
      </c>
      <c r="BQ306">
        <v>12</v>
      </c>
      <c r="BR306" s="27">
        <v>0.21</v>
      </c>
      <c r="BS306">
        <v>4</v>
      </c>
      <c r="BU306">
        <v>0</v>
      </c>
      <c r="BV306">
        <v>0</v>
      </c>
      <c r="BY306">
        <v>0</v>
      </c>
      <c r="BZ306" s="9">
        <v>12286.33</v>
      </c>
      <c r="CA306">
        <v>-89.61</v>
      </c>
      <c r="CB306">
        <v>-138.30000000000001</v>
      </c>
      <c r="CC306">
        <v>-227.91</v>
      </c>
      <c r="CM306" s="11">
        <f ca="1"/>
        <v>3</v>
      </c>
      <c r="CN306">
        <v>3</v>
      </c>
      <c r="CO306">
        <v>1.39</v>
      </c>
      <c r="CP306" s="9">
        <v>38376.49</v>
      </c>
      <c r="CQ306" s="9">
        <v>17058.68</v>
      </c>
      <c r="CR306" s="9">
        <v>12792.16</v>
      </c>
      <c r="CS306" s="9">
        <v>12287.75</v>
      </c>
      <c r="CT306">
        <v>612.03</v>
      </c>
      <c r="CU306">
        <v>313.39</v>
      </c>
      <c r="CV306">
        <v>180.64</v>
      </c>
      <c r="CW306">
        <v>123.22</v>
      </c>
      <c r="CX306">
        <v>431.4</v>
      </c>
      <c r="CY306">
        <v>190.18</v>
      </c>
      <c r="DA306">
        <v>-0.96350698000000001</v>
      </c>
      <c r="DB306">
        <v>0.56649557800000006</v>
      </c>
      <c r="DC306">
        <v>-0.96350698000000001</v>
      </c>
      <c r="FK306" s="9"/>
      <c r="FO306">
        <v>2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-0.178335243</v>
      </c>
      <c r="FZ306">
        <v>8.9097610000000004E-3</v>
      </c>
      <c r="GA306">
        <v>0</v>
      </c>
      <c r="GB306">
        <v>0</v>
      </c>
      <c r="GC306">
        <v>0</v>
      </c>
      <c r="GD306">
        <v>8.3333332999999996E-2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-0.178335243</v>
      </c>
      <c r="GZ306">
        <v>8.9097610000000004E-3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266</v>
      </c>
      <c r="J307">
        <v>120</v>
      </c>
      <c r="K307">
        <v>293</v>
      </c>
      <c r="L307">
        <v>202405</v>
      </c>
      <c r="M307">
        <v>82</v>
      </c>
      <c r="N307">
        <v>3</v>
      </c>
      <c r="O307">
        <v>0</v>
      </c>
      <c r="P307">
        <v>38195.851000000002</v>
      </c>
      <c r="Q307">
        <v>180.63550000000001</v>
      </c>
      <c r="R307">
        <v>429.3930684</v>
      </c>
      <c r="S307">
        <v>0</v>
      </c>
      <c r="T307">
        <v>0</v>
      </c>
      <c r="U307">
        <v>0.134094407</v>
      </c>
      <c r="V307">
        <v>120</v>
      </c>
      <c r="W307">
        <v>82</v>
      </c>
      <c r="X307">
        <v>38</v>
      </c>
      <c r="Y307">
        <v>786.5363959</v>
      </c>
      <c r="Z307">
        <v>18946.666669999999</v>
      </c>
      <c r="AA307">
        <v>0.20724841699999999</v>
      </c>
      <c r="AB307">
        <v>228.0508561</v>
      </c>
      <c r="AC307">
        <v>0</v>
      </c>
      <c r="AD307">
        <v>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38195.851000000002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267</v>
      </c>
      <c r="BG307">
        <v>0</v>
      </c>
      <c r="BH307">
        <v>202405</v>
      </c>
      <c r="BI307">
        <v>293</v>
      </c>
      <c r="BJ307">
        <v>38</v>
      </c>
      <c r="BK307">
        <v>12731.95033</v>
      </c>
      <c r="BL307">
        <v>-228.0508561</v>
      </c>
      <c r="BM307">
        <v>0.134094407</v>
      </c>
      <c r="BN307">
        <v>120</v>
      </c>
      <c r="BO307">
        <v>82</v>
      </c>
      <c r="BP307">
        <v>786.5363959</v>
      </c>
      <c r="BQ307">
        <v>12</v>
      </c>
      <c r="BR307" s="27">
        <v>0.21</v>
      </c>
      <c r="BS307">
        <v>5</v>
      </c>
      <c r="BU307">
        <v>0</v>
      </c>
      <c r="BV307">
        <v>0</v>
      </c>
      <c r="BY307">
        <v>0</v>
      </c>
      <c r="BZ307" s="9">
        <v>12195.71</v>
      </c>
      <c r="CA307">
        <v>-90.61</v>
      </c>
      <c r="CB307">
        <v>-137.29</v>
      </c>
      <c r="CC307">
        <v>-227.91</v>
      </c>
      <c r="CM307" s="11">
        <f ca="1"/>
        <v>3</v>
      </c>
      <c r="CN307">
        <v>3</v>
      </c>
      <c r="CO307">
        <v>1.36</v>
      </c>
      <c r="CP307" s="9">
        <v>38195.85</v>
      </c>
      <c r="CQ307" s="9">
        <v>16630.240000000002</v>
      </c>
      <c r="CR307" s="9">
        <v>12731.95</v>
      </c>
      <c r="CS307" s="9">
        <v>12196.98</v>
      </c>
      <c r="CT307">
        <v>610.03</v>
      </c>
      <c r="CU307">
        <v>307.83999999999997</v>
      </c>
      <c r="CV307">
        <v>180.64</v>
      </c>
      <c r="CW307">
        <v>122.39</v>
      </c>
      <c r="CX307">
        <v>429.39</v>
      </c>
      <c r="CY307">
        <v>185.45</v>
      </c>
      <c r="DA307">
        <v>-0.81514085400000003</v>
      </c>
      <c r="DB307">
        <v>0.56570681499999997</v>
      </c>
      <c r="DC307">
        <v>-0.81514085400000003</v>
      </c>
      <c r="FK307" s="9"/>
      <c r="FO307">
        <v>2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-3.8302450000000002E-2</v>
      </c>
      <c r="FZ307">
        <v>8.1209990000000003E-3</v>
      </c>
      <c r="GA307">
        <v>0</v>
      </c>
      <c r="GB307">
        <v>0</v>
      </c>
      <c r="GC307">
        <v>0</v>
      </c>
      <c r="GD307">
        <v>0.16666666699999999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-3.8302450000000002E-2</v>
      </c>
      <c r="GZ307">
        <v>8.1209990000000003E-3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266</v>
      </c>
      <c r="J308">
        <v>120</v>
      </c>
      <c r="K308">
        <v>294</v>
      </c>
      <c r="L308">
        <v>202406</v>
      </c>
      <c r="M308">
        <v>81</v>
      </c>
      <c r="N308">
        <v>3</v>
      </c>
      <c r="O308">
        <v>0</v>
      </c>
      <c r="P308">
        <v>38015.215499999998</v>
      </c>
      <c r="Q308">
        <v>180.63550000000001</v>
      </c>
      <c r="R308">
        <v>427.3895162</v>
      </c>
      <c r="S308">
        <v>0</v>
      </c>
      <c r="T308">
        <v>0</v>
      </c>
      <c r="U308">
        <v>0.134094407</v>
      </c>
      <c r="V308">
        <v>120</v>
      </c>
      <c r="W308">
        <v>81</v>
      </c>
      <c r="X308">
        <v>39</v>
      </c>
      <c r="Y308">
        <v>786.5363959</v>
      </c>
      <c r="Z308">
        <v>18946.666669999999</v>
      </c>
      <c r="AA308">
        <v>0.20724841699999999</v>
      </c>
      <c r="AB308">
        <v>228.0508561</v>
      </c>
      <c r="AC308">
        <v>0</v>
      </c>
      <c r="AD308">
        <v>3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38015.215499999998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267</v>
      </c>
      <c r="BG308">
        <v>0</v>
      </c>
      <c r="BH308">
        <v>202406</v>
      </c>
      <c r="BI308">
        <v>294</v>
      </c>
      <c r="BJ308">
        <v>39</v>
      </c>
      <c r="BK308">
        <v>12671.738499999999</v>
      </c>
      <c r="BL308">
        <v>-228.0508561</v>
      </c>
      <c r="BM308">
        <v>0.134094407</v>
      </c>
      <c r="BN308">
        <v>120</v>
      </c>
      <c r="BO308">
        <v>81</v>
      </c>
      <c r="BP308">
        <v>786.5363959</v>
      </c>
      <c r="BQ308">
        <v>12</v>
      </c>
      <c r="BR308" s="27">
        <v>0.21</v>
      </c>
      <c r="BS308">
        <v>6</v>
      </c>
      <c r="BU308">
        <v>0</v>
      </c>
      <c r="BV308">
        <v>0</v>
      </c>
      <c r="BY308">
        <v>0</v>
      </c>
      <c r="BZ308" s="9">
        <v>12104.09</v>
      </c>
      <c r="CA308">
        <v>-91.63</v>
      </c>
      <c r="CB308">
        <v>-136.28</v>
      </c>
      <c r="CC308">
        <v>-227.91</v>
      </c>
      <c r="CM308" s="11">
        <f ca="1"/>
        <v>3</v>
      </c>
      <c r="CN308">
        <v>3</v>
      </c>
      <c r="CO308">
        <v>1.34</v>
      </c>
      <c r="CP308" s="9">
        <v>38015.22</v>
      </c>
      <c r="CQ308" s="9">
        <v>16217.13</v>
      </c>
      <c r="CR308" s="9">
        <v>12671.74</v>
      </c>
      <c r="CS308" s="9">
        <v>12105.32</v>
      </c>
      <c r="CT308">
        <v>608.03</v>
      </c>
      <c r="CU308">
        <v>302.44</v>
      </c>
      <c r="CV308">
        <v>180.64</v>
      </c>
      <c r="CW308">
        <v>121.58</v>
      </c>
      <c r="CX308">
        <v>427.39</v>
      </c>
      <c r="CY308">
        <v>180.86</v>
      </c>
      <c r="DA308">
        <v>-0.79060335999999998</v>
      </c>
      <c r="DB308">
        <v>0.56537293399999999</v>
      </c>
      <c r="DC308">
        <v>-0.79060335999999998</v>
      </c>
      <c r="FK308" s="9"/>
      <c r="FO308">
        <v>2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-2.209829E-2</v>
      </c>
      <c r="FZ308">
        <v>7.787118E-3</v>
      </c>
      <c r="GA308">
        <v>0</v>
      </c>
      <c r="GB308">
        <v>0</v>
      </c>
      <c r="GC308">
        <v>0</v>
      </c>
      <c r="GD308">
        <v>0.25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-2.209829E-2</v>
      </c>
      <c r="GZ308">
        <v>7.787118E-3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266</v>
      </c>
      <c r="J309">
        <v>120</v>
      </c>
      <c r="K309">
        <v>295</v>
      </c>
      <c r="L309">
        <v>202407</v>
      </c>
      <c r="M309">
        <v>80</v>
      </c>
      <c r="N309">
        <v>3</v>
      </c>
      <c r="O309">
        <v>0</v>
      </c>
      <c r="P309">
        <v>37834.58</v>
      </c>
      <c r="Q309">
        <v>180.63550000000001</v>
      </c>
      <c r="R309">
        <v>425.385964</v>
      </c>
      <c r="S309">
        <v>0</v>
      </c>
      <c r="T309">
        <v>0</v>
      </c>
      <c r="U309">
        <v>0.134094407</v>
      </c>
      <c r="V309">
        <v>120</v>
      </c>
      <c r="W309">
        <v>80</v>
      </c>
      <c r="X309">
        <v>40</v>
      </c>
      <c r="Y309">
        <v>786.5363959</v>
      </c>
      <c r="Z309">
        <v>18946.666669999999</v>
      </c>
      <c r="AA309">
        <v>0.20724841699999999</v>
      </c>
      <c r="AB309">
        <v>228.0508561</v>
      </c>
      <c r="AC309">
        <v>0</v>
      </c>
      <c r="AD309">
        <v>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37834.58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267</v>
      </c>
      <c r="BG309">
        <v>0</v>
      </c>
      <c r="BH309">
        <v>202407</v>
      </c>
      <c r="BI309">
        <v>295</v>
      </c>
      <c r="BJ309">
        <v>40</v>
      </c>
      <c r="BK309">
        <v>12611.526669999999</v>
      </c>
      <c r="BL309">
        <v>-228.0508561</v>
      </c>
      <c r="BM309">
        <v>0.134094407</v>
      </c>
      <c r="BN309">
        <v>120</v>
      </c>
      <c r="BO309">
        <v>80</v>
      </c>
      <c r="BP309">
        <v>786.5363959</v>
      </c>
      <c r="BQ309">
        <v>12</v>
      </c>
      <c r="BR309" s="27">
        <v>0.21</v>
      </c>
      <c r="BS309">
        <v>7</v>
      </c>
      <c r="BU309">
        <v>0</v>
      </c>
      <c r="BV309">
        <v>0</v>
      </c>
      <c r="BY309">
        <v>0</v>
      </c>
      <c r="BZ309" s="9">
        <v>12011.44</v>
      </c>
      <c r="CA309">
        <v>-92.65</v>
      </c>
      <c r="CB309">
        <v>-135.26</v>
      </c>
      <c r="CC309">
        <v>-227.91</v>
      </c>
      <c r="CM309" s="11">
        <f ca="1"/>
        <v>3</v>
      </c>
      <c r="CN309">
        <v>3</v>
      </c>
      <c r="CO309">
        <v>1.32</v>
      </c>
      <c r="CP309" s="9">
        <v>37834.58</v>
      </c>
      <c r="CQ309" s="9">
        <v>15818.01</v>
      </c>
      <c r="CR309" s="9">
        <v>12611.53</v>
      </c>
      <c r="CS309" s="9">
        <v>12012.77</v>
      </c>
      <c r="CT309">
        <v>606.02</v>
      </c>
      <c r="CU309">
        <v>297.14</v>
      </c>
      <c r="CV309">
        <v>180.64</v>
      </c>
      <c r="CW309">
        <v>120.79</v>
      </c>
      <c r="CX309">
        <v>425.39</v>
      </c>
      <c r="CY309">
        <v>176.35</v>
      </c>
      <c r="DA309">
        <v>-0.75401248099999996</v>
      </c>
      <c r="DB309">
        <v>0.56597050199999999</v>
      </c>
      <c r="DC309">
        <v>-0.75401248099999996</v>
      </c>
      <c r="FK309" s="9"/>
      <c r="FO309">
        <v>2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6.1592549999999998E-3</v>
      </c>
      <c r="FZ309">
        <v>8.3846849999999994E-3</v>
      </c>
      <c r="GA309">
        <v>0</v>
      </c>
      <c r="GB309">
        <v>0</v>
      </c>
      <c r="GC309">
        <v>0</v>
      </c>
      <c r="GD309">
        <v>0.33333333300000001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6.1592549999999998E-3</v>
      </c>
      <c r="GZ309">
        <v>8.3846849999999994E-3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266</v>
      </c>
      <c r="J310">
        <v>120</v>
      </c>
      <c r="K310">
        <v>296</v>
      </c>
      <c r="L310">
        <v>202408</v>
      </c>
      <c r="M310">
        <v>79</v>
      </c>
      <c r="N310">
        <v>3</v>
      </c>
      <c r="O310">
        <v>0</v>
      </c>
      <c r="P310">
        <v>37653.944499999998</v>
      </c>
      <c r="Q310">
        <v>180.63550000000001</v>
      </c>
      <c r="R310">
        <v>423.3824118</v>
      </c>
      <c r="S310">
        <v>0</v>
      </c>
      <c r="T310">
        <v>0</v>
      </c>
      <c r="U310">
        <v>0.134094407</v>
      </c>
      <c r="V310">
        <v>120</v>
      </c>
      <c r="W310">
        <v>79</v>
      </c>
      <c r="X310">
        <v>41</v>
      </c>
      <c r="Y310">
        <v>786.5363959</v>
      </c>
      <c r="Z310">
        <v>18946.666669999999</v>
      </c>
      <c r="AA310">
        <v>0.20724841699999999</v>
      </c>
      <c r="AB310">
        <v>228.0508561</v>
      </c>
      <c r="AC310">
        <v>0</v>
      </c>
      <c r="AD310">
        <v>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37653.944499999998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267</v>
      </c>
      <c r="BG310">
        <v>0</v>
      </c>
      <c r="BH310">
        <v>202408</v>
      </c>
      <c r="BI310">
        <v>296</v>
      </c>
      <c r="BJ310">
        <v>41</v>
      </c>
      <c r="BK310">
        <v>12551.314829999999</v>
      </c>
      <c r="BL310">
        <v>-228.0508561</v>
      </c>
      <c r="BM310">
        <v>0.134094407</v>
      </c>
      <c r="BN310">
        <v>120</v>
      </c>
      <c r="BO310">
        <v>79</v>
      </c>
      <c r="BP310">
        <v>786.5363959</v>
      </c>
      <c r="BQ310">
        <v>12</v>
      </c>
      <c r="BR310" s="27">
        <v>0.21</v>
      </c>
      <c r="BS310">
        <v>8</v>
      </c>
      <c r="BU310">
        <v>0</v>
      </c>
      <c r="BV310">
        <v>0</v>
      </c>
      <c r="BY310">
        <v>0</v>
      </c>
      <c r="BZ310" s="9">
        <v>11917.76</v>
      </c>
      <c r="CA310">
        <v>-93.68</v>
      </c>
      <c r="CB310">
        <v>-134.22</v>
      </c>
      <c r="CC310">
        <v>-227.91</v>
      </c>
      <c r="CM310" s="11">
        <f ca="1"/>
        <v>3</v>
      </c>
      <c r="CN310">
        <v>3</v>
      </c>
      <c r="CO310">
        <v>1.29</v>
      </c>
      <c r="CP310" s="9">
        <v>37653.94</v>
      </c>
      <c r="CQ310" s="9">
        <v>15422.97</v>
      </c>
      <c r="CR310" s="9">
        <v>12551.31</v>
      </c>
      <c r="CS310" s="9">
        <v>11919.14</v>
      </c>
      <c r="CT310">
        <v>604.02</v>
      </c>
      <c r="CU310">
        <v>291.95</v>
      </c>
      <c r="CV310">
        <v>180.64</v>
      </c>
      <c r="CW310">
        <v>120</v>
      </c>
      <c r="CX310">
        <v>423.38</v>
      </c>
      <c r="CY310">
        <v>171.95</v>
      </c>
      <c r="DA310">
        <v>-0.75375541199999996</v>
      </c>
      <c r="DB310">
        <v>0.56738502899999999</v>
      </c>
      <c r="DC310">
        <v>-0.75375541199999996</v>
      </c>
      <c r="FK310" s="9"/>
      <c r="FO310">
        <v>2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-1.917008E-3</v>
      </c>
      <c r="FZ310">
        <v>9.7992119999999999E-3</v>
      </c>
      <c r="GA310">
        <v>0</v>
      </c>
      <c r="GB310">
        <v>0</v>
      </c>
      <c r="GC310">
        <v>0</v>
      </c>
      <c r="GD310">
        <v>0.41666666699999999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-1.917008E-3</v>
      </c>
      <c r="GZ310">
        <v>9.7992119999999999E-3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266</v>
      </c>
      <c r="J311">
        <v>120</v>
      </c>
      <c r="K311">
        <v>297</v>
      </c>
      <c r="L311">
        <v>202409</v>
      </c>
      <c r="M311">
        <v>78</v>
      </c>
      <c r="N311">
        <v>3</v>
      </c>
      <c r="O311">
        <v>0</v>
      </c>
      <c r="P311">
        <v>37473.309000000001</v>
      </c>
      <c r="Q311">
        <v>180.63550000000001</v>
      </c>
      <c r="R311">
        <v>421.3788596</v>
      </c>
      <c r="S311">
        <v>0</v>
      </c>
      <c r="T311">
        <v>0</v>
      </c>
      <c r="U311">
        <v>0.134094407</v>
      </c>
      <c r="V311">
        <v>120</v>
      </c>
      <c r="W311">
        <v>78</v>
      </c>
      <c r="X311">
        <v>42</v>
      </c>
      <c r="Y311">
        <v>786.5363959</v>
      </c>
      <c r="Z311">
        <v>18946.666669999999</v>
      </c>
      <c r="AA311">
        <v>0.20724841699999999</v>
      </c>
      <c r="AB311">
        <v>228.0508561</v>
      </c>
      <c r="AC311">
        <v>0</v>
      </c>
      <c r="AD311">
        <v>3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37473.309000000001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267</v>
      </c>
      <c r="BG311">
        <v>0</v>
      </c>
      <c r="BH311">
        <v>202409</v>
      </c>
      <c r="BI311">
        <v>297</v>
      </c>
      <c r="BJ311">
        <v>42</v>
      </c>
      <c r="BK311">
        <v>12491.102999999999</v>
      </c>
      <c r="BL311">
        <v>-228.0508561</v>
      </c>
      <c r="BM311">
        <v>0.134094407</v>
      </c>
      <c r="BN311">
        <v>120</v>
      </c>
      <c r="BO311">
        <v>78</v>
      </c>
      <c r="BP311">
        <v>786.5363959</v>
      </c>
      <c r="BQ311">
        <v>12</v>
      </c>
      <c r="BR311" s="27">
        <v>0.21</v>
      </c>
      <c r="BS311">
        <v>9</v>
      </c>
      <c r="BU311">
        <v>0</v>
      </c>
      <c r="BV311">
        <v>0</v>
      </c>
      <c r="BY311">
        <v>0</v>
      </c>
      <c r="BZ311" s="9">
        <v>11823.02</v>
      </c>
      <c r="CA311">
        <v>-94.73</v>
      </c>
      <c r="CB311">
        <v>-133.18</v>
      </c>
      <c r="CC311">
        <v>-227.91</v>
      </c>
      <c r="CM311" s="11">
        <f ca="1"/>
        <v>3</v>
      </c>
      <c r="CN311">
        <v>3</v>
      </c>
      <c r="CO311">
        <v>1.27</v>
      </c>
      <c r="CP311" s="9">
        <v>37473.31</v>
      </c>
      <c r="CQ311" s="9">
        <v>15034.1</v>
      </c>
      <c r="CR311" s="9">
        <v>12491.1</v>
      </c>
      <c r="CS311" s="9">
        <v>11824.5</v>
      </c>
      <c r="CT311">
        <v>602.01</v>
      </c>
      <c r="CU311">
        <v>286.69</v>
      </c>
      <c r="CV311">
        <v>180.64</v>
      </c>
      <c r="CW311">
        <v>119.16</v>
      </c>
      <c r="CX311">
        <v>421.38</v>
      </c>
      <c r="CY311">
        <v>167.53</v>
      </c>
      <c r="DA311">
        <v>-0.62844349899999996</v>
      </c>
      <c r="DB311">
        <v>0.56650617700000006</v>
      </c>
      <c r="DC311">
        <v>-0.62844349899999996</v>
      </c>
      <c r="FK311" s="9"/>
      <c r="FO311">
        <v>2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0.115061571</v>
      </c>
      <c r="FZ311">
        <v>8.9203600000000004E-3</v>
      </c>
      <c r="GA311">
        <v>0</v>
      </c>
      <c r="GB311">
        <v>0</v>
      </c>
      <c r="GC311">
        <v>0</v>
      </c>
      <c r="GD311">
        <v>0.5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0.115061571</v>
      </c>
      <c r="GZ311">
        <v>8.9203600000000004E-3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266</v>
      </c>
      <c r="J312">
        <v>120</v>
      </c>
      <c r="K312">
        <v>298</v>
      </c>
      <c r="L312">
        <v>202410</v>
      </c>
      <c r="M312">
        <v>77</v>
      </c>
      <c r="N312">
        <v>3</v>
      </c>
      <c r="O312">
        <v>0</v>
      </c>
      <c r="P312">
        <v>37292.673499999997</v>
      </c>
      <c r="Q312">
        <v>180.63550000000001</v>
      </c>
      <c r="R312">
        <v>419.3753074</v>
      </c>
      <c r="S312">
        <v>0</v>
      </c>
      <c r="T312">
        <v>0</v>
      </c>
      <c r="U312">
        <v>0.134094407</v>
      </c>
      <c r="V312">
        <v>120</v>
      </c>
      <c r="W312">
        <v>77</v>
      </c>
      <c r="X312">
        <v>43</v>
      </c>
      <c r="Y312">
        <v>786.5363959</v>
      </c>
      <c r="Z312">
        <v>18946.666669999999</v>
      </c>
      <c r="AA312">
        <v>0.20724841699999999</v>
      </c>
      <c r="AB312">
        <v>228.0508561</v>
      </c>
      <c r="AC312">
        <v>0</v>
      </c>
      <c r="AD312">
        <v>3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37292.673499999997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267</v>
      </c>
      <c r="BG312">
        <v>0</v>
      </c>
      <c r="BH312">
        <v>202410</v>
      </c>
      <c r="BI312">
        <v>298</v>
      </c>
      <c r="BJ312">
        <v>43</v>
      </c>
      <c r="BK312">
        <v>12430.891170000001</v>
      </c>
      <c r="BL312">
        <v>-228.0508561</v>
      </c>
      <c r="BM312">
        <v>0.134094407</v>
      </c>
      <c r="BN312">
        <v>120</v>
      </c>
      <c r="BO312">
        <v>77</v>
      </c>
      <c r="BP312">
        <v>786.5363959</v>
      </c>
      <c r="BQ312">
        <v>12</v>
      </c>
      <c r="BR312" s="27">
        <v>0.21</v>
      </c>
      <c r="BS312">
        <v>10</v>
      </c>
      <c r="BU312">
        <v>0</v>
      </c>
      <c r="BV312">
        <v>0</v>
      </c>
      <c r="BY312">
        <v>0</v>
      </c>
      <c r="BZ312" s="9">
        <v>11727.23</v>
      </c>
      <c r="CA312">
        <v>-95.79</v>
      </c>
      <c r="CB312">
        <v>-132.12</v>
      </c>
      <c r="CC312">
        <v>-227.91</v>
      </c>
      <c r="CM312" s="11">
        <f ca="1"/>
        <v>3</v>
      </c>
      <c r="CN312">
        <v>3</v>
      </c>
      <c r="CO312">
        <v>1.25</v>
      </c>
      <c r="CP312" s="9">
        <v>37292.67</v>
      </c>
      <c r="CQ312" s="9">
        <v>14651.25</v>
      </c>
      <c r="CR312" s="9">
        <v>12430.89</v>
      </c>
      <c r="CS312" s="9">
        <v>11728.84</v>
      </c>
      <c r="CT312">
        <v>600.01</v>
      </c>
      <c r="CU312">
        <v>281.47000000000003</v>
      </c>
      <c r="CV312">
        <v>180.64</v>
      </c>
      <c r="CW312">
        <v>118.3</v>
      </c>
      <c r="CX312">
        <v>419.38</v>
      </c>
      <c r="CY312">
        <v>163.18</v>
      </c>
      <c r="DA312">
        <v>-0.55649146100000002</v>
      </c>
      <c r="DB312">
        <v>0.56662318</v>
      </c>
      <c r="DC312">
        <v>-0.55649146100000002</v>
      </c>
      <c r="FK312" s="9"/>
      <c r="FO312">
        <v>2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0.178680275</v>
      </c>
      <c r="FZ312">
        <v>9.0373629999999996E-3</v>
      </c>
      <c r="GA312">
        <v>0</v>
      </c>
      <c r="GB312">
        <v>0</v>
      </c>
      <c r="GC312">
        <v>0</v>
      </c>
      <c r="GD312">
        <v>0.58333333300000001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0.178680275</v>
      </c>
      <c r="GZ312">
        <v>9.0373629999999996E-3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266</v>
      </c>
      <c r="J313">
        <v>120</v>
      </c>
      <c r="K313">
        <v>299</v>
      </c>
      <c r="L313">
        <v>202411</v>
      </c>
      <c r="M313">
        <v>76</v>
      </c>
      <c r="N313">
        <v>3</v>
      </c>
      <c r="O313">
        <v>0</v>
      </c>
      <c r="P313">
        <v>37112.038</v>
      </c>
      <c r="Q313">
        <v>180.63550000000001</v>
      </c>
      <c r="R313">
        <v>417.3717552</v>
      </c>
      <c r="S313">
        <v>0</v>
      </c>
      <c r="T313">
        <v>0</v>
      </c>
      <c r="U313">
        <v>0.134094407</v>
      </c>
      <c r="V313">
        <v>120</v>
      </c>
      <c r="W313">
        <v>76</v>
      </c>
      <c r="X313">
        <v>44</v>
      </c>
      <c r="Y313">
        <v>786.5363959</v>
      </c>
      <c r="Z313">
        <v>18946.666669999999</v>
      </c>
      <c r="AA313">
        <v>0.20724841699999999</v>
      </c>
      <c r="AB313">
        <v>228.0508561</v>
      </c>
      <c r="AC313">
        <v>0</v>
      </c>
      <c r="AD313">
        <v>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37112.038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267</v>
      </c>
      <c r="BG313">
        <v>0</v>
      </c>
      <c r="BH313">
        <v>202411</v>
      </c>
      <c r="BI313">
        <v>299</v>
      </c>
      <c r="BJ313">
        <v>44</v>
      </c>
      <c r="BK313">
        <v>12370.679330000001</v>
      </c>
      <c r="BL313">
        <v>-228.0508561</v>
      </c>
      <c r="BM313">
        <v>0.134094407</v>
      </c>
      <c r="BN313">
        <v>120</v>
      </c>
      <c r="BO313">
        <v>76</v>
      </c>
      <c r="BP313">
        <v>786.5363959</v>
      </c>
      <c r="BQ313">
        <v>12</v>
      </c>
      <c r="BR313" s="27">
        <v>0.21</v>
      </c>
      <c r="BS313">
        <v>11</v>
      </c>
      <c r="BU313">
        <v>0</v>
      </c>
      <c r="BV313">
        <v>0</v>
      </c>
      <c r="BY313">
        <v>0</v>
      </c>
      <c r="BZ313" s="9">
        <v>11630.37</v>
      </c>
      <c r="CA313">
        <v>-96.86</v>
      </c>
      <c r="CB313">
        <v>-131.05000000000001</v>
      </c>
      <c r="CC313">
        <v>-227.91</v>
      </c>
      <c r="CM313" s="11">
        <f ca="1"/>
        <v>3</v>
      </c>
      <c r="CN313">
        <v>3</v>
      </c>
      <c r="CO313">
        <v>1.23</v>
      </c>
      <c r="CP313" s="9">
        <v>37112.04</v>
      </c>
      <c r="CQ313" s="9">
        <v>14275.77</v>
      </c>
      <c r="CR313" s="9">
        <v>12370.68</v>
      </c>
      <c r="CS313" s="9">
        <v>11632.07</v>
      </c>
      <c r="CT313">
        <v>598.01</v>
      </c>
      <c r="CU313">
        <v>276.64</v>
      </c>
      <c r="CV313">
        <v>180.64</v>
      </c>
      <c r="CW313">
        <v>117.56</v>
      </c>
      <c r="CX313">
        <v>417.37</v>
      </c>
      <c r="CY313">
        <v>159.07</v>
      </c>
      <c r="DA313">
        <v>-0.73491530699999996</v>
      </c>
      <c r="DB313">
        <v>0.56532465300000001</v>
      </c>
      <c r="DC313">
        <v>-0.73491530699999996</v>
      </c>
      <c r="FK313" s="9"/>
      <c r="FO313">
        <v>2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-8.0769039999999993E-3</v>
      </c>
      <c r="FZ313">
        <v>7.7388370000000001E-3</v>
      </c>
      <c r="GA313">
        <v>0</v>
      </c>
      <c r="GB313">
        <v>0</v>
      </c>
      <c r="GC313">
        <v>0</v>
      </c>
      <c r="GD313">
        <v>0.66666666699999999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-8.0769039999999993E-3</v>
      </c>
      <c r="GZ313">
        <v>7.7388370000000001E-3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266</v>
      </c>
      <c r="J314">
        <v>120</v>
      </c>
      <c r="K314">
        <v>300</v>
      </c>
      <c r="L314">
        <v>202412</v>
      </c>
      <c r="M314">
        <v>75</v>
      </c>
      <c r="N314">
        <v>3</v>
      </c>
      <c r="O314">
        <v>0</v>
      </c>
      <c r="P314">
        <v>36931.402499999997</v>
      </c>
      <c r="Q314">
        <v>180.63550000000001</v>
      </c>
      <c r="R314">
        <v>415.36820299999999</v>
      </c>
      <c r="S314">
        <v>0</v>
      </c>
      <c r="T314">
        <v>0</v>
      </c>
      <c r="U314">
        <v>0.134094407</v>
      </c>
      <c r="V314">
        <v>120</v>
      </c>
      <c r="W314">
        <v>75</v>
      </c>
      <c r="X314">
        <v>45</v>
      </c>
      <c r="Y314">
        <v>786.5363959</v>
      </c>
      <c r="Z314">
        <v>18946.666669999999</v>
      </c>
      <c r="AA314">
        <v>0.20724841699999999</v>
      </c>
      <c r="AB314">
        <v>228.0508561</v>
      </c>
      <c r="AC314">
        <v>0</v>
      </c>
      <c r="AD314">
        <v>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36931.402499999997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267</v>
      </c>
      <c r="BG314">
        <v>0</v>
      </c>
      <c r="BH314">
        <v>202412</v>
      </c>
      <c r="BI314">
        <v>300</v>
      </c>
      <c r="BJ314">
        <v>45</v>
      </c>
      <c r="BK314">
        <v>12310.467500000001</v>
      </c>
      <c r="BL314">
        <v>-228.0508561</v>
      </c>
      <c r="BM314">
        <v>0.134094407</v>
      </c>
      <c r="BN314">
        <v>120</v>
      </c>
      <c r="BO314">
        <v>75</v>
      </c>
      <c r="BP314">
        <v>786.5363959</v>
      </c>
      <c r="BQ314">
        <v>12</v>
      </c>
      <c r="BR314" s="27">
        <v>0.21</v>
      </c>
      <c r="BS314">
        <v>12</v>
      </c>
      <c r="BU314">
        <v>0</v>
      </c>
      <c r="BV314">
        <v>0</v>
      </c>
      <c r="BY314">
        <v>0</v>
      </c>
      <c r="BZ314" s="9">
        <v>11532.43</v>
      </c>
      <c r="CA314">
        <v>-97.94</v>
      </c>
      <c r="CB314">
        <v>-129.96</v>
      </c>
      <c r="CC314">
        <v>-227.91</v>
      </c>
      <c r="CM314" s="11">
        <f ca="1"/>
        <v>3</v>
      </c>
      <c r="CN314">
        <v>3</v>
      </c>
      <c r="CO314">
        <v>1.21</v>
      </c>
      <c r="CP314" s="9">
        <v>36931.4</v>
      </c>
      <c r="CQ314" s="9">
        <v>13902.87</v>
      </c>
      <c r="CR314" s="9">
        <v>12310.47</v>
      </c>
      <c r="CS314" s="9">
        <v>11534.19</v>
      </c>
      <c r="CT314">
        <v>596</v>
      </c>
      <c r="CU314">
        <v>271.54000000000002</v>
      </c>
      <c r="CV314">
        <v>180.64</v>
      </c>
      <c r="CW314">
        <v>116.69</v>
      </c>
      <c r="CX314">
        <v>415.37</v>
      </c>
      <c r="CY314">
        <v>154.85</v>
      </c>
      <c r="DA314">
        <v>-0.54332617299999997</v>
      </c>
      <c r="DB314">
        <v>0.56498862699999997</v>
      </c>
      <c r="DC314">
        <v>-0.54332617299999997</v>
      </c>
      <c r="FK314" s="9"/>
      <c r="FO314">
        <v>2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0.175178897</v>
      </c>
      <c r="FZ314">
        <v>7.4028100000000001E-3</v>
      </c>
      <c r="GA314">
        <v>0</v>
      </c>
      <c r="GB314">
        <v>0</v>
      </c>
      <c r="GC314">
        <v>0</v>
      </c>
      <c r="GD314">
        <v>0.75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0.175178897</v>
      </c>
      <c r="GZ314">
        <v>7.4028100000000001E-3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266</v>
      </c>
      <c r="J315">
        <v>120</v>
      </c>
      <c r="K315">
        <v>301</v>
      </c>
      <c r="L315">
        <v>202501</v>
      </c>
      <c r="M315">
        <v>74</v>
      </c>
      <c r="N315">
        <v>3</v>
      </c>
      <c r="O315">
        <v>0</v>
      </c>
      <c r="P315">
        <v>36750.767</v>
      </c>
      <c r="Q315">
        <v>180.63550000000001</v>
      </c>
      <c r="R315">
        <v>413.36465079999999</v>
      </c>
      <c r="S315">
        <v>0</v>
      </c>
      <c r="T315">
        <v>0</v>
      </c>
      <c r="U315">
        <v>0.134094407</v>
      </c>
      <c r="V315">
        <v>120</v>
      </c>
      <c r="W315">
        <v>74</v>
      </c>
      <c r="X315">
        <v>46</v>
      </c>
      <c r="Y315">
        <v>786.5363959</v>
      </c>
      <c r="Z315">
        <v>18946.666669999999</v>
      </c>
      <c r="AA315">
        <v>0.20724841699999999</v>
      </c>
      <c r="AB315">
        <v>228.0508561</v>
      </c>
      <c r="AC315">
        <v>0</v>
      </c>
      <c r="AD315">
        <v>3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36750.767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267</v>
      </c>
      <c r="BG315">
        <v>0</v>
      </c>
      <c r="BH315">
        <v>202501</v>
      </c>
      <c r="BI315">
        <v>301</v>
      </c>
      <c r="BJ315">
        <v>46</v>
      </c>
      <c r="BK315">
        <v>12250.25567</v>
      </c>
      <c r="BL315">
        <v>-228.0508561</v>
      </c>
      <c r="BM315">
        <v>0.134094407</v>
      </c>
      <c r="BN315">
        <v>120</v>
      </c>
      <c r="BO315">
        <v>74</v>
      </c>
      <c r="BP315">
        <v>786.5363959</v>
      </c>
      <c r="BQ315">
        <v>12</v>
      </c>
      <c r="BR315" s="27">
        <v>0.21</v>
      </c>
      <c r="BS315">
        <v>1</v>
      </c>
      <c r="BU315">
        <v>0</v>
      </c>
      <c r="BV315">
        <v>0</v>
      </c>
      <c r="BY315">
        <v>0</v>
      </c>
      <c r="BZ315" s="9">
        <v>11433.39</v>
      </c>
      <c r="CA315">
        <v>-99.04</v>
      </c>
      <c r="CB315">
        <v>-128.87</v>
      </c>
      <c r="CC315">
        <v>-227.91</v>
      </c>
      <c r="CM315" s="11">
        <f ca="1"/>
        <v>3</v>
      </c>
      <c r="CN315">
        <v>3</v>
      </c>
      <c r="CO315">
        <v>1.18</v>
      </c>
      <c r="CP315" s="9">
        <v>36750.769999999997</v>
      </c>
      <c r="CQ315" s="9">
        <v>13534.75</v>
      </c>
      <c r="CR315" s="9">
        <v>12250.26</v>
      </c>
      <c r="CS315" s="9">
        <v>11435.02</v>
      </c>
      <c r="CT315">
        <v>594</v>
      </c>
      <c r="CU315">
        <v>266.99</v>
      </c>
      <c r="CV315">
        <v>180.64</v>
      </c>
      <c r="CW315">
        <v>116.01</v>
      </c>
      <c r="CX315">
        <v>413.36</v>
      </c>
      <c r="CY315">
        <v>150.97999999999999</v>
      </c>
      <c r="DA315">
        <v>-0.87732519399999997</v>
      </c>
      <c r="DB315">
        <v>0.56606114900000004</v>
      </c>
      <c r="DC315">
        <v>-0.87732519399999997</v>
      </c>
      <c r="FK315" s="9"/>
      <c r="FO315">
        <v>2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-0.16715345700000001</v>
      </c>
      <c r="FZ315">
        <v>8.4753320000000004E-3</v>
      </c>
      <c r="GA315">
        <v>0</v>
      </c>
      <c r="GB315">
        <v>0</v>
      </c>
      <c r="GC315">
        <v>0</v>
      </c>
      <c r="GD315">
        <v>0.83333333300000001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-0.16715345700000001</v>
      </c>
      <c r="GZ315">
        <v>8.4753320000000004E-3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266</v>
      </c>
      <c r="J316">
        <v>120</v>
      </c>
      <c r="K316">
        <v>302</v>
      </c>
      <c r="L316">
        <v>202502</v>
      </c>
      <c r="M316">
        <v>73</v>
      </c>
      <c r="N316">
        <v>3</v>
      </c>
      <c r="O316">
        <v>0</v>
      </c>
      <c r="P316">
        <v>36570.131500000003</v>
      </c>
      <c r="Q316">
        <v>180.63550000000001</v>
      </c>
      <c r="R316">
        <v>411.36109859999999</v>
      </c>
      <c r="S316">
        <v>0</v>
      </c>
      <c r="T316">
        <v>0</v>
      </c>
      <c r="U316">
        <v>0.134094407</v>
      </c>
      <c r="V316">
        <v>120</v>
      </c>
      <c r="W316">
        <v>73</v>
      </c>
      <c r="X316">
        <v>47</v>
      </c>
      <c r="Y316">
        <v>786.5363959</v>
      </c>
      <c r="Z316">
        <v>18946.666669999999</v>
      </c>
      <c r="AA316">
        <v>0.20724841699999999</v>
      </c>
      <c r="AB316">
        <v>228.0508561</v>
      </c>
      <c r="AC316">
        <v>0</v>
      </c>
      <c r="AD316">
        <v>3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36570.131500000003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267</v>
      </c>
      <c r="BG316">
        <v>0</v>
      </c>
      <c r="BH316">
        <v>202502</v>
      </c>
      <c r="BI316">
        <v>302</v>
      </c>
      <c r="BJ316">
        <v>47</v>
      </c>
      <c r="BK316">
        <v>12190.043830000001</v>
      </c>
      <c r="BL316">
        <v>-228.0508561</v>
      </c>
      <c r="BM316">
        <v>0.134094407</v>
      </c>
      <c r="BN316">
        <v>120</v>
      </c>
      <c r="BO316">
        <v>73</v>
      </c>
      <c r="BP316">
        <v>786.5363959</v>
      </c>
      <c r="BQ316">
        <v>12</v>
      </c>
      <c r="BR316" s="27">
        <v>0.21</v>
      </c>
      <c r="BS316">
        <v>2</v>
      </c>
      <c r="BU316">
        <v>0</v>
      </c>
      <c r="BV316">
        <v>0</v>
      </c>
      <c r="BY316">
        <v>0</v>
      </c>
      <c r="BZ316" s="9">
        <v>11333.25</v>
      </c>
      <c r="CA316">
        <v>-100.14</v>
      </c>
      <c r="CB316">
        <v>-127.76</v>
      </c>
      <c r="CC316">
        <v>-227.91</v>
      </c>
      <c r="CM316" s="11">
        <f ca="1"/>
        <v>3</v>
      </c>
      <c r="CN316">
        <v>3</v>
      </c>
      <c r="CO316">
        <v>1.1599999999999999</v>
      </c>
      <c r="CP316" s="9">
        <v>36570.129999999997</v>
      </c>
      <c r="CQ316" s="9">
        <v>13178.52</v>
      </c>
      <c r="CR316" s="9">
        <v>12190.04</v>
      </c>
      <c r="CS316" s="9">
        <v>11334.83</v>
      </c>
      <c r="CT316">
        <v>592</v>
      </c>
      <c r="CU316">
        <v>262.32</v>
      </c>
      <c r="CV316">
        <v>180.64</v>
      </c>
      <c r="CW316">
        <v>115.26</v>
      </c>
      <c r="CX316">
        <v>411.36</v>
      </c>
      <c r="CY316">
        <v>147.06</v>
      </c>
      <c r="DA316">
        <v>-0.82018544299999996</v>
      </c>
      <c r="DB316">
        <v>0.566371438</v>
      </c>
      <c r="DC316">
        <v>-0.82018544299999996</v>
      </c>
      <c r="FK316" s="9"/>
      <c r="FO316">
        <v>2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-0.11834704</v>
      </c>
      <c r="FZ316">
        <v>8.7856219999999999E-3</v>
      </c>
      <c r="GA316">
        <v>0</v>
      </c>
      <c r="GB316">
        <v>0</v>
      </c>
      <c r="GC316">
        <v>0</v>
      </c>
      <c r="GD316">
        <v>0.91666666699999999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-0.11834704</v>
      </c>
      <c r="GZ316">
        <v>8.7856219999999999E-3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266</v>
      </c>
      <c r="J317">
        <v>120</v>
      </c>
      <c r="K317">
        <v>303</v>
      </c>
      <c r="L317">
        <v>202503</v>
      </c>
      <c r="M317">
        <v>72</v>
      </c>
      <c r="N317">
        <v>3</v>
      </c>
      <c r="O317">
        <v>0</v>
      </c>
      <c r="P317">
        <v>36389.495999999999</v>
      </c>
      <c r="Q317">
        <v>180.63550000000001</v>
      </c>
      <c r="R317">
        <v>409.35754639999999</v>
      </c>
      <c r="S317">
        <v>0</v>
      </c>
      <c r="T317">
        <v>0</v>
      </c>
      <c r="U317">
        <v>0.134094407</v>
      </c>
      <c r="V317">
        <v>120</v>
      </c>
      <c r="W317">
        <v>72</v>
      </c>
      <c r="X317">
        <v>48</v>
      </c>
      <c r="Y317">
        <v>786.5363959</v>
      </c>
      <c r="Z317">
        <v>18946.666669999999</v>
      </c>
      <c r="AA317">
        <v>0.20724841699999999</v>
      </c>
      <c r="AB317">
        <v>228.0508561</v>
      </c>
      <c r="AC317">
        <v>0</v>
      </c>
      <c r="AD317">
        <v>3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36389.495999999999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267</v>
      </c>
      <c r="BG317">
        <v>0</v>
      </c>
      <c r="BH317">
        <v>202503</v>
      </c>
      <c r="BI317">
        <v>303</v>
      </c>
      <c r="BJ317">
        <v>48</v>
      </c>
      <c r="BK317">
        <v>12129.832</v>
      </c>
      <c r="BL317">
        <v>-228.0508561</v>
      </c>
      <c r="BM317">
        <v>0.134094407</v>
      </c>
      <c r="BN317">
        <v>120</v>
      </c>
      <c r="BO317">
        <v>72</v>
      </c>
      <c r="BP317">
        <v>786.5363959</v>
      </c>
      <c r="BQ317">
        <v>12</v>
      </c>
      <c r="BR317" s="27">
        <v>0.21</v>
      </c>
      <c r="BS317">
        <v>3</v>
      </c>
      <c r="BU317">
        <v>0</v>
      </c>
      <c r="BV317">
        <v>0</v>
      </c>
      <c r="BY317">
        <v>0</v>
      </c>
      <c r="BZ317" s="9">
        <v>11231.99</v>
      </c>
      <c r="CA317">
        <v>-101.26</v>
      </c>
      <c r="CB317">
        <v>-126.64</v>
      </c>
      <c r="CC317">
        <v>-227.91</v>
      </c>
      <c r="CM317" s="11">
        <f ca="1"/>
        <v>3</v>
      </c>
      <c r="CN317">
        <v>3</v>
      </c>
      <c r="CO317">
        <v>1.1399999999999999</v>
      </c>
      <c r="CP317" s="9">
        <v>36389.5</v>
      </c>
      <c r="CQ317" s="9">
        <v>12824.42</v>
      </c>
      <c r="CR317" s="9">
        <v>12129.83</v>
      </c>
      <c r="CS317" s="9">
        <v>11233.4</v>
      </c>
      <c r="CT317">
        <v>589.99</v>
      </c>
      <c r="CU317">
        <v>257.58999999999997</v>
      </c>
      <c r="CV317">
        <v>180.64</v>
      </c>
      <c r="CW317">
        <v>114.45</v>
      </c>
      <c r="CX317">
        <v>409.36</v>
      </c>
      <c r="CY317">
        <v>143.15</v>
      </c>
      <c r="DA317">
        <v>-0.70462933100000003</v>
      </c>
      <c r="DB317">
        <v>0.56871213499999995</v>
      </c>
      <c r="DC317">
        <v>-0.70462933100000003</v>
      </c>
      <c r="FK317" s="9"/>
      <c r="FO317">
        <v>2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-1.1124261E-2</v>
      </c>
      <c r="FZ317">
        <v>1.1126319000000001E-2</v>
      </c>
      <c r="GA317">
        <v>0</v>
      </c>
      <c r="GB317">
        <v>0</v>
      </c>
      <c r="GC317">
        <v>0</v>
      </c>
      <c r="GD317">
        <v>1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-1.1124261E-2</v>
      </c>
      <c r="GZ317">
        <v>1.1126319000000001E-2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266</v>
      </c>
      <c r="J318">
        <v>120</v>
      </c>
      <c r="K318">
        <v>304</v>
      </c>
      <c r="L318">
        <v>202504</v>
      </c>
      <c r="M318">
        <v>71</v>
      </c>
      <c r="N318">
        <v>3</v>
      </c>
      <c r="O318">
        <v>0</v>
      </c>
      <c r="P318">
        <v>36208.860500000003</v>
      </c>
      <c r="Q318">
        <v>180.63550000000001</v>
      </c>
      <c r="R318">
        <v>407.35399419999999</v>
      </c>
      <c r="S318">
        <v>0</v>
      </c>
      <c r="T318">
        <v>0</v>
      </c>
      <c r="U318">
        <v>0.134094407</v>
      </c>
      <c r="V318">
        <v>120</v>
      </c>
      <c r="W318">
        <v>71</v>
      </c>
      <c r="X318">
        <v>49</v>
      </c>
      <c r="Y318">
        <v>786.5363959</v>
      </c>
      <c r="Z318">
        <v>18946.666669999999</v>
      </c>
      <c r="AA318">
        <v>0.20724841699999999</v>
      </c>
      <c r="AB318">
        <v>228.0508561</v>
      </c>
      <c r="AC318">
        <v>0</v>
      </c>
      <c r="AD318">
        <v>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36208.860500000003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267</v>
      </c>
      <c r="BG318">
        <v>0</v>
      </c>
      <c r="BH318">
        <v>202504</v>
      </c>
      <c r="BI318">
        <v>304</v>
      </c>
      <c r="BJ318">
        <v>49</v>
      </c>
      <c r="BK318">
        <v>12069.62017</v>
      </c>
      <c r="BL318">
        <v>-228.0508561</v>
      </c>
      <c r="BM318">
        <v>0.134094407</v>
      </c>
      <c r="BN318">
        <v>120</v>
      </c>
      <c r="BO318">
        <v>71</v>
      </c>
      <c r="BP318">
        <v>786.5363959</v>
      </c>
      <c r="BQ318">
        <v>12</v>
      </c>
      <c r="BR318" s="27">
        <v>0.21</v>
      </c>
      <c r="BS318">
        <v>4</v>
      </c>
      <c r="BU318">
        <v>0</v>
      </c>
      <c r="BV318">
        <v>0</v>
      </c>
      <c r="BY318">
        <v>0</v>
      </c>
      <c r="BZ318" s="9">
        <v>11129.59</v>
      </c>
      <c r="CA318">
        <v>-102.39</v>
      </c>
      <c r="CB318">
        <v>-125.51</v>
      </c>
      <c r="CC318">
        <v>-227.91</v>
      </c>
      <c r="CM318" s="11">
        <f ca="1"/>
        <v>3</v>
      </c>
      <c r="CN318">
        <v>3</v>
      </c>
      <c r="CO318">
        <v>1.1200000000000001</v>
      </c>
      <c r="CP318" s="9">
        <v>36208.86</v>
      </c>
      <c r="CQ318" s="9">
        <v>12486.91</v>
      </c>
      <c r="CR318" s="9">
        <v>12069.62</v>
      </c>
      <c r="CS318" s="9">
        <v>11131.01</v>
      </c>
      <c r="CT318">
        <v>587.99</v>
      </c>
      <c r="CU318">
        <v>253.21</v>
      </c>
      <c r="CV318">
        <v>180.64</v>
      </c>
      <c r="CW318">
        <v>113.75</v>
      </c>
      <c r="CX318">
        <v>407.35</v>
      </c>
      <c r="CY318">
        <v>139.44999999999999</v>
      </c>
      <c r="DA318">
        <v>-0.87184031299999998</v>
      </c>
      <c r="DB318">
        <v>0.56649557800000006</v>
      </c>
      <c r="DC318">
        <v>-0.87184031299999998</v>
      </c>
      <c r="FK318" s="9"/>
      <c r="FO318">
        <v>2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-0.178335243</v>
      </c>
      <c r="FZ318">
        <v>8.9097610000000004E-3</v>
      </c>
      <c r="GA318">
        <v>0</v>
      </c>
      <c r="GB318">
        <v>0</v>
      </c>
      <c r="GC318">
        <v>0</v>
      </c>
      <c r="GD318">
        <v>1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-0.178335243</v>
      </c>
      <c r="GZ318">
        <v>8.9097610000000004E-3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266</v>
      </c>
      <c r="J319">
        <v>120</v>
      </c>
      <c r="K319">
        <v>305</v>
      </c>
      <c r="L319">
        <v>202505</v>
      </c>
      <c r="M319">
        <v>70</v>
      </c>
      <c r="N319">
        <v>3</v>
      </c>
      <c r="O319">
        <v>0</v>
      </c>
      <c r="P319">
        <v>36028.224999999999</v>
      </c>
      <c r="Q319">
        <v>180.63550000000001</v>
      </c>
      <c r="R319">
        <v>405.35044199999999</v>
      </c>
      <c r="S319">
        <v>0</v>
      </c>
      <c r="T319">
        <v>0</v>
      </c>
      <c r="U319">
        <v>0.134094407</v>
      </c>
      <c r="V319">
        <v>120</v>
      </c>
      <c r="W319">
        <v>70</v>
      </c>
      <c r="X319">
        <v>50</v>
      </c>
      <c r="Y319">
        <v>786.5363959</v>
      </c>
      <c r="Z319">
        <v>18946.666669999999</v>
      </c>
      <c r="AA319">
        <v>0.20724841699999999</v>
      </c>
      <c r="AB319">
        <v>228.0508561</v>
      </c>
      <c r="AC319">
        <v>0</v>
      </c>
      <c r="AD319">
        <v>3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36028.224999999999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267</v>
      </c>
      <c r="BG319">
        <v>0</v>
      </c>
      <c r="BH319">
        <v>202505</v>
      </c>
      <c r="BI319">
        <v>305</v>
      </c>
      <c r="BJ319">
        <v>50</v>
      </c>
      <c r="BK319">
        <v>12009.40833</v>
      </c>
      <c r="BL319">
        <v>-228.0508561</v>
      </c>
      <c r="BM319">
        <v>0.134094407</v>
      </c>
      <c r="BN319">
        <v>120</v>
      </c>
      <c r="BO319">
        <v>70</v>
      </c>
      <c r="BP319">
        <v>786.5363959</v>
      </c>
      <c r="BQ319">
        <v>12</v>
      </c>
      <c r="BR319" s="27">
        <v>0.21</v>
      </c>
      <c r="BS319">
        <v>5</v>
      </c>
      <c r="BU319">
        <v>0</v>
      </c>
      <c r="BV319">
        <v>0</v>
      </c>
      <c r="BY319">
        <v>0</v>
      </c>
      <c r="BZ319" s="9">
        <v>11026.06</v>
      </c>
      <c r="CA319">
        <v>-103.54</v>
      </c>
      <c r="CB319">
        <v>-124.37</v>
      </c>
      <c r="CC319">
        <v>-227.91</v>
      </c>
      <c r="CM319" s="11">
        <f ca="1"/>
        <v>3</v>
      </c>
      <c r="CN319">
        <v>3</v>
      </c>
      <c r="CO319">
        <v>1.1000000000000001</v>
      </c>
      <c r="CP319" s="9">
        <v>36028.230000000003</v>
      </c>
      <c r="CQ319" s="9">
        <v>12156</v>
      </c>
      <c r="CR319" s="9">
        <v>12009.41</v>
      </c>
      <c r="CS319" s="9">
        <v>11027.51</v>
      </c>
      <c r="CT319">
        <v>585.99</v>
      </c>
      <c r="CU319">
        <v>248.71</v>
      </c>
      <c r="CV319">
        <v>180.64</v>
      </c>
      <c r="CW319">
        <v>112.98</v>
      </c>
      <c r="CX319">
        <v>405.35</v>
      </c>
      <c r="CY319">
        <v>135.72999999999999</v>
      </c>
      <c r="DA319">
        <v>-0.73180752000000004</v>
      </c>
      <c r="DB319">
        <v>0.56570681499999997</v>
      </c>
      <c r="DC319">
        <v>-0.73180752000000004</v>
      </c>
      <c r="FK319" s="9"/>
      <c r="FO319">
        <v>2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-3.8302450000000002E-2</v>
      </c>
      <c r="FZ319">
        <v>8.1209990000000003E-3</v>
      </c>
      <c r="GA319">
        <v>0</v>
      </c>
      <c r="GB319">
        <v>0</v>
      </c>
      <c r="GC319">
        <v>0</v>
      </c>
      <c r="GD319">
        <v>1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-3.8302450000000002E-2</v>
      </c>
      <c r="GZ319">
        <v>8.1209990000000003E-3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266</v>
      </c>
      <c r="J320">
        <v>120</v>
      </c>
      <c r="K320">
        <v>306</v>
      </c>
      <c r="L320">
        <v>202506</v>
      </c>
      <c r="M320">
        <v>69</v>
      </c>
      <c r="N320">
        <v>3</v>
      </c>
      <c r="O320">
        <v>0</v>
      </c>
      <c r="P320">
        <v>35847.589500000002</v>
      </c>
      <c r="Q320">
        <v>180.63550000000001</v>
      </c>
      <c r="R320">
        <v>403.34688979999999</v>
      </c>
      <c r="S320">
        <v>0</v>
      </c>
      <c r="T320">
        <v>0</v>
      </c>
      <c r="U320">
        <v>0.134094407</v>
      </c>
      <c r="V320">
        <v>120</v>
      </c>
      <c r="W320">
        <v>69</v>
      </c>
      <c r="X320">
        <v>51</v>
      </c>
      <c r="Y320">
        <v>786.5363959</v>
      </c>
      <c r="Z320">
        <v>18946.666669999999</v>
      </c>
      <c r="AA320">
        <v>0.20724841699999999</v>
      </c>
      <c r="AB320">
        <v>228.0508561</v>
      </c>
      <c r="AC320">
        <v>0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35847.589500000002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267</v>
      </c>
      <c r="BG320">
        <v>0</v>
      </c>
      <c r="BH320">
        <v>202506</v>
      </c>
      <c r="BI320">
        <v>306</v>
      </c>
      <c r="BJ320">
        <v>51</v>
      </c>
      <c r="BK320">
        <v>11949.1965</v>
      </c>
      <c r="BL320">
        <v>-228.0508561</v>
      </c>
      <c r="BM320">
        <v>0.134094407</v>
      </c>
      <c r="BN320">
        <v>120</v>
      </c>
      <c r="BO320">
        <v>69</v>
      </c>
      <c r="BP320">
        <v>786.5363959</v>
      </c>
      <c r="BQ320">
        <v>12</v>
      </c>
      <c r="BR320" s="27">
        <v>0.21</v>
      </c>
      <c r="BS320">
        <v>6</v>
      </c>
      <c r="BU320">
        <v>0</v>
      </c>
      <c r="BV320">
        <v>0</v>
      </c>
      <c r="BY320">
        <v>0</v>
      </c>
      <c r="BZ320" s="9">
        <v>10921.36</v>
      </c>
      <c r="CA320">
        <v>-104.7</v>
      </c>
      <c r="CB320">
        <v>-123.21</v>
      </c>
      <c r="CC320">
        <v>-227.91</v>
      </c>
      <c r="CM320" s="11">
        <f ca="1"/>
        <v>3</v>
      </c>
      <c r="CN320">
        <v>3</v>
      </c>
      <c r="CO320">
        <v>1.08</v>
      </c>
      <c r="CP320" s="9">
        <v>35847.589999999997</v>
      </c>
      <c r="CQ320" s="9">
        <v>11829.05</v>
      </c>
      <c r="CR320" s="9">
        <v>11949.2</v>
      </c>
      <c r="CS320" s="9">
        <v>10922.81</v>
      </c>
      <c r="CT320">
        <v>583.98</v>
      </c>
      <c r="CU320">
        <v>244.32</v>
      </c>
      <c r="CV320">
        <v>180.64</v>
      </c>
      <c r="CW320">
        <v>112.23</v>
      </c>
      <c r="CX320">
        <v>403.35</v>
      </c>
      <c r="CY320">
        <v>132.09</v>
      </c>
      <c r="DA320">
        <v>-0.71560336000000002</v>
      </c>
      <c r="DB320">
        <v>0.56537293399999999</v>
      </c>
      <c r="DC320">
        <v>-0.71560336000000002</v>
      </c>
      <c r="FK320" s="9"/>
      <c r="FO320">
        <v>2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-2.209829E-2</v>
      </c>
      <c r="FZ320">
        <v>7.787118E-3</v>
      </c>
      <c r="GA320">
        <v>0</v>
      </c>
      <c r="GB320">
        <v>0</v>
      </c>
      <c r="GC320">
        <v>0</v>
      </c>
      <c r="GD320">
        <v>1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-2.209829E-2</v>
      </c>
      <c r="GZ320">
        <v>7.787118E-3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266</v>
      </c>
      <c r="J321">
        <v>120</v>
      </c>
      <c r="K321">
        <v>307</v>
      </c>
      <c r="L321">
        <v>202507</v>
      </c>
      <c r="M321">
        <v>68</v>
      </c>
      <c r="N321">
        <v>3</v>
      </c>
      <c r="O321">
        <v>0</v>
      </c>
      <c r="P321">
        <v>35666.953999999998</v>
      </c>
      <c r="Q321">
        <v>180.63550000000001</v>
      </c>
      <c r="R321">
        <v>401.34333759999998</v>
      </c>
      <c r="S321">
        <v>0</v>
      </c>
      <c r="T321">
        <v>0</v>
      </c>
      <c r="U321">
        <v>0.134094407</v>
      </c>
      <c r="V321">
        <v>120</v>
      </c>
      <c r="W321">
        <v>68</v>
      </c>
      <c r="X321">
        <v>52</v>
      </c>
      <c r="Y321">
        <v>786.5363959</v>
      </c>
      <c r="Z321">
        <v>18946.666669999999</v>
      </c>
      <c r="AA321">
        <v>0.20724841699999999</v>
      </c>
      <c r="AB321">
        <v>228.0508561</v>
      </c>
      <c r="AC321">
        <v>0</v>
      </c>
      <c r="AD321">
        <v>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35666.953999999998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267</v>
      </c>
      <c r="BG321">
        <v>0</v>
      </c>
      <c r="BH321">
        <v>202507</v>
      </c>
      <c r="BI321">
        <v>307</v>
      </c>
      <c r="BJ321">
        <v>52</v>
      </c>
      <c r="BK321">
        <v>11888.98467</v>
      </c>
      <c r="BL321">
        <v>-228.0508561</v>
      </c>
      <c r="BM321">
        <v>0.134094407</v>
      </c>
      <c r="BN321">
        <v>120</v>
      </c>
      <c r="BO321">
        <v>68</v>
      </c>
      <c r="BP321">
        <v>786.5363959</v>
      </c>
      <c r="BQ321">
        <v>12</v>
      </c>
      <c r="BR321" s="27">
        <v>0.21</v>
      </c>
      <c r="BS321">
        <v>7</v>
      </c>
      <c r="BU321">
        <v>0</v>
      </c>
      <c r="BV321">
        <v>0</v>
      </c>
      <c r="BY321">
        <v>0</v>
      </c>
      <c r="BZ321" s="9">
        <v>10815.49</v>
      </c>
      <c r="CA321">
        <v>-105.87</v>
      </c>
      <c r="CB321">
        <v>-122.04</v>
      </c>
      <c r="CC321">
        <v>-227.91</v>
      </c>
      <c r="CM321" s="11">
        <f ca="1"/>
        <v>3</v>
      </c>
      <c r="CN321">
        <v>3</v>
      </c>
      <c r="CO321">
        <v>1.06</v>
      </c>
      <c r="CP321" s="9">
        <v>35666.949999999997</v>
      </c>
      <c r="CQ321" s="9">
        <v>11511.88</v>
      </c>
      <c r="CR321" s="9">
        <v>11888.98</v>
      </c>
      <c r="CS321" s="9">
        <v>10817.06</v>
      </c>
      <c r="CT321">
        <v>581.98</v>
      </c>
      <c r="CU321">
        <v>240</v>
      </c>
      <c r="CV321">
        <v>180.64</v>
      </c>
      <c r="CW321">
        <v>111.48</v>
      </c>
      <c r="CX321">
        <v>401.34</v>
      </c>
      <c r="CY321">
        <v>128.52000000000001</v>
      </c>
      <c r="DA321">
        <v>-0.68734581500000003</v>
      </c>
      <c r="DB321">
        <v>0.56597050199999999</v>
      </c>
      <c r="DC321">
        <v>-0.68734581500000003</v>
      </c>
      <c r="FK321" s="9"/>
      <c r="FO321">
        <v>2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6.1592549999999998E-3</v>
      </c>
      <c r="FZ321">
        <v>8.3846849999999994E-3</v>
      </c>
      <c r="GA321">
        <v>0</v>
      </c>
      <c r="GB321">
        <v>0</v>
      </c>
      <c r="GC321">
        <v>0</v>
      </c>
      <c r="GD321">
        <v>1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6.1592549999999998E-3</v>
      </c>
      <c r="GZ321">
        <v>8.3846849999999994E-3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266</v>
      </c>
      <c r="J322">
        <v>120</v>
      </c>
      <c r="K322">
        <v>308</v>
      </c>
      <c r="L322">
        <v>202508</v>
      </c>
      <c r="M322">
        <v>67</v>
      </c>
      <c r="N322">
        <v>3</v>
      </c>
      <c r="O322">
        <v>0</v>
      </c>
      <c r="P322">
        <v>35486.318500000001</v>
      </c>
      <c r="Q322">
        <v>180.63550000000001</v>
      </c>
      <c r="R322">
        <v>399.33978539999998</v>
      </c>
      <c r="S322">
        <v>0</v>
      </c>
      <c r="T322">
        <v>0</v>
      </c>
      <c r="U322">
        <v>0.134094407</v>
      </c>
      <c r="V322">
        <v>120</v>
      </c>
      <c r="W322">
        <v>67</v>
      </c>
      <c r="X322">
        <v>53</v>
      </c>
      <c r="Y322">
        <v>786.5363959</v>
      </c>
      <c r="Z322">
        <v>18946.666669999999</v>
      </c>
      <c r="AA322">
        <v>0.20724841699999999</v>
      </c>
      <c r="AB322">
        <v>228.0508561</v>
      </c>
      <c r="AC322">
        <v>0</v>
      </c>
      <c r="AD322">
        <v>3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35486.318500000001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267</v>
      </c>
      <c r="BG322">
        <v>0</v>
      </c>
      <c r="BH322">
        <v>202508</v>
      </c>
      <c r="BI322">
        <v>308</v>
      </c>
      <c r="BJ322">
        <v>53</v>
      </c>
      <c r="BK322">
        <v>11828.77283</v>
      </c>
      <c r="BL322">
        <v>-228.0508561</v>
      </c>
      <c r="BM322">
        <v>0.134094407</v>
      </c>
      <c r="BN322">
        <v>120</v>
      </c>
      <c r="BO322">
        <v>67</v>
      </c>
      <c r="BP322">
        <v>786.5363959</v>
      </c>
      <c r="BQ322">
        <v>12</v>
      </c>
      <c r="BR322" s="27">
        <v>0.21</v>
      </c>
      <c r="BS322">
        <v>8</v>
      </c>
      <c r="BU322">
        <v>0</v>
      </c>
      <c r="BV322">
        <v>0</v>
      </c>
      <c r="BY322">
        <v>0</v>
      </c>
      <c r="BZ322" s="9">
        <v>10708.45</v>
      </c>
      <c r="CA322">
        <v>-107.05</v>
      </c>
      <c r="CB322">
        <v>-120.86</v>
      </c>
      <c r="CC322">
        <v>-227.91</v>
      </c>
      <c r="CM322" s="11">
        <f ca="1"/>
        <v>3</v>
      </c>
      <c r="CN322">
        <v>3</v>
      </c>
      <c r="CO322">
        <v>1.05</v>
      </c>
      <c r="CP322" s="9">
        <v>35486.32</v>
      </c>
      <c r="CQ322" s="9">
        <v>11198</v>
      </c>
      <c r="CR322" s="9">
        <v>11828.77</v>
      </c>
      <c r="CS322" s="9">
        <v>10710.07</v>
      </c>
      <c r="CT322">
        <v>579.98</v>
      </c>
      <c r="CU322">
        <v>235.77</v>
      </c>
      <c r="CV322">
        <v>180.64</v>
      </c>
      <c r="CW322">
        <v>110.73</v>
      </c>
      <c r="CX322">
        <v>399.34</v>
      </c>
      <c r="CY322">
        <v>125.03</v>
      </c>
      <c r="DA322">
        <v>-0.695422078</v>
      </c>
      <c r="DB322">
        <v>0.56738502899999999</v>
      </c>
      <c r="DC322">
        <v>-0.695422078</v>
      </c>
      <c r="FK322" s="9"/>
      <c r="FO322">
        <v>2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-1.917008E-3</v>
      </c>
      <c r="FZ322">
        <v>9.7992119999999999E-3</v>
      </c>
      <c r="GA322">
        <v>0</v>
      </c>
      <c r="GB322">
        <v>0</v>
      </c>
      <c r="GC322">
        <v>0</v>
      </c>
      <c r="GD322">
        <v>1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-1.917008E-3</v>
      </c>
      <c r="GZ322">
        <v>9.7992119999999999E-3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266</v>
      </c>
      <c r="J323">
        <v>120</v>
      </c>
      <c r="K323">
        <v>309</v>
      </c>
      <c r="L323">
        <v>202509</v>
      </c>
      <c r="M323">
        <v>66</v>
      </c>
      <c r="N323">
        <v>3</v>
      </c>
      <c r="O323">
        <v>0</v>
      </c>
      <c r="P323">
        <v>35305.682999999997</v>
      </c>
      <c r="Q323">
        <v>180.63550000000001</v>
      </c>
      <c r="R323">
        <v>397.33623319999998</v>
      </c>
      <c r="S323">
        <v>0</v>
      </c>
      <c r="T323">
        <v>0</v>
      </c>
      <c r="U323">
        <v>0.134094407</v>
      </c>
      <c r="V323">
        <v>120</v>
      </c>
      <c r="W323">
        <v>66</v>
      </c>
      <c r="X323">
        <v>54</v>
      </c>
      <c r="Y323">
        <v>786.5363959</v>
      </c>
      <c r="Z323">
        <v>18946.666669999999</v>
      </c>
      <c r="AA323">
        <v>0.20724841699999999</v>
      </c>
      <c r="AB323">
        <v>228.0508561</v>
      </c>
      <c r="AC323">
        <v>0</v>
      </c>
      <c r="AD323">
        <v>3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35305.682999999997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267</v>
      </c>
      <c r="BG323">
        <v>0</v>
      </c>
      <c r="BH323">
        <v>202509</v>
      </c>
      <c r="BI323">
        <v>309</v>
      </c>
      <c r="BJ323">
        <v>54</v>
      </c>
      <c r="BK323">
        <v>11768.561</v>
      </c>
      <c r="BL323">
        <v>-228.0508561</v>
      </c>
      <c r="BM323">
        <v>0.134094407</v>
      </c>
      <c r="BN323">
        <v>120</v>
      </c>
      <c r="BO323">
        <v>66</v>
      </c>
      <c r="BP323">
        <v>786.5363959</v>
      </c>
      <c r="BQ323">
        <v>12</v>
      </c>
      <c r="BR323" s="27">
        <v>0.21</v>
      </c>
      <c r="BS323">
        <v>9</v>
      </c>
      <c r="BU323">
        <v>0</v>
      </c>
      <c r="BV323">
        <v>0</v>
      </c>
      <c r="BY323">
        <v>0</v>
      </c>
      <c r="BZ323" s="9">
        <v>10600.2</v>
      </c>
      <c r="CA323">
        <v>-108.24</v>
      </c>
      <c r="CB323">
        <v>-119.66</v>
      </c>
      <c r="CC323">
        <v>-227.91</v>
      </c>
      <c r="CM323" s="11">
        <f ca="1"/>
        <v>3</v>
      </c>
      <c r="CN323">
        <v>3</v>
      </c>
      <c r="CO323">
        <v>1.03</v>
      </c>
      <c r="CP323" s="9">
        <v>35305.68</v>
      </c>
      <c r="CQ323" s="9">
        <v>10889.4</v>
      </c>
      <c r="CR323" s="9">
        <v>11768.56</v>
      </c>
      <c r="CS323" s="9">
        <v>10601.92</v>
      </c>
      <c r="CT323">
        <v>577.97</v>
      </c>
      <c r="CU323">
        <v>231.47</v>
      </c>
      <c r="CV323">
        <v>180.64</v>
      </c>
      <c r="CW323">
        <v>109.93</v>
      </c>
      <c r="CX323">
        <v>397.34</v>
      </c>
      <c r="CY323">
        <v>121.54</v>
      </c>
      <c r="DA323">
        <v>-0.57844349900000003</v>
      </c>
      <c r="DB323">
        <v>0.56650617700000006</v>
      </c>
      <c r="DC323">
        <v>-0.57844349900000003</v>
      </c>
      <c r="FK323" s="9"/>
      <c r="FO323">
        <v>2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0.115061571</v>
      </c>
      <c r="FZ323">
        <v>8.9203600000000004E-3</v>
      </c>
      <c r="GA323">
        <v>0</v>
      </c>
      <c r="GB323">
        <v>0</v>
      </c>
      <c r="GC323">
        <v>0</v>
      </c>
      <c r="GD323">
        <v>1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0.115061571</v>
      </c>
      <c r="GZ323">
        <v>8.9203600000000004E-3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266</v>
      </c>
      <c r="J324">
        <v>120</v>
      </c>
      <c r="K324">
        <v>310</v>
      </c>
      <c r="L324">
        <v>202510</v>
      </c>
      <c r="M324">
        <v>65</v>
      </c>
      <c r="N324">
        <v>3</v>
      </c>
      <c r="O324">
        <v>0</v>
      </c>
      <c r="P324">
        <v>35125.047500000001</v>
      </c>
      <c r="Q324">
        <v>180.63550000000001</v>
      </c>
      <c r="R324">
        <v>395.33268099999998</v>
      </c>
      <c r="S324">
        <v>0</v>
      </c>
      <c r="T324">
        <v>0</v>
      </c>
      <c r="U324">
        <v>0.134094407</v>
      </c>
      <c r="V324">
        <v>120</v>
      </c>
      <c r="W324">
        <v>65</v>
      </c>
      <c r="X324">
        <v>55</v>
      </c>
      <c r="Y324">
        <v>786.5363959</v>
      </c>
      <c r="Z324">
        <v>18946.666669999999</v>
      </c>
      <c r="AA324">
        <v>0.20724841699999999</v>
      </c>
      <c r="AB324">
        <v>228.0508561</v>
      </c>
      <c r="AC324">
        <v>0</v>
      </c>
      <c r="AD324">
        <v>3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35125.047500000001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267</v>
      </c>
      <c r="BG324">
        <v>0</v>
      </c>
      <c r="BH324">
        <v>202510</v>
      </c>
      <c r="BI324">
        <v>310</v>
      </c>
      <c r="BJ324">
        <v>55</v>
      </c>
      <c r="BK324">
        <v>11708.34917</v>
      </c>
      <c r="BL324">
        <v>-228.0508561</v>
      </c>
      <c r="BM324">
        <v>0.134094407</v>
      </c>
      <c r="BN324">
        <v>120</v>
      </c>
      <c r="BO324">
        <v>65</v>
      </c>
      <c r="BP324">
        <v>786.5363959</v>
      </c>
      <c r="BQ324">
        <v>12</v>
      </c>
      <c r="BR324" s="27">
        <v>0.21</v>
      </c>
      <c r="BS324">
        <v>10</v>
      </c>
      <c r="BU324">
        <v>0</v>
      </c>
      <c r="BV324">
        <v>0</v>
      </c>
      <c r="BY324">
        <v>0</v>
      </c>
      <c r="BZ324" s="9">
        <v>10490.75</v>
      </c>
      <c r="CA324">
        <v>-109.45</v>
      </c>
      <c r="CB324">
        <v>-118.45</v>
      </c>
      <c r="CC324">
        <v>-227.91</v>
      </c>
      <c r="CM324" s="11">
        <f ca="1"/>
        <v>3</v>
      </c>
      <c r="CN324">
        <v>3</v>
      </c>
      <c r="CO324">
        <v>1.01</v>
      </c>
      <c r="CP324" s="9">
        <v>35125.050000000003</v>
      </c>
      <c r="CQ324" s="9">
        <v>10586.07</v>
      </c>
      <c r="CR324" s="9">
        <v>11708.35</v>
      </c>
      <c r="CS324" s="9">
        <v>10492.61</v>
      </c>
      <c r="CT324">
        <v>575.97</v>
      </c>
      <c r="CU324">
        <v>227.23</v>
      </c>
      <c r="CV324">
        <v>180.64</v>
      </c>
      <c r="CW324">
        <v>109.12</v>
      </c>
      <c r="CX324">
        <v>395.33</v>
      </c>
      <c r="CY324">
        <v>118.11</v>
      </c>
      <c r="DA324">
        <v>-0.514824795</v>
      </c>
      <c r="DB324">
        <v>0.56662318</v>
      </c>
      <c r="DC324">
        <v>-0.514824795</v>
      </c>
      <c r="FK324" s="9"/>
      <c r="FO324">
        <v>2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0.178680275</v>
      </c>
      <c r="FZ324">
        <v>9.0373629999999996E-3</v>
      </c>
      <c r="GA324">
        <v>0</v>
      </c>
      <c r="GB324">
        <v>0</v>
      </c>
      <c r="GC324">
        <v>0</v>
      </c>
      <c r="GD324">
        <v>1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0.178680275</v>
      </c>
      <c r="GZ324">
        <v>9.0373629999999996E-3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266</v>
      </c>
      <c r="J325">
        <v>120</v>
      </c>
      <c r="K325">
        <v>311</v>
      </c>
      <c r="L325">
        <v>202511</v>
      </c>
      <c r="M325">
        <v>64</v>
      </c>
      <c r="N325">
        <v>3</v>
      </c>
      <c r="O325">
        <v>0</v>
      </c>
      <c r="P325">
        <v>34944.411999999997</v>
      </c>
      <c r="Q325">
        <v>180.63550000000001</v>
      </c>
      <c r="R325">
        <v>393.32912879999998</v>
      </c>
      <c r="S325">
        <v>0</v>
      </c>
      <c r="T325">
        <v>0</v>
      </c>
      <c r="U325">
        <v>0.134094407</v>
      </c>
      <c r="V325">
        <v>120</v>
      </c>
      <c r="W325">
        <v>64</v>
      </c>
      <c r="X325">
        <v>56</v>
      </c>
      <c r="Y325">
        <v>786.5363959</v>
      </c>
      <c r="Z325">
        <v>18946.666669999999</v>
      </c>
      <c r="AA325">
        <v>0.20724841699999999</v>
      </c>
      <c r="AB325">
        <v>228.0508561</v>
      </c>
      <c r="AC325">
        <v>0</v>
      </c>
      <c r="AD325">
        <v>3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34944.411999999997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267</v>
      </c>
      <c r="BG325">
        <v>0</v>
      </c>
      <c r="BH325">
        <v>202511</v>
      </c>
      <c r="BI325">
        <v>311</v>
      </c>
      <c r="BJ325">
        <v>56</v>
      </c>
      <c r="BK325">
        <v>11648.13733</v>
      </c>
      <c r="BL325">
        <v>-228.0508561</v>
      </c>
      <c r="BM325">
        <v>0.134094407</v>
      </c>
      <c r="BN325">
        <v>120</v>
      </c>
      <c r="BO325">
        <v>64</v>
      </c>
      <c r="BP325">
        <v>786.5363959</v>
      </c>
      <c r="BQ325">
        <v>12</v>
      </c>
      <c r="BR325" s="27">
        <v>0.21</v>
      </c>
      <c r="BS325">
        <v>11</v>
      </c>
      <c r="BU325">
        <v>0</v>
      </c>
      <c r="BV325">
        <v>0</v>
      </c>
      <c r="BY325">
        <v>0</v>
      </c>
      <c r="BZ325" s="9">
        <v>10380.07</v>
      </c>
      <c r="CA325">
        <v>-110.68</v>
      </c>
      <c r="CB325">
        <v>-117.23</v>
      </c>
      <c r="CC325">
        <v>-227.91</v>
      </c>
      <c r="CM325" s="11">
        <f ca="1"/>
        <v>3</v>
      </c>
      <c r="CN325">
        <v>3</v>
      </c>
      <c r="CO325">
        <v>0.99</v>
      </c>
      <c r="CP325" s="9">
        <v>34944.410000000003</v>
      </c>
      <c r="CQ325" s="9">
        <v>10289</v>
      </c>
      <c r="CR325" s="9">
        <v>11648.14</v>
      </c>
      <c r="CS325" s="9">
        <v>10382.02</v>
      </c>
      <c r="CT325">
        <v>573.96</v>
      </c>
      <c r="CU325">
        <v>223.3</v>
      </c>
      <c r="CV325">
        <v>180.64</v>
      </c>
      <c r="CW325">
        <v>108.43</v>
      </c>
      <c r="CX325">
        <v>393.33</v>
      </c>
      <c r="CY325">
        <v>114.87</v>
      </c>
      <c r="DA325">
        <v>-0.701581974</v>
      </c>
      <c r="DB325">
        <v>0.56532465300000001</v>
      </c>
      <c r="DC325">
        <v>-0.701581974</v>
      </c>
      <c r="FK325" s="9"/>
      <c r="FO325">
        <v>2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-8.0769039999999993E-3</v>
      </c>
      <c r="FZ325">
        <v>7.7388370000000001E-3</v>
      </c>
      <c r="GA325">
        <v>0</v>
      </c>
      <c r="GB325">
        <v>0</v>
      </c>
      <c r="GC325">
        <v>0</v>
      </c>
      <c r="GD325">
        <v>1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-8.0769039999999993E-3</v>
      </c>
      <c r="GZ325">
        <v>7.7388370000000001E-3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266</v>
      </c>
      <c r="J326">
        <v>120</v>
      </c>
      <c r="K326">
        <v>312</v>
      </c>
      <c r="L326">
        <v>202512</v>
      </c>
      <c r="M326">
        <v>63</v>
      </c>
      <c r="N326">
        <v>3</v>
      </c>
      <c r="O326">
        <v>0</v>
      </c>
      <c r="P326">
        <v>34763.7765</v>
      </c>
      <c r="Q326">
        <v>180.63550000000001</v>
      </c>
      <c r="R326">
        <v>391.32557659999998</v>
      </c>
      <c r="S326">
        <v>0</v>
      </c>
      <c r="T326">
        <v>0</v>
      </c>
      <c r="U326">
        <v>0.134094407</v>
      </c>
      <c r="V326">
        <v>120</v>
      </c>
      <c r="W326">
        <v>63</v>
      </c>
      <c r="X326">
        <v>57</v>
      </c>
      <c r="Y326">
        <v>786.5363959</v>
      </c>
      <c r="Z326">
        <v>18946.666669999999</v>
      </c>
      <c r="AA326">
        <v>0.20724841699999999</v>
      </c>
      <c r="AB326">
        <v>228.0508561</v>
      </c>
      <c r="AC326">
        <v>0</v>
      </c>
      <c r="AD326">
        <v>3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34763.7765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267</v>
      </c>
      <c r="BG326">
        <v>0</v>
      </c>
      <c r="BH326">
        <v>202512</v>
      </c>
      <c r="BI326">
        <v>312</v>
      </c>
      <c r="BJ326">
        <v>57</v>
      </c>
      <c r="BK326">
        <v>11587.925499999999</v>
      </c>
      <c r="BL326">
        <v>-228.0508561</v>
      </c>
      <c r="BM326">
        <v>0.134094407</v>
      </c>
      <c r="BN326">
        <v>120</v>
      </c>
      <c r="BO326">
        <v>63</v>
      </c>
      <c r="BP326">
        <v>786.5363959</v>
      </c>
      <c r="BQ326">
        <v>12</v>
      </c>
      <c r="BR326" s="27">
        <v>0.21</v>
      </c>
      <c r="BS326">
        <v>12</v>
      </c>
      <c r="BU326">
        <v>0</v>
      </c>
      <c r="BV326">
        <v>0</v>
      </c>
      <c r="BY326">
        <v>0</v>
      </c>
      <c r="BZ326" s="9">
        <v>10268.16</v>
      </c>
      <c r="CA326">
        <v>-111.91</v>
      </c>
      <c r="CB326">
        <v>-115.99</v>
      </c>
      <c r="CC326">
        <v>-227.91</v>
      </c>
      <c r="CM326" s="11">
        <f ca="1"/>
        <v>3</v>
      </c>
      <c r="CN326">
        <v>3</v>
      </c>
      <c r="CO326">
        <v>0.97</v>
      </c>
      <c r="CP326" s="9">
        <v>34763.78</v>
      </c>
      <c r="CQ326" s="9">
        <v>9994.6</v>
      </c>
      <c r="CR326" s="9">
        <v>11587.93</v>
      </c>
      <c r="CS326" s="9">
        <v>10270.15</v>
      </c>
      <c r="CT326">
        <v>571.96</v>
      </c>
      <c r="CU326">
        <v>219.16</v>
      </c>
      <c r="CV326">
        <v>180.64</v>
      </c>
      <c r="CW326">
        <v>107.61</v>
      </c>
      <c r="CX326">
        <v>391.33</v>
      </c>
      <c r="CY326">
        <v>111.55</v>
      </c>
      <c r="DA326">
        <v>-0.51832617299999995</v>
      </c>
      <c r="DB326">
        <v>0.56498862699999997</v>
      </c>
      <c r="DC326">
        <v>-0.51832617299999995</v>
      </c>
      <c r="FK326" s="9"/>
      <c r="FO326">
        <v>2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0.175178897</v>
      </c>
      <c r="FZ326">
        <v>7.4028100000000001E-3</v>
      </c>
      <c r="GA326">
        <v>0</v>
      </c>
      <c r="GB326">
        <v>0</v>
      </c>
      <c r="GC326">
        <v>0</v>
      </c>
      <c r="GD326">
        <v>1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0.175178897</v>
      </c>
      <c r="GZ326">
        <v>7.4028100000000001E-3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266</v>
      </c>
      <c r="J327">
        <v>120</v>
      </c>
      <c r="K327">
        <v>313</v>
      </c>
      <c r="L327">
        <v>202601</v>
      </c>
      <c r="M327">
        <v>62</v>
      </c>
      <c r="N327">
        <v>3</v>
      </c>
      <c r="O327">
        <v>0</v>
      </c>
      <c r="P327">
        <v>34583.141000000003</v>
      </c>
      <c r="Q327">
        <v>180.63550000000001</v>
      </c>
      <c r="R327">
        <v>389.32202439999998</v>
      </c>
      <c r="S327">
        <v>0</v>
      </c>
      <c r="T327">
        <v>0</v>
      </c>
      <c r="U327">
        <v>0.134094407</v>
      </c>
      <c r="V327">
        <v>120</v>
      </c>
      <c r="W327">
        <v>62</v>
      </c>
      <c r="X327">
        <v>58</v>
      </c>
      <c r="Y327">
        <v>786.5363959</v>
      </c>
      <c r="Z327">
        <v>18946.666669999999</v>
      </c>
      <c r="AA327">
        <v>0.20724841699999999</v>
      </c>
      <c r="AB327">
        <v>228.0508561</v>
      </c>
      <c r="AC327">
        <v>0</v>
      </c>
      <c r="AD327">
        <v>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34583.141000000003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267</v>
      </c>
      <c r="BG327">
        <v>0</v>
      </c>
      <c r="BH327">
        <v>202601</v>
      </c>
      <c r="BI327">
        <v>313</v>
      </c>
      <c r="BJ327">
        <v>58</v>
      </c>
      <c r="BK327">
        <v>11527.713669999999</v>
      </c>
      <c r="BL327">
        <v>-228.0508561</v>
      </c>
      <c r="BM327">
        <v>0.134094407</v>
      </c>
      <c r="BN327">
        <v>120</v>
      </c>
      <c r="BO327">
        <v>62</v>
      </c>
      <c r="BP327">
        <v>786.5363959</v>
      </c>
      <c r="BQ327">
        <v>12</v>
      </c>
      <c r="BR327" s="27">
        <v>0.21</v>
      </c>
      <c r="BS327">
        <v>1</v>
      </c>
      <c r="BU327">
        <v>0</v>
      </c>
      <c r="BV327">
        <v>0</v>
      </c>
      <c r="BY327">
        <v>0</v>
      </c>
      <c r="BZ327" s="9">
        <v>10154.99</v>
      </c>
      <c r="CA327">
        <v>-113.16</v>
      </c>
      <c r="CB327">
        <v>-114.74</v>
      </c>
      <c r="CC327">
        <v>-227.91</v>
      </c>
      <c r="CM327" s="11">
        <f ca="1"/>
        <v>3</v>
      </c>
      <c r="CN327">
        <v>3</v>
      </c>
      <c r="CO327">
        <v>0.96</v>
      </c>
      <c r="CP327" s="9">
        <v>34583.14</v>
      </c>
      <c r="CQ327" s="9">
        <v>9704.49</v>
      </c>
      <c r="CR327" s="9">
        <v>11527.71</v>
      </c>
      <c r="CS327" s="9">
        <v>10156.81</v>
      </c>
      <c r="CT327">
        <v>569.96</v>
      </c>
      <c r="CU327">
        <v>215.48</v>
      </c>
      <c r="CV327">
        <v>180.64</v>
      </c>
      <c r="CW327">
        <v>106.99</v>
      </c>
      <c r="CX327">
        <v>389.32</v>
      </c>
      <c r="CY327">
        <v>108.49</v>
      </c>
      <c r="DA327">
        <v>-0.86065852700000001</v>
      </c>
      <c r="DB327">
        <v>0.56606114900000004</v>
      </c>
      <c r="DC327">
        <v>-0.86065852700000001</v>
      </c>
      <c r="FK327" s="9"/>
      <c r="FO327">
        <v>2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-0.16715345700000001</v>
      </c>
      <c r="FZ327">
        <v>8.4753320000000004E-3</v>
      </c>
      <c r="GA327">
        <v>0</v>
      </c>
      <c r="GB327">
        <v>0</v>
      </c>
      <c r="GC327">
        <v>0</v>
      </c>
      <c r="GD327">
        <v>1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-0.16715345700000001</v>
      </c>
      <c r="GZ327">
        <v>8.4753320000000004E-3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266</v>
      </c>
      <c r="J328">
        <v>120</v>
      </c>
      <c r="K328">
        <v>314</v>
      </c>
      <c r="L328">
        <v>202602</v>
      </c>
      <c r="M328">
        <v>61</v>
      </c>
      <c r="N328">
        <v>3</v>
      </c>
      <c r="O328">
        <v>0</v>
      </c>
      <c r="P328">
        <v>34402.505499999999</v>
      </c>
      <c r="Q328">
        <v>180.63550000000001</v>
      </c>
      <c r="R328">
        <v>387.31847219999997</v>
      </c>
      <c r="S328">
        <v>0</v>
      </c>
      <c r="T328">
        <v>0</v>
      </c>
      <c r="U328">
        <v>0.134094407</v>
      </c>
      <c r="V328">
        <v>120</v>
      </c>
      <c r="W328">
        <v>61</v>
      </c>
      <c r="X328">
        <v>59</v>
      </c>
      <c r="Y328">
        <v>786.5363959</v>
      </c>
      <c r="Z328">
        <v>18946.666669999999</v>
      </c>
      <c r="AA328">
        <v>0.20724841699999999</v>
      </c>
      <c r="AB328">
        <v>228.0508561</v>
      </c>
      <c r="AC328">
        <v>0</v>
      </c>
      <c r="AD328">
        <v>3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34402.505499999999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267</v>
      </c>
      <c r="BG328">
        <v>0</v>
      </c>
      <c r="BH328">
        <v>202602</v>
      </c>
      <c r="BI328">
        <v>314</v>
      </c>
      <c r="BJ328">
        <v>59</v>
      </c>
      <c r="BK328">
        <v>11467.501829999999</v>
      </c>
      <c r="BL328">
        <v>-228.0508561</v>
      </c>
      <c r="BM328">
        <v>0.134094407</v>
      </c>
      <c r="BN328">
        <v>120</v>
      </c>
      <c r="BO328">
        <v>61</v>
      </c>
      <c r="BP328">
        <v>786.5363959</v>
      </c>
      <c r="BQ328">
        <v>12</v>
      </c>
      <c r="BR328" s="27">
        <v>0.21</v>
      </c>
      <c r="BS328">
        <v>2</v>
      </c>
      <c r="BU328">
        <v>0</v>
      </c>
      <c r="BV328">
        <v>0</v>
      </c>
      <c r="BY328">
        <v>0</v>
      </c>
      <c r="BZ328" s="9">
        <v>10040.56</v>
      </c>
      <c r="CA328">
        <v>-114.43</v>
      </c>
      <c r="CB328">
        <v>-113.48</v>
      </c>
      <c r="CC328">
        <v>-227.91</v>
      </c>
      <c r="CM328" s="11">
        <f ca="1"/>
        <v>3</v>
      </c>
      <c r="CN328">
        <v>3</v>
      </c>
      <c r="CO328">
        <v>0.94</v>
      </c>
      <c r="CP328" s="9">
        <v>34402.51</v>
      </c>
      <c r="CQ328" s="9">
        <v>9424.0300000000007</v>
      </c>
      <c r="CR328" s="9">
        <v>11467.5</v>
      </c>
      <c r="CS328" s="9">
        <v>10042.299999999999</v>
      </c>
      <c r="CT328">
        <v>567.95000000000005</v>
      </c>
      <c r="CU328">
        <v>211.7</v>
      </c>
      <c r="CV328">
        <v>180.64</v>
      </c>
      <c r="CW328">
        <v>106.29</v>
      </c>
      <c r="CX328">
        <v>387.32</v>
      </c>
      <c r="CY328">
        <v>105.42</v>
      </c>
      <c r="DA328">
        <v>-0.81185211000000002</v>
      </c>
      <c r="DB328">
        <v>0.566371438</v>
      </c>
      <c r="DC328">
        <v>-0.81185211000000002</v>
      </c>
      <c r="FK328" s="9"/>
      <c r="FO328">
        <v>2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-0.11834704</v>
      </c>
      <c r="FZ328">
        <v>8.7856219999999999E-3</v>
      </c>
      <c r="GA328">
        <v>0</v>
      </c>
      <c r="GB328">
        <v>0</v>
      </c>
      <c r="GC328">
        <v>0</v>
      </c>
      <c r="GD328">
        <v>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-0.11834704</v>
      </c>
      <c r="GZ328">
        <v>8.7856219999999999E-3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266</v>
      </c>
      <c r="J329">
        <v>120</v>
      </c>
      <c r="K329">
        <v>315</v>
      </c>
      <c r="L329">
        <v>202603</v>
      </c>
      <c r="M329">
        <v>60</v>
      </c>
      <c r="N329">
        <v>3</v>
      </c>
      <c r="O329">
        <v>0</v>
      </c>
      <c r="P329">
        <v>34221.870000000003</v>
      </c>
      <c r="Q329">
        <v>180.63550000000001</v>
      </c>
      <c r="R329">
        <v>385.31491999999997</v>
      </c>
      <c r="S329">
        <v>0</v>
      </c>
      <c r="T329">
        <v>0</v>
      </c>
      <c r="U329">
        <v>0.134094407</v>
      </c>
      <c r="V329">
        <v>120</v>
      </c>
      <c r="W329">
        <v>60</v>
      </c>
      <c r="X329">
        <v>60</v>
      </c>
      <c r="Y329">
        <v>786.5363959</v>
      </c>
      <c r="Z329">
        <v>18946.666669999999</v>
      </c>
      <c r="AA329">
        <v>0.20724841699999999</v>
      </c>
      <c r="AB329">
        <v>228.0508561</v>
      </c>
      <c r="AC329">
        <v>0</v>
      </c>
      <c r="AD329">
        <v>3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34221.870000000003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267</v>
      </c>
      <c r="BG329">
        <v>0</v>
      </c>
      <c r="BH329">
        <v>202603</v>
      </c>
      <c r="BI329">
        <v>315</v>
      </c>
      <c r="BJ329">
        <v>60</v>
      </c>
      <c r="BK329">
        <v>11407.29</v>
      </c>
      <c r="BL329">
        <v>-228.0508561</v>
      </c>
      <c r="BM329">
        <v>0.134094407</v>
      </c>
      <c r="BN329">
        <v>120</v>
      </c>
      <c r="BO329">
        <v>60</v>
      </c>
      <c r="BP329">
        <v>786.5363959</v>
      </c>
      <c r="BQ329">
        <v>12</v>
      </c>
      <c r="BR329" s="27">
        <v>0.21</v>
      </c>
      <c r="BS329">
        <v>3</v>
      </c>
      <c r="BU329">
        <v>0</v>
      </c>
      <c r="BV329">
        <v>0</v>
      </c>
      <c r="BY329">
        <v>0</v>
      </c>
      <c r="BZ329" s="9">
        <v>9924.85</v>
      </c>
      <c r="CA329">
        <v>-115.71</v>
      </c>
      <c r="CB329">
        <v>-112.2</v>
      </c>
      <c r="CC329">
        <v>-227.91</v>
      </c>
      <c r="CM329" s="11">
        <f ca="1"/>
        <v>3</v>
      </c>
      <c r="CN329">
        <v>3</v>
      </c>
      <c r="CO329">
        <v>0.92</v>
      </c>
      <c r="CP329" s="9">
        <v>34221.870000000003</v>
      </c>
      <c r="CQ329" s="9">
        <v>9145.92</v>
      </c>
      <c r="CR329" s="9">
        <v>11407.29</v>
      </c>
      <c r="CS329" s="9">
        <v>9926.3799999999992</v>
      </c>
      <c r="CT329">
        <v>565.95000000000005</v>
      </c>
      <c r="CU329">
        <v>207.89</v>
      </c>
      <c r="CV329">
        <v>180.64</v>
      </c>
      <c r="CW329">
        <v>105.54</v>
      </c>
      <c r="CX329">
        <v>385.31</v>
      </c>
      <c r="CY329">
        <v>102.35</v>
      </c>
      <c r="DA329">
        <v>-0.70462933100000003</v>
      </c>
      <c r="DB329">
        <v>0.56871213499999995</v>
      </c>
      <c r="DC329">
        <v>-0.70462933100000003</v>
      </c>
      <c r="FK329" s="9"/>
      <c r="FO329">
        <v>2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-1.1124261E-2</v>
      </c>
      <c r="FZ329">
        <v>1.1126319000000001E-2</v>
      </c>
      <c r="GA329">
        <v>0</v>
      </c>
      <c r="GB329">
        <v>0</v>
      </c>
      <c r="GC329">
        <v>0</v>
      </c>
      <c r="GD329">
        <v>1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-1.1124261E-2</v>
      </c>
      <c r="GZ329">
        <v>1.1126319000000001E-2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266</v>
      </c>
      <c r="J330">
        <v>120</v>
      </c>
      <c r="K330">
        <v>316</v>
      </c>
      <c r="L330">
        <v>202604</v>
      </c>
      <c r="M330">
        <v>59</v>
      </c>
      <c r="N330">
        <v>3</v>
      </c>
      <c r="O330">
        <v>0</v>
      </c>
      <c r="P330">
        <v>34041.234499999999</v>
      </c>
      <c r="Q330">
        <v>180.63550000000001</v>
      </c>
      <c r="R330">
        <v>383.31136780000003</v>
      </c>
      <c r="S330">
        <v>0</v>
      </c>
      <c r="T330">
        <v>0</v>
      </c>
      <c r="U330">
        <v>0.134094407</v>
      </c>
      <c r="V330">
        <v>120</v>
      </c>
      <c r="W330">
        <v>59</v>
      </c>
      <c r="X330">
        <v>61</v>
      </c>
      <c r="Y330">
        <v>786.5363959</v>
      </c>
      <c r="Z330">
        <v>18946.666669999999</v>
      </c>
      <c r="AA330">
        <v>0.20724841699999999</v>
      </c>
      <c r="AB330">
        <v>228.0508561</v>
      </c>
      <c r="AC330">
        <v>0</v>
      </c>
      <c r="AD330">
        <v>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34041.234499999999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267</v>
      </c>
      <c r="BG330">
        <v>0</v>
      </c>
      <c r="BH330">
        <v>202604</v>
      </c>
      <c r="BI330">
        <v>316</v>
      </c>
      <c r="BJ330">
        <v>61</v>
      </c>
      <c r="BK330">
        <v>11347.078170000001</v>
      </c>
      <c r="BL330">
        <v>-228.0508561</v>
      </c>
      <c r="BM330">
        <v>0.134094407</v>
      </c>
      <c r="BN330">
        <v>120</v>
      </c>
      <c r="BO330">
        <v>59</v>
      </c>
      <c r="BP330">
        <v>786.5363959</v>
      </c>
      <c r="BQ330">
        <v>12</v>
      </c>
      <c r="BR330" s="27">
        <v>0.21</v>
      </c>
      <c r="BS330">
        <v>4</v>
      </c>
      <c r="BU330">
        <v>0</v>
      </c>
      <c r="BV330">
        <v>0</v>
      </c>
      <c r="BY330">
        <v>0</v>
      </c>
      <c r="BZ330" s="9">
        <v>9807.85</v>
      </c>
      <c r="CA330">
        <v>-117</v>
      </c>
      <c r="CB330">
        <v>-110.91</v>
      </c>
      <c r="CC330">
        <v>-227.91</v>
      </c>
      <c r="CM330" s="11">
        <f ca="1"/>
        <v>3</v>
      </c>
      <c r="CN330">
        <v>3</v>
      </c>
      <c r="CO330">
        <v>0.91</v>
      </c>
      <c r="CP330" s="9">
        <v>34041.230000000003</v>
      </c>
      <c r="CQ330" s="9">
        <v>8880.7099999999991</v>
      </c>
      <c r="CR330" s="9">
        <v>11347.08</v>
      </c>
      <c r="CS330" s="9">
        <v>9809.36</v>
      </c>
      <c r="CT330">
        <v>563.95000000000005</v>
      </c>
      <c r="CU330">
        <v>204.34</v>
      </c>
      <c r="CV330">
        <v>180.64</v>
      </c>
      <c r="CW330">
        <v>104.9</v>
      </c>
      <c r="CX330">
        <v>383.31</v>
      </c>
      <c r="CY330">
        <v>99.44</v>
      </c>
      <c r="DA330">
        <v>-0.87184031299999998</v>
      </c>
      <c r="DB330">
        <v>0.56649557800000006</v>
      </c>
      <c r="DC330">
        <v>-0.87184031299999998</v>
      </c>
      <c r="FK330" s="9"/>
      <c r="FO330">
        <v>2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-0.178335243</v>
      </c>
      <c r="FZ330">
        <v>8.9097610000000004E-3</v>
      </c>
      <c r="GA330">
        <v>0</v>
      </c>
      <c r="GB330">
        <v>0</v>
      </c>
      <c r="GC330">
        <v>0</v>
      </c>
      <c r="GD330">
        <v>1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-0.178335243</v>
      </c>
      <c r="GZ330">
        <v>8.9097610000000004E-3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266</v>
      </c>
      <c r="J331">
        <v>120</v>
      </c>
      <c r="K331">
        <v>317</v>
      </c>
      <c r="L331">
        <v>202605</v>
      </c>
      <c r="M331">
        <v>58</v>
      </c>
      <c r="N331">
        <v>3</v>
      </c>
      <c r="O331">
        <v>0</v>
      </c>
      <c r="P331">
        <v>33860.599000000002</v>
      </c>
      <c r="Q331">
        <v>180.63550000000001</v>
      </c>
      <c r="R331">
        <v>381.3078155</v>
      </c>
      <c r="S331">
        <v>0</v>
      </c>
      <c r="T331">
        <v>0</v>
      </c>
      <c r="U331">
        <v>0.134094407</v>
      </c>
      <c r="V331">
        <v>120</v>
      </c>
      <c r="W331">
        <v>58</v>
      </c>
      <c r="X331">
        <v>62</v>
      </c>
      <c r="Y331">
        <v>786.5363959</v>
      </c>
      <c r="Z331">
        <v>18946.666669999999</v>
      </c>
      <c r="AA331">
        <v>0.20724841699999999</v>
      </c>
      <c r="AB331">
        <v>228.0508561</v>
      </c>
      <c r="AC331">
        <v>0</v>
      </c>
      <c r="AD331">
        <v>3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33860.599000000002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267</v>
      </c>
      <c r="BG331">
        <v>0</v>
      </c>
      <c r="BH331">
        <v>202605</v>
      </c>
      <c r="BI331">
        <v>317</v>
      </c>
      <c r="BJ331">
        <v>62</v>
      </c>
      <c r="BK331">
        <v>11286.866330000001</v>
      </c>
      <c r="BL331">
        <v>-228.0508561</v>
      </c>
      <c r="BM331">
        <v>0.134094407</v>
      </c>
      <c r="BN331">
        <v>120</v>
      </c>
      <c r="BO331">
        <v>58</v>
      </c>
      <c r="BP331">
        <v>786.5363959</v>
      </c>
      <c r="BQ331">
        <v>12</v>
      </c>
      <c r="BR331" s="27">
        <v>0.21</v>
      </c>
      <c r="BS331">
        <v>5</v>
      </c>
      <c r="BU331">
        <v>0</v>
      </c>
      <c r="BV331">
        <v>0</v>
      </c>
      <c r="BY331">
        <v>0</v>
      </c>
      <c r="BZ331" s="9">
        <v>9689.5400000000009</v>
      </c>
      <c r="CA331">
        <v>-118.31</v>
      </c>
      <c r="CB331">
        <v>-109.6</v>
      </c>
      <c r="CC331">
        <v>-227.91</v>
      </c>
      <c r="CM331" s="11">
        <f ca="1"/>
        <v>3</v>
      </c>
      <c r="CN331">
        <v>3</v>
      </c>
      <c r="CO331">
        <v>0.89</v>
      </c>
      <c r="CP331" s="9">
        <v>33860.6</v>
      </c>
      <c r="CQ331" s="9">
        <v>8621.0400000000009</v>
      </c>
      <c r="CR331" s="9">
        <v>11286.87</v>
      </c>
      <c r="CS331" s="9">
        <v>9691.1</v>
      </c>
      <c r="CT331">
        <v>561.94000000000005</v>
      </c>
      <c r="CU331">
        <v>200.71</v>
      </c>
      <c r="CV331">
        <v>180.64</v>
      </c>
      <c r="CW331">
        <v>104.18</v>
      </c>
      <c r="CX331">
        <v>381.31</v>
      </c>
      <c r="CY331">
        <v>96.53</v>
      </c>
      <c r="DA331">
        <v>-0.73180752000000004</v>
      </c>
      <c r="DB331">
        <v>0.56570681499999997</v>
      </c>
      <c r="DC331">
        <v>-0.73180752000000004</v>
      </c>
      <c r="FK331" s="9"/>
      <c r="FO331">
        <v>2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-3.8302450000000002E-2</v>
      </c>
      <c r="FZ331">
        <v>8.1209990000000003E-3</v>
      </c>
      <c r="GA331">
        <v>0</v>
      </c>
      <c r="GB331">
        <v>0</v>
      </c>
      <c r="GC331">
        <v>0</v>
      </c>
      <c r="GD331">
        <v>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-3.8302450000000002E-2</v>
      </c>
      <c r="GZ331">
        <v>8.1209990000000003E-3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266</v>
      </c>
      <c r="J332">
        <v>120</v>
      </c>
      <c r="K332">
        <v>318</v>
      </c>
      <c r="L332">
        <v>202606</v>
      </c>
      <c r="M332">
        <v>57</v>
      </c>
      <c r="N332">
        <v>3</v>
      </c>
      <c r="O332">
        <v>0</v>
      </c>
      <c r="P332">
        <v>33679.963499999998</v>
      </c>
      <c r="Q332">
        <v>180.63550000000001</v>
      </c>
      <c r="R332">
        <v>379.3042633</v>
      </c>
      <c r="S332">
        <v>0</v>
      </c>
      <c r="T332">
        <v>0</v>
      </c>
      <c r="U332">
        <v>0.134094407</v>
      </c>
      <c r="V332">
        <v>120</v>
      </c>
      <c r="W332">
        <v>57</v>
      </c>
      <c r="X332">
        <v>63</v>
      </c>
      <c r="Y332">
        <v>786.5363959</v>
      </c>
      <c r="Z332">
        <v>18946.666669999999</v>
      </c>
      <c r="AA332">
        <v>0.20724841699999999</v>
      </c>
      <c r="AB332">
        <v>228.0508561</v>
      </c>
      <c r="AC332">
        <v>0</v>
      </c>
      <c r="AD332">
        <v>3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33679.963499999998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267</v>
      </c>
      <c r="BG332">
        <v>0</v>
      </c>
      <c r="BH332">
        <v>202606</v>
      </c>
      <c r="BI332">
        <v>318</v>
      </c>
      <c r="BJ332">
        <v>63</v>
      </c>
      <c r="BK332">
        <v>11226.654500000001</v>
      </c>
      <c r="BL332">
        <v>-228.0508561</v>
      </c>
      <c r="BM332">
        <v>0.134094407</v>
      </c>
      <c r="BN332">
        <v>120</v>
      </c>
      <c r="BO332">
        <v>57</v>
      </c>
      <c r="BP332">
        <v>786.5363959</v>
      </c>
      <c r="BQ332">
        <v>12</v>
      </c>
      <c r="BR332" s="27">
        <v>0.21</v>
      </c>
      <c r="BS332">
        <v>6</v>
      </c>
      <c r="BU332">
        <v>0</v>
      </c>
      <c r="BV332">
        <v>0</v>
      </c>
      <c r="BY332">
        <v>0</v>
      </c>
      <c r="BZ332" s="9">
        <v>9569.91</v>
      </c>
      <c r="CA332">
        <v>-119.63</v>
      </c>
      <c r="CB332">
        <v>-108.28</v>
      </c>
      <c r="CC332">
        <v>-227.91</v>
      </c>
      <c r="CM332" s="11">
        <f ca="1"/>
        <v>3</v>
      </c>
      <c r="CN332">
        <v>3</v>
      </c>
      <c r="CO332">
        <v>0.87</v>
      </c>
      <c r="CP332" s="9">
        <v>33679.96</v>
      </c>
      <c r="CQ332" s="9">
        <v>8364.9599999999991</v>
      </c>
      <c r="CR332" s="9">
        <v>11226.65</v>
      </c>
      <c r="CS332" s="9">
        <v>9571.4500000000007</v>
      </c>
      <c r="CT332">
        <v>559.94000000000005</v>
      </c>
      <c r="CU332">
        <v>197.17</v>
      </c>
      <c r="CV332">
        <v>180.64</v>
      </c>
      <c r="CW332">
        <v>103.49</v>
      </c>
      <c r="CX332">
        <v>379.3</v>
      </c>
      <c r="CY332">
        <v>93.68</v>
      </c>
      <c r="DA332">
        <v>-0.71560336000000002</v>
      </c>
      <c r="DB332">
        <v>0.56537293399999999</v>
      </c>
      <c r="DC332">
        <v>-0.71560336000000002</v>
      </c>
      <c r="FK332" s="9"/>
      <c r="FO332">
        <v>2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-2.209829E-2</v>
      </c>
      <c r="FZ332">
        <v>7.787118E-3</v>
      </c>
      <c r="GA332">
        <v>0</v>
      </c>
      <c r="GB332">
        <v>0</v>
      </c>
      <c r="GC332">
        <v>0</v>
      </c>
      <c r="GD332">
        <v>1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-2.209829E-2</v>
      </c>
      <c r="GZ332">
        <v>7.787118E-3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266</v>
      </c>
      <c r="J333">
        <v>120</v>
      </c>
      <c r="K333">
        <v>319</v>
      </c>
      <c r="L333">
        <v>202607</v>
      </c>
      <c r="M333">
        <v>56</v>
      </c>
      <c r="N333">
        <v>3</v>
      </c>
      <c r="O333">
        <v>0</v>
      </c>
      <c r="P333">
        <v>33499.328000000001</v>
      </c>
      <c r="Q333">
        <v>180.63550000000001</v>
      </c>
      <c r="R333">
        <v>377.3007111</v>
      </c>
      <c r="S333">
        <v>0</v>
      </c>
      <c r="T333">
        <v>0</v>
      </c>
      <c r="U333">
        <v>0.134094407</v>
      </c>
      <c r="V333">
        <v>120</v>
      </c>
      <c r="W333">
        <v>56</v>
      </c>
      <c r="X333">
        <v>64</v>
      </c>
      <c r="Y333">
        <v>786.5363959</v>
      </c>
      <c r="Z333">
        <v>18946.666669999999</v>
      </c>
      <c r="AA333">
        <v>0.20724841699999999</v>
      </c>
      <c r="AB333">
        <v>228.0508561</v>
      </c>
      <c r="AC333">
        <v>0</v>
      </c>
      <c r="AD333">
        <v>3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33499.328000000001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267</v>
      </c>
      <c r="BG333">
        <v>0</v>
      </c>
      <c r="BH333">
        <v>202607</v>
      </c>
      <c r="BI333">
        <v>319</v>
      </c>
      <c r="BJ333">
        <v>64</v>
      </c>
      <c r="BK333">
        <v>11166.44267</v>
      </c>
      <c r="BL333">
        <v>-228.0508561</v>
      </c>
      <c r="BM333">
        <v>0.134094407</v>
      </c>
      <c r="BN333">
        <v>120</v>
      </c>
      <c r="BO333">
        <v>56</v>
      </c>
      <c r="BP333">
        <v>786.5363959</v>
      </c>
      <c r="BQ333">
        <v>12</v>
      </c>
      <c r="BR333" s="27">
        <v>0.21</v>
      </c>
      <c r="BS333">
        <v>7</v>
      </c>
      <c r="BU333">
        <v>0</v>
      </c>
      <c r="BV333">
        <v>0</v>
      </c>
      <c r="BY333">
        <v>0</v>
      </c>
      <c r="BZ333" s="9">
        <v>9448.9500000000007</v>
      </c>
      <c r="CA333">
        <v>-120.97</v>
      </c>
      <c r="CB333">
        <v>-106.94</v>
      </c>
      <c r="CC333">
        <v>-227.91</v>
      </c>
      <c r="CM333" s="11">
        <f ca="1"/>
        <v>3</v>
      </c>
      <c r="CN333">
        <v>3</v>
      </c>
      <c r="CO333">
        <v>0.86</v>
      </c>
      <c r="CP333" s="9">
        <v>33499.33</v>
      </c>
      <c r="CQ333" s="9">
        <v>8116.46</v>
      </c>
      <c r="CR333" s="9">
        <v>11166.44</v>
      </c>
      <c r="CS333" s="9">
        <v>9450.6200000000008</v>
      </c>
      <c r="CT333">
        <v>557.94000000000005</v>
      </c>
      <c r="CU333">
        <v>193.68</v>
      </c>
      <c r="CV333">
        <v>180.64</v>
      </c>
      <c r="CW333">
        <v>102.79</v>
      </c>
      <c r="CX333">
        <v>377.3</v>
      </c>
      <c r="CY333">
        <v>90.88</v>
      </c>
      <c r="DA333">
        <v>-0.68734581500000003</v>
      </c>
      <c r="DB333">
        <v>0.56597050199999999</v>
      </c>
      <c r="DC333">
        <v>-0.68734581500000003</v>
      </c>
      <c r="FK333" s="9"/>
      <c r="FO333">
        <v>2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6.1592549999999998E-3</v>
      </c>
      <c r="FZ333">
        <v>8.3846849999999994E-3</v>
      </c>
      <c r="GA333">
        <v>0</v>
      </c>
      <c r="GB333">
        <v>0</v>
      </c>
      <c r="GC333">
        <v>0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6.1592549999999998E-3</v>
      </c>
      <c r="GZ333">
        <v>8.3846849999999994E-3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266</v>
      </c>
      <c r="J334">
        <v>120</v>
      </c>
      <c r="K334">
        <v>320</v>
      </c>
      <c r="L334">
        <v>202608</v>
      </c>
      <c r="M334">
        <v>55</v>
      </c>
      <c r="N334">
        <v>3</v>
      </c>
      <c r="O334">
        <v>0</v>
      </c>
      <c r="P334">
        <v>33318.692499999997</v>
      </c>
      <c r="Q334">
        <v>180.63550000000001</v>
      </c>
      <c r="R334">
        <v>375.2971589</v>
      </c>
      <c r="S334">
        <v>0</v>
      </c>
      <c r="T334">
        <v>0</v>
      </c>
      <c r="U334">
        <v>0.134094407</v>
      </c>
      <c r="V334">
        <v>120</v>
      </c>
      <c r="W334">
        <v>55</v>
      </c>
      <c r="X334">
        <v>65</v>
      </c>
      <c r="Y334">
        <v>786.5363959</v>
      </c>
      <c r="Z334">
        <v>18946.666669999999</v>
      </c>
      <c r="AA334">
        <v>0.20724841699999999</v>
      </c>
      <c r="AB334">
        <v>228.0508561</v>
      </c>
      <c r="AC334">
        <v>0</v>
      </c>
      <c r="AD334">
        <v>3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33318.692499999997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267</v>
      </c>
      <c r="BG334">
        <v>0</v>
      </c>
      <c r="BH334">
        <v>202608</v>
      </c>
      <c r="BI334">
        <v>320</v>
      </c>
      <c r="BJ334">
        <v>65</v>
      </c>
      <c r="BK334">
        <v>11106.23083</v>
      </c>
      <c r="BL334">
        <v>-228.0508561</v>
      </c>
      <c r="BM334">
        <v>0.134094407</v>
      </c>
      <c r="BN334">
        <v>120</v>
      </c>
      <c r="BO334">
        <v>55</v>
      </c>
      <c r="BP334">
        <v>786.5363959</v>
      </c>
      <c r="BQ334">
        <v>12</v>
      </c>
      <c r="BR334" s="27">
        <v>0.21</v>
      </c>
      <c r="BS334">
        <v>8</v>
      </c>
      <c r="BU334">
        <v>0</v>
      </c>
      <c r="BV334">
        <v>0</v>
      </c>
      <c r="BY334">
        <v>0</v>
      </c>
      <c r="BZ334" s="9">
        <v>9326.6299999999992</v>
      </c>
      <c r="CA334">
        <v>-122.32</v>
      </c>
      <c r="CB334">
        <v>-105.59</v>
      </c>
      <c r="CC334">
        <v>-227.91</v>
      </c>
      <c r="CM334" s="11">
        <f ca="1"/>
        <v>3</v>
      </c>
      <c r="CN334">
        <v>3</v>
      </c>
      <c r="CO334">
        <v>0.84</v>
      </c>
      <c r="CP334" s="9">
        <v>33318.69</v>
      </c>
      <c r="CQ334" s="9">
        <v>7870.88</v>
      </c>
      <c r="CR334" s="9">
        <v>11106.23</v>
      </c>
      <c r="CS334" s="9">
        <v>9328.3700000000008</v>
      </c>
      <c r="CT334">
        <v>555.92999999999995</v>
      </c>
      <c r="CU334">
        <v>190.26</v>
      </c>
      <c r="CV334">
        <v>180.64</v>
      </c>
      <c r="CW334">
        <v>102.11</v>
      </c>
      <c r="CX334">
        <v>375.3</v>
      </c>
      <c r="CY334">
        <v>88.15</v>
      </c>
      <c r="DA334">
        <v>-0.695422078</v>
      </c>
      <c r="DB334">
        <v>0.56738502899999999</v>
      </c>
      <c r="DC334">
        <v>-0.695422078</v>
      </c>
      <c r="FK334" s="9"/>
      <c r="FO334">
        <v>2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-1.917008E-3</v>
      </c>
      <c r="FZ334">
        <v>9.7992119999999999E-3</v>
      </c>
      <c r="GA334">
        <v>0</v>
      </c>
      <c r="GB334">
        <v>0</v>
      </c>
      <c r="GC334">
        <v>0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-1.917008E-3</v>
      </c>
      <c r="GZ334">
        <v>9.7992119999999999E-3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266</v>
      </c>
      <c r="J335">
        <v>120</v>
      </c>
      <c r="K335">
        <v>321</v>
      </c>
      <c r="L335">
        <v>202609</v>
      </c>
      <c r="M335">
        <v>54</v>
      </c>
      <c r="N335">
        <v>3</v>
      </c>
      <c r="O335">
        <v>0</v>
      </c>
      <c r="P335">
        <v>33138.057000000001</v>
      </c>
      <c r="Q335">
        <v>180.63550000000001</v>
      </c>
      <c r="R335">
        <v>373.2936067</v>
      </c>
      <c r="S335">
        <v>0</v>
      </c>
      <c r="T335">
        <v>0</v>
      </c>
      <c r="U335">
        <v>0.134094407</v>
      </c>
      <c r="V335">
        <v>120</v>
      </c>
      <c r="W335">
        <v>54</v>
      </c>
      <c r="X335">
        <v>66</v>
      </c>
      <c r="Y335">
        <v>786.5363959</v>
      </c>
      <c r="Z335">
        <v>18946.666669999999</v>
      </c>
      <c r="AA335">
        <v>0.20724841699999999</v>
      </c>
      <c r="AB335">
        <v>228.0508561</v>
      </c>
      <c r="AC335">
        <v>0</v>
      </c>
      <c r="AD335">
        <v>3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33138.057000000001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267</v>
      </c>
      <c r="BG335">
        <v>0</v>
      </c>
      <c r="BH335">
        <v>202609</v>
      </c>
      <c r="BI335">
        <v>321</v>
      </c>
      <c r="BJ335">
        <v>66</v>
      </c>
      <c r="BK335">
        <v>11046.019</v>
      </c>
      <c r="BL335">
        <v>-228.0508561</v>
      </c>
      <c r="BM335">
        <v>0.134094407</v>
      </c>
      <c r="BN335">
        <v>120</v>
      </c>
      <c r="BO335">
        <v>54</v>
      </c>
      <c r="BP335">
        <v>786.5363959</v>
      </c>
      <c r="BQ335">
        <v>12</v>
      </c>
      <c r="BR335" s="27">
        <v>0.21</v>
      </c>
      <c r="BS335">
        <v>9</v>
      </c>
      <c r="BU335">
        <v>0</v>
      </c>
      <c r="BV335">
        <v>0</v>
      </c>
      <c r="BY335">
        <v>0</v>
      </c>
      <c r="BZ335" s="9">
        <v>9202.94</v>
      </c>
      <c r="CA335">
        <v>-123.69</v>
      </c>
      <c r="CB335">
        <v>-104.22</v>
      </c>
      <c r="CC335">
        <v>-227.91</v>
      </c>
      <c r="CM335" s="11">
        <f ca="1"/>
        <v>3</v>
      </c>
      <c r="CN335">
        <v>3</v>
      </c>
      <c r="CO335">
        <v>0.83</v>
      </c>
      <c r="CP335" s="9">
        <v>33138.06</v>
      </c>
      <c r="CQ335" s="9">
        <v>7629.61</v>
      </c>
      <c r="CR335" s="9">
        <v>11046.02</v>
      </c>
      <c r="CS335" s="9">
        <v>9204.7900000000009</v>
      </c>
      <c r="CT335">
        <v>553.92999999999995</v>
      </c>
      <c r="CU335">
        <v>186.8</v>
      </c>
      <c r="CV335">
        <v>180.64</v>
      </c>
      <c r="CW335">
        <v>101.37</v>
      </c>
      <c r="CX335">
        <v>373.29</v>
      </c>
      <c r="CY335">
        <v>85.43</v>
      </c>
      <c r="DA335">
        <v>-0.57844349900000003</v>
      </c>
      <c r="DB335">
        <v>0.56650617700000006</v>
      </c>
      <c r="DC335">
        <v>-0.57844349900000003</v>
      </c>
      <c r="FK335" s="9"/>
      <c r="FO335">
        <v>2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0.115061571</v>
      </c>
      <c r="FZ335">
        <v>8.9203600000000004E-3</v>
      </c>
      <c r="GA335">
        <v>0</v>
      </c>
      <c r="GB335">
        <v>0</v>
      </c>
      <c r="GC335">
        <v>0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0.115061571</v>
      </c>
      <c r="GZ335">
        <v>8.9203600000000004E-3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266</v>
      </c>
      <c r="J336">
        <v>120</v>
      </c>
      <c r="K336">
        <v>322</v>
      </c>
      <c r="L336">
        <v>202610</v>
      </c>
      <c r="M336">
        <v>53</v>
      </c>
      <c r="N336">
        <v>3</v>
      </c>
      <c r="O336">
        <v>0</v>
      </c>
      <c r="P336">
        <v>32957.421499999997</v>
      </c>
      <c r="Q336">
        <v>180.63550000000001</v>
      </c>
      <c r="R336">
        <v>371.2900545</v>
      </c>
      <c r="S336">
        <v>0</v>
      </c>
      <c r="T336">
        <v>0</v>
      </c>
      <c r="U336">
        <v>0.134094407</v>
      </c>
      <c r="V336">
        <v>120</v>
      </c>
      <c r="W336">
        <v>53</v>
      </c>
      <c r="X336">
        <v>67</v>
      </c>
      <c r="Y336">
        <v>786.5363959</v>
      </c>
      <c r="Z336">
        <v>18946.666669999999</v>
      </c>
      <c r="AA336">
        <v>0.20724841699999999</v>
      </c>
      <c r="AB336">
        <v>228.0508561</v>
      </c>
      <c r="AC336">
        <v>0</v>
      </c>
      <c r="AD336">
        <v>3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32957.421499999997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267</v>
      </c>
      <c r="BG336">
        <v>0</v>
      </c>
      <c r="BH336">
        <v>202610</v>
      </c>
      <c r="BI336">
        <v>322</v>
      </c>
      <c r="BJ336">
        <v>67</v>
      </c>
      <c r="BK336">
        <v>10985.80717</v>
      </c>
      <c r="BL336">
        <v>-228.0508561</v>
      </c>
      <c r="BM336">
        <v>0.134094407</v>
      </c>
      <c r="BN336">
        <v>120</v>
      </c>
      <c r="BO336">
        <v>53</v>
      </c>
      <c r="BP336">
        <v>786.5363959</v>
      </c>
      <c r="BQ336">
        <v>12</v>
      </c>
      <c r="BR336" s="27">
        <v>0.21</v>
      </c>
      <c r="BS336">
        <v>10</v>
      </c>
      <c r="BU336">
        <v>0</v>
      </c>
      <c r="BV336">
        <v>0</v>
      </c>
      <c r="BY336">
        <v>0</v>
      </c>
      <c r="BZ336" s="9">
        <v>9077.8700000000008</v>
      </c>
      <c r="CA336">
        <v>-125.07</v>
      </c>
      <c r="CB336">
        <v>-102.84</v>
      </c>
      <c r="CC336">
        <v>-227.91</v>
      </c>
      <c r="CM336" s="11">
        <f ca="1"/>
        <v>3</v>
      </c>
      <c r="CN336">
        <v>3</v>
      </c>
      <c r="CO336">
        <v>0.81</v>
      </c>
      <c r="CP336" s="9">
        <v>32957.42</v>
      </c>
      <c r="CQ336" s="9">
        <v>7392.66</v>
      </c>
      <c r="CR336" s="9">
        <v>10985.81</v>
      </c>
      <c r="CS336" s="9">
        <v>9079.8799999999992</v>
      </c>
      <c r="CT336">
        <v>551.92999999999995</v>
      </c>
      <c r="CU336">
        <v>183.37</v>
      </c>
      <c r="CV336">
        <v>180.64</v>
      </c>
      <c r="CW336">
        <v>100.62</v>
      </c>
      <c r="CX336">
        <v>371.29</v>
      </c>
      <c r="CY336">
        <v>82.75</v>
      </c>
      <c r="DA336">
        <v>-0.514824795</v>
      </c>
      <c r="DB336">
        <v>0.56662318</v>
      </c>
      <c r="DC336">
        <v>-0.514824795</v>
      </c>
      <c r="FK336" s="9"/>
      <c r="FO336">
        <v>2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0.178680275</v>
      </c>
      <c r="FZ336">
        <v>9.0373629999999996E-3</v>
      </c>
      <c r="GA336">
        <v>0</v>
      </c>
      <c r="GB336">
        <v>0</v>
      </c>
      <c r="GC336">
        <v>0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0.178680275</v>
      </c>
      <c r="GZ336">
        <v>9.0373629999999996E-3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266</v>
      </c>
      <c r="J337">
        <v>120</v>
      </c>
      <c r="K337">
        <v>323</v>
      </c>
      <c r="L337">
        <v>202611</v>
      </c>
      <c r="M337">
        <v>52</v>
      </c>
      <c r="N337">
        <v>3</v>
      </c>
      <c r="O337">
        <v>0</v>
      </c>
      <c r="P337">
        <v>32776.786</v>
      </c>
      <c r="Q337">
        <v>180.63550000000001</v>
      </c>
      <c r="R337">
        <v>369.2865023</v>
      </c>
      <c r="S337">
        <v>0</v>
      </c>
      <c r="T337">
        <v>0</v>
      </c>
      <c r="U337">
        <v>0.134094407</v>
      </c>
      <c r="V337">
        <v>120</v>
      </c>
      <c r="W337">
        <v>52</v>
      </c>
      <c r="X337">
        <v>68</v>
      </c>
      <c r="Y337">
        <v>786.5363959</v>
      </c>
      <c r="Z337">
        <v>18946.666669999999</v>
      </c>
      <c r="AA337">
        <v>0.20724841699999999</v>
      </c>
      <c r="AB337">
        <v>228.0508561</v>
      </c>
      <c r="AC337">
        <v>0</v>
      </c>
      <c r="AD337">
        <v>3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32776.786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267</v>
      </c>
      <c r="BG337">
        <v>0</v>
      </c>
      <c r="BH337">
        <v>202611</v>
      </c>
      <c r="BI337">
        <v>323</v>
      </c>
      <c r="BJ337">
        <v>68</v>
      </c>
      <c r="BK337">
        <v>10925.59533</v>
      </c>
      <c r="BL337">
        <v>-228.0508561</v>
      </c>
      <c r="BM337">
        <v>0.134094407</v>
      </c>
      <c r="BN337">
        <v>120</v>
      </c>
      <c r="BO337">
        <v>52</v>
      </c>
      <c r="BP337">
        <v>786.5363959</v>
      </c>
      <c r="BQ337">
        <v>12</v>
      </c>
      <c r="BR337" s="27">
        <v>0.21</v>
      </c>
      <c r="BS337">
        <v>11</v>
      </c>
      <c r="BU337">
        <v>0</v>
      </c>
      <c r="BV337">
        <v>0</v>
      </c>
      <c r="BY337">
        <v>0</v>
      </c>
      <c r="BZ337" s="9">
        <v>8951.41</v>
      </c>
      <c r="CA337">
        <v>-126.47</v>
      </c>
      <c r="CB337">
        <v>-101.44</v>
      </c>
      <c r="CC337">
        <v>-227.91</v>
      </c>
      <c r="CM337" s="11">
        <f ca="1"/>
        <v>3</v>
      </c>
      <c r="CN337">
        <v>3</v>
      </c>
      <c r="CO337">
        <v>0.8</v>
      </c>
      <c r="CP337" s="9">
        <v>32776.79</v>
      </c>
      <c r="CQ337" s="9">
        <v>7160.68</v>
      </c>
      <c r="CR337" s="9">
        <v>10925.6</v>
      </c>
      <c r="CS337" s="9">
        <v>8953.52</v>
      </c>
      <c r="CT337">
        <v>549.91999999999996</v>
      </c>
      <c r="CU337">
        <v>180.2</v>
      </c>
      <c r="CV337">
        <v>180.64</v>
      </c>
      <c r="CW337">
        <v>99.99</v>
      </c>
      <c r="CX337">
        <v>369.29</v>
      </c>
      <c r="CY337">
        <v>80.209999999999994</v>
      </c>
      <c r="DA337">
        <v>-0.701581974</v>
      </c>
      <c r="DB337">
        <v>0.56532465300000001</v>
      </c>
      <c r="DC337">
        <v>-0.701581974</v>
      </c>
      <c r="FK337" s="9"/>
      <c r="FO337">
        <v>2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-8.0769039999999993E-3</v>
      </c>
      <c r="FZ337">
        <v>7.7388370000000001E-3</v>
      </c>
      <c r="GA337">
        <v>0</v>
      </c>
      <c r="GB337">
        <v>0</v>
      </c>
      <c r="GC337">
        <v>0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-8.0769039999999993E-3</v>
      </c>
      <c r="GZ337">
        <v>7.7388370000000001E-3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266</v>
      </c>
      <c r="J338">
        <v>120</v>
      </c>
      <c r="K338">
        <v>324</v>
      </c>
      <c r="L338">
        <v>202612</v>
      </c>
      <c r="M338">
        <v>51</v>
      </c>
      <c r="N338">
        <v>3</v>
      </c>
      <c r="O338">
        <v>0</v>
      </c>
      <c r="P338">
        <v>32596.1505</v>
      </c>
      <c r="Q338">
        <v>180.63550000000001</v>
      </c>
      <c r="R338">
        <v>367.28295009999999</v>
      </c>
      <c r="S338">
        <v>0</v>
      </c>
      <c r="T338">
        <v>0</v>
      </c>
      <c r="U338">
        <v>0.134094407</v>
      </c>
      <c r="V338">
        <v>120</v>
      </c>
      <c r="W338">
        <v>51</v>
      </c>
      <c r="X338">
        <v>69</v>
      </c>
      <c r="Y338">
        <v>786.5363959</v>
      </c>
      <c r="Z338">
        <v>18946.666669999999</v>
      </c>
      <c r="AA338">
        <v>0.20724841699999999</v>
      </c>
      <c r="AB338">
        <v>228.0508561</v>
      </c>
      <c r="AC338">
        <v>0</v>
      </c>
      <c r="AD338">
        <v>3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32596.1505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267</v>
      </c>
      <c r="BG338">
        <v>0</v>
      </c>
      <c r="BH338">
        <v>202612</v>
      </c>
      <c r="BI338">
        <v>324</v>
      </c>
      <c r="BJ338">
        <v>69</v>
      </c>
      <c r="BK338">
        <v>10865.3835</v>
      </c>
      <c r="BL338">
        <v>-228.0508561</v>
      </c>
      <c r="BM338">
        <v>0.134094407</v>
      </c>
      <c r="BN338">
        <v>120</v>
      </c>
      <c r="BO338">
        <v>51</v>
      </c>
      <c r="BP338">
        <v>786.5363959</v>
      </c>
      <c r="BQ338">
        <v>12</v>
      </c>
      <c r="BR338" s="27">
        <v>0.21</v>
      </c>
      <c r="BS338">
        <v>12</v>
      </c>
      <c r="BU338">
        <v>0</v>
      </c>
      <c r="BV338">
        <v>0</v>
      </c>
      <c r="BY338">
        <v>0</v>
      </c>
      <c r="BZ338" s="9">
        <v>8823.5300000000007</v>
      </c>
      <c r="CA338">
        <v>-127.88</v>
      </c>
      <c r="CB338">
        <v>-100.03</v>
      </c>
      <c r="CC338">
        <v>-227.91</v>
      </c>
      <c r="CM338" s="11">
        <f ca="1"/>
        <v>3</v>
      </c>
      <c r="CN338">
        <v>3</v>
      </c>
      <c r="CO338">
        <v>0.79</v>
      </c>
      <c r="CP338" s="9">
        <v>32596.15</v>
      </c>
      <c r="CQ338" s="9">
        <v>6931.17</v>
      </c>
      <c r="CR338" s="9">
        <v>10865.38</v>
      </c>
      <c r="CS338" s="9">
        <v>8825.69</v>
      </c>
      <c r="CT338">
        <v>547.91999999999996</v>
      </c>
      <c r="CU338">
        <v>176.86</v>
      </c>
      <c r="CV338">
        <v>180.64</v>
      </c>
      <c r="CW338">
        <v>99.23</v>
      </c>
      <c r="CX338">
        <v>367.28</v>
      </c>
      <c r="CY338">
        <v>77.63</v>
      </c>
      <c r="DA338">
        <v>-0.51832617299999995</v>
      </c>
      <c r="DB338">
        <v>0.56498862699999997</v>
      </c>
      <c r="DC338">
        <v>-0.51832617299999995</v>
      </c>
      <c r="FK338" s="9"/>
      <c r="FO338">
        <v>2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0.175178897</v>
      </c>
      <c r="FZ338">
        <v>7.4028100000000001E-3</v>
      </c>
      <c r="GA338">
        <v>0</v>
      </c>
      <c r="GB338">
        <v>0</v>
      </c>
      <c r="GC338">
        <v>0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0.175178897</v>
      </c>
      <c r="GZ338">
        <v>7.4028100000000001E-3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266</v>
      </c>
      <c r="J339">
        <v>120</v>
      </c>
      <c r="K339">
        <v>325</v>
      </c>
      <c r="L339">
        <v>202701</v>
      </c>
      <c r="M339">
        <v>50</v>
      </c>
      <c r="N339">
        <v>3</v>
      </c>
      <c r="O339">
        <v>0</v>
      </c>
      <c r="P339">
        <v>32415.514999999999</v>
      </c>
      <c r="Q339">
        <v>180.63550000000001</v>
      </c>
      <c r="R339">
        <v>365.27939789999999</v>
      </c>
      <c r="S339">
        <v>0</v>
      </c>
      <c r="T339">
        <v>0</v>
      </c>
      <c r="U339">
        <v>0.134094407</v>
      </c>
      <c r="V339">
        <v>120</v>
      </c>
      <c r="W339">
        <v>50</v>
      </c>
      <c r="X339">
        <v>70</v>
      </c>
      <c r="Y339">
        <v>786.5363959</v>
      </c>
      <c r="Z339">
        <v>18946.666669999999</v>
      </c>
      <c r="AA339">
        <v>0.20724841699999999</v>
      </c>
      <c r="AB339">
        <v>228.0508561</v>
      </c>
      <c r="AC339">
        <v>0</v>
      </c>
      <c r="AD339">
        <v>3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32415.514999999999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267</v>
      </c>
      <c r="BG339">
        <v>0</v>
      </c>
      <c r="BH339">
        <v>202701</v>
      </c>
      <c r="BI339">
        <v>325</v>
      </c>
      <c r="BJ339">
        <v>70</v>
      </c>
      <c r="BK339">
        <v>10805.17167</v>
      </c>
      <c r="BL339">
        <v>-228.0508561</v>
      </c>
      <c r="BM339">
        <v>0.134094407</v>
      </c>
      <c r="BN339">
        <v>120</v>
      </c>
      <c r="BO339">
        <v>50</v>
      </c>
      <c r="BP339">
        <v>786.5363959</v>
      </c>
      <c r="BQ339">
        <v>12</v>
      </c>
      <c r="BR339" s="27">
        <v>0.21</v>
      </c>
      <c r="BS339">
        <v>1</v>
      </c>
      <c r="BU339">
        <v>0</v>
      </c>
      <c r="BV339">
        <v>0</v>
      </c>
      <c r="BY339">
        <v>0</v>
      </c>
      <c r="BZ339" s="9">
        <v>8694.2199999999993</v>
      </c>
      <c r="CA339">
        <v>-129.31</v>
      </c>
      <c r="CB339">
        <v>-98.6</v>
      </c>
      <c r="CC339">
        <v>-227.91</v>
      </c>
      <c r="CM339" s="11">
        <f ca="1"/>
        <v>3</v>
      </c>
      <c r="CN339">
        <v>3</v>
      </c>
      <c r="CO339">
        <v>0.77</v>
      </c>
      <c r="CP339" s="9">
        <v>32415.52</v>
      </c>
      <c r="CQ339" s="9">
        <v>6705.23</v>
      </c>
      <c r="CR339" s="9">
        <v>10805.17</v>
      </c>
      <c r="CS339" s="9">
        <v>8696.18</v>
      </c>
      <c r="CT339">
        <v>545.91</v>
      </c>
      <c r="CU339">
        <v>173.89</v>
      </c>
      <c r="CV339">
        <v>180.64</v>
      </c>
      <c r="CW339">
        <v>98.65</v>
      </c>
      <c r="CX339">
        <v>365.28</v>
      </c>
      <c r="CY339">
        <v>75.239999999999995</v>
      </c>
      <c r="DA339">
        <v>-0.86065852700000001</v>
      </c>
      <c r="DB339">
        <v>0.56606114900000004</v>
      </c>
      <c r="DC339">
        <v>-0.86065852700000001</v>
      </c>
      <c r="FK339" s="9"/>
      <c r="FO339">
        <v>2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-0.16715345700000001</v>
      </c>
      <c r="FZ339">
        <v>8.4753320000000004E-3</v>
      </c>
      <c r="GA339">
        <v>0</v>
      </c>
      <c r="GB339">
        <v>0</v>
      </c>
      <c r="GC339">
        <v>0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-0.16715345700000001</v>
      </c>
      <c r="GZ339">
        <v>8.4753320000000004E-3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266</v>
      </c>
      <c r="J340">
        <v>120</v>
      </c>
      <c r="K340">
        <v>326</v>
      </c>
      <c r="L340">
        <v>202702</v>
      </c>
      <c r="M340">
        <v>49</v>
      </c>
      <c r="N340">
        <v>3</v>
      </c>
      <c r="O340">
        <v>0</v>
      </c>
      <c r="P340">
        <v>32234.879499999999</v>
      </c>
      <c r="Q340">
        <v>180.63550000000001</v>
      </c>
      <c r="R340">
        <v>363.27584569999999</v>
      </c>
      <c r="S340">
        <v>0</v>
      </c>
      <c r="T340">
        <v>0</v>
      </c>
      <c r="U340">
        <v>0.134094407</v>
      </c>
      <c r="V340">
        <v>120</v>
      </c>
      <c r="W340">
        <v>49</v>
      </c>
      <c r="X340">
        <v>71</v>
      </c>
      <c r="Y340">
        <v>786.5363959</v>
      </c>
      <c r="Z340">
        <v>18946.666669999999</v>
      </c>
      <c r="AA340">
        <v>0.20724841699999999</v>
      </c>
      <c r="AB340">
        <v>228.0508561</v>
      </c>
      <c r="AC340">
        <v>0</v>
      </c>
      <c r="AD340">
        <v>3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32234.879499999999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267</v>
      </c>
      <c r="BG340">
        <v>0</v>
      </c>
      <c r="BH340">
        <v>202702</v>
      </c>
      <c r="BI340">
        <v>326</v>
      </c>
      <c r="BJ340">
        <v>71</v>
      </c>
      <c r="BK340">
        <v>10744.95983</v>
      </c>
      <c r="BL340">
        <v>-228.0508561</v>
      </c>
      <c r="BM340">
        <v>0.134094407</v>
      </c>
      <c r="BN340">
        <v>120</v>
      </c>
      <c r="BO340">
        <v>49</v>
      </c>
      <c r="BP340">
        <v>786.5363959</v>
      </c>
      <c r="BQ340">
        <v>12</v>
      </c>
      <c r="BR340" s="27">
        <v>0.21</v>
      </c>
      <c r="BS340">
        <v>2</v>
      </c>
      <c r="BU340">
        <v>0</v>
      </c>
      <c r="BV340">
        <v>0</v>
      </c>
      <c r="BY340">
        <v>0</v>
      </c>
      <c r="BZ340" s="9">
        <v>8563.4699999999993</v>
      </c>
      <c r="CA340">
        <v>-130.75</v>
      </c>
      <c r="CB340">
        <v>-97.15</v>
      </c>
      <c r="CC340">
        <v>-227.91</v>
      </c>
      <c r="CM340" s="11">
        <f ca="1"/>
        <v>3</v>
      </c>
      <c r="CN340">
        <v>3</v>
      </c>
      <c r="CO340">
        <v>0.76</v>
      </c>
      <c r="CP340" s="9">
        <v>32234.880000000001</v>
      </c>
      <c r="CQ340" s="9">
        <v>6486.6</v>
      </c>
      <c r="CR340" s="9">
        <v>10744.96</v>
      </c>
      <c r="CS340" s="9">
        <v>8565.34</v>
      </c>
      <c r="CT340">
        <v>543.91</v>
      </c>
      <c r="CU340">
        <v>170.84</v>
      </c>
      <c r="CV340">
        <v>180.64</v>
      </c>
      <c r="CW340">
        <v>98.01</v>
      </c>
      <c r="CX340">
        <v>363.28</v>
      </c>
      <c r="CY340">
        <v>72.83</v>
      </c>
      <c r="DA340">
        <v>-0.81185211000000002</v>
      </c>
      <c r="DB340">
        <v>0.566371438</v>
      </c>
      <c r="DC340">
        <v>-0.81185211000000002</v>
      </c>
      <c r="FK340" s="9"/>
      <c r="FO340">
        <v>2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-0.11834704</v>
      </c>
      <c r="FZ340">
        <v>8.7856219999999999E-3</v>
      </c>
      <c r="GA340">
        <v>0</v>
      </c>
      <c r="GB340">
        <v>0</v>
      </c>
      <c r="GC340">
        <v>0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-0.11834704</v>
      </c>
      <c r="GZ340">
        <v>8.7856219999999999E-3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266</v>
      </c>
      <c r="J341">
        <v>120</v>
      </c>
      <c r="K341">
        <v>327</v>
      </c>
      <c r="L341">
        <v>202703</v>
      </c>
      <c r="M341">
        <v>48</v>
      </c>
      <c r="N341">
        <v>3</v>
      </c>
      <c r="O341">
        <v>0</v>
      </c>
      <c r="P341">
        <v>32054.243999999999</v>
      </c>
      <c r="Q341">
        <v>180.63550000000001</v>
      </c>
      <c r="R341">
        <v>361.27229349999999</v>
      </c>
      <c r="S341">
        <v>0</v>
      </c>
      <c r="T341">
        <v>0</v>
      </c>
      <c r="U341">
        <v>0.134094407</v>
      </c>
      <c r="V341">
        <v>120</v>
      </c>
      <c r="W341">
        <v>48</v>
      </c>
      <c r="X341">
        <v>72</v>
      </c>
      <c r="Y341">
        <v>786.5363959</v>
      </c>
      <c r="Z341">
        <v>18946.666669999999</v>
      </c>
      <c r="AA341">
        <v>0.20724841699999999</v>
      </c>
      <c r="AB341">
        <v>228.0508561</v>
      </c>
      <c r="AC341">
        <v>0</v>
      </c>
      <c r="AD341">
        <v>3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32054.243999999999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267</v>
      </c>
      <c r="BG341">
        <v>0</v>
      </c>
      <c r="BH341">
        <v>202703</v>
      </c>
      <c r="BI341">
        <v>327</v>
      </c>
      <c r="BJ341">
        <v>72</v>
      </c>
      <c r="BK341">
        <v>10684.748</v>
      </c>
      <c r="BL341">
        <v>-228.0508561</v>
      </c>
      <c r="BM341">
        <v>0.134094407</v>
      </c>
      <c r="BN341">
        <v>120</v>
      </c>
      <c r="BO341">
        <v>48</v>
      </c>
      <c r="BP341">
        <v>786.5363959</v>
      </c>
      <c r="BQ341">
        <v>12</v>
      </c>
      <c r="BR341" s="27">
        <v>0.21</v>
      </c>
      <c r="BS341">
        <v>3</v>
      </c>
      <c r="BU341">
        <v>0</v>
      </c>
      <c r="BV341">
        <v>0</v>
      </c>
      <c r="BY341">
        <v>0</v>
      </c>
      <c r="BZ341" s="9">
        <v>8431.25</v>
      </c>
      <c r="CA341">
        <v>-132.21</v>
      </c>
      <c r="CB341">
        <v>-95.69</v>
      </c>
      <c r="CC341">
        <v>-227.91</v>
      </c>
      <c r="CM341" s="11">
        <f ca="1"/>
        <v>3</v>
      </c>
      <c r="CN341">
        <v>3</v>
      </c>
      <c r="CO341">
        <v>0.74</v>
      </c>
      <c r="CP341" s="9">
        <v>32054.240000000002</v>
      </c>
      <c r="CQ341" s="9">
        <v>6270.21</v>
      </c>
      <c r="CR341" s="9">
        <v>10684.75</v>
      </c>
      <c r="CS341" s="9">
        <v>8432.8799999999992</v>
      </c>
      <c r="CT341">
        <v>541.91</v>
      </c>
      <c r="CU341">
        <v>167.76</v>
      </c>
      <c r="CV341">
        <v>180.64</v>
      </c>
      <c r="CW341">
        <v>97.32</v>
      </c>
      <c r="CX341">
        <v>361.27</v>
      </c>
      <c r="CY341">
        <v>70.45</v>
      </c>
      <c r="DA341">
        <v>-0.70462933100000003</v>
      </c>
      <c r="DB341">
        <v>0.56871213499999995</v>
      </c>
      <c r="DC341">
        <v>-0.70462933100000003</v>
      </c>
      <c r="FK341" s="9"/>
      <c r="FO341">
        <v>2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-1.1124261E-2</v>
      </c>
      <c r="FZ341">
        <v>1.1126319000000001E-2</v>
      </c>
      <c r="GA341">
        <v>0</v>
      </c>
      <c r="GB341">
        <v>0</v>
      </c>
      <c r="GC341">
        <v>0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-1.1124261E-2</v>
      </c>
      <c r="GZ341">
        <v>1.1126319000000001E-2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266</v>
      </c>
      <c r="J342">
        <v>120</v>
      </c>
      <c r="K342">
        <v>328</v>
      </c>
      <c r="L342">
        <v>202704</v>
      </c>
      <c r="M342">
        <v>47</v>
      </c>
      <c r="N342">
        <v>3</v>
      </c>
      <c r="O342">
        <v>0</v>
      </c>
      <c r="P342">
        <v>31873.608499999998</v>
      </c>
      <c r="Q342">
        <v>180.63550000000001</v>
      </c>
      <c r="R342">
        <v>359.26874129999999</v>
      </c>
      <c r="S342">
        <v>0</v>
      </c>
      <c r="T342">
        <v>0</v>
      </c>
      <c r="U342">
        <v>0.134094407</v>
      </c>
      <c r="V342">
        <v>120</v>
      </c>
      <c r="W342">
        <v>47</v>
      </c>
      <c r="X342">
        <v>73</v>
      </c>
      <c r="Y342">
        <v>786.5363959</v>
      </c>
      <c r="Z342">
        <v>18946.666669999999</v>
      </c>
      <c r="AA342">
        <v>0.20724841699999999</v>
      </c>
      <c r="AB342">
        <v>228.0508561</v>
      </c>
      <c r="AC342">
        <v>0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31873.608499999998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267</v>
      </c>
      <c r="BG342">
        <v>0</v>
      </c>
      <c r="BH342">
        <v>202704</v>
      </c>
      <c r="BI342">
        <v>328</v>
      </c>
      <c r="BJ342">
        <v>73</v>
      </c>
      <c r="BK342">
        <v>10624.536169999999</v>
      </c>
      <c r="BL342">
        <v>-228.0508561</v>
      </c>
      <c r="BM342">
        <v>0.134094407</v>
      </c>
      <c r="BN342">
        <v>120</v>
      </c>
      <c r="BO342">
        <v>47</v>
      </c>
      <c r="BP342">
        <v>786.5363959</v>
      </c>
      <c r="BQ342">
        <v>12</v>
      </c>
      <c r="BR342" s="27">
        <v>0.21</v>
      </c>
      <c r="BS342">
        <v>4</v>
      </c>
      <c r="BU342">
        <v>0</v>
      </c>
      <c r="BV342">
        <v>0</v>
      </c>
      <c r="BY342">
        <v>0</v>
      </c>
      <c r="BZ342" s="9">
        <v>8297.56</v>
      </c>
      <c r="CA342">
        <v>-133.69</v>
      </c>
      <c r="CB342">
        <v>-94.22</v>
      </c>
      <c r="CC342">
        <v>-227.91</v>
      </c>
      <c r="CM342" s="11">
        <f ca="1"/>
        <v>3</v>
      </c>
      <c r="CN342">
        <v>3</v>
      </c>
      <c r="CO342">
        <v>0.73</v>
      </c>
      <c r="CP342" s="9">
        <v>31873.61</v>
      </c>
      <c r="CQ342" s="9">
        <v>6063.32</v>
      </c>
      <c r="CR342" s="9">
        <v>10624.54</v>
      </c>
      <c r="CS342" s="9">
        <v>8299.17</v>
      </c>
      <c r="CT342">
        <v>539.9</v>
      </c>
      <c r="CU342">
        <v>164.9</v>
      </c>
      <c r="CV342">
        <v>180.64</v>
      </c>
      <c r="CW342">
        <v>96.73</v>
      </c>
      <c r="CX342">
        <v>359.27</v>
      </c>
      <c r="CY342">
        <v>68.17</v>
      </c>
      <c r="DA342">
        <v>-0.87184031299999998</v>
      </c>
      <c r="DB342">
        <v>0.56649557800000006</v>
      </c>
      <c r="DC342">
        <v>-0.87184031299999998</v>
      </c>
      <c r="FK342" s="9"/>
      <c r="FO342">
        <v>2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-0.178335243</v>
      </c>
      <c r="FZ342">
        <v>8.9097610000000004E-3</v>
      </c>
      <c r="GA342">
        <v>0</v>
      </c>
      <c r="GB342">
        <v>0</v>
      </c>
      <c r="GC342">
        <v>0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-0.178335243</v>
      </c>
      <c r="GZ342">
        <v>8.9097610000000004E-3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266</v>
      </c>
      <c r="J343">
        <v>120</v>
      </c>
      <c r="K343">
        <v>329</v>
      </c>
      <c r="L343">
        <v>202705</v>
      </c>
      <c r="M343">
        <v>46</v>
      </c>
      <c r="N343">
        <v>3</v>
      </c>
      <c r="O343">
        <v>0</v>
      </c>
      <c r="P343">
        <v>31692.973000000002</v>
      </c>
      <c r="Q343">
        <v>180.63550000000001</v>
      </c>
      <c r="R343">
        <v>357.26518909999999</v>
      </c>
      <c r="S343">
        <v>0</v>
      </c>
      <c r="T343">
        <v>0</v>
      </c>
      <c r="U343">
        <v>0.134094407</v>
      </c>
      <c r="V343">
        <v>120</v>
      </c>
      <c r="W343">
        <v>46</v>
      </c>
      <c r="X343">
        <v>74</v>
      </c>
      <c r="Y343">
        <v>786.5363959</v>
      </c>
      <c r="Z343">
        <v>18946.666669999999</v>
      </c>
      <c r="AA343">
        <v>0.20724841699999999</v>
      </c>
      <c r="AB343">
        <v>228.0508561</v>
      </c>
      <c r="AC343">
        <v>0</v>
      </c>
      <c r="AD343">
        <v>3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31692.973000000002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267</v>
      </c>
      <c r="BG343">
        <v>0</v>
      </c>
      <c r="BH343">
        <v>202705</v>
      </c>
      <c r="BI343">
        <v>329</v>
      </c>
      <c r="BJ343">
        <v>74</v>
      </c>
      <c r="BK343">
        <v>10564.324329999999</v>
      </c>
      <c r="BL343">
        <v>-228.0508561</v>
      </c>
      <c r="BM343">
        <v>0.134094407</v>
      </c>
      <c r="BN343">
        <v>120</v>
      </c>
      <c r="BO343">
        <v>46</v>
      </c>
      <c r="BP343">
        <v>786.5363959</v>
      </c>
      <c r="BQ343">
        <v>12</v>
      </c>
      <c r="BR343" s="27">
        <v>0.21</v>
      </c>
      <c r="BS343">
        <v>5</v>
      </c>
      <c r="BU343">
        <v>0</v>
      </c>
      <c r="BV343">
        <v>0</v>
      </c>
      <c r="BY343">
        <v>0</v>
      </c>
      <c r="BZ343" s="9">
        <v>8162.38</v>
      </c>
      <c r="CA343">
        <v>-135.19</v>
      </c>
      <c r="CB343">
        <v>-92.72</v>
      </c>
      <c r="CC343">
        <v>-227.91</v>
      </c>
      <c r="CM343" s="11">
        <f ca="1"/>
        <v>3</v>
      </c>
      <c r="CN343">
        <v>3</v>
      </c>
      <c r="CO343">
        <v>0.72</v>
      </c>
      <c r="CP343" s="9">
        <v>31692.97</v>
      </c>
      <c r="CQ343" s="9">
        <v>5860.85</v>
      </c>
      <c r="CR343" s="9">
        <v>10564.32</v>
      </c>
      <c r="CS343" s="9">
        <v>8164.03</v>
      </c>
      <c r="CT343">
        <v>537.9</v>
      </c>
      <c r="CU343">
        <v>161.97</v>
      </c>
      <c r="CV343">
        <v>180.64</v>
      </c>
      <c r="CW343">
        <v>96.07</v>
      </c>
      <c r="CX343">
        <v>357.27</v>
      </c>
      <c r="CY343">
        <v>65.900000000000006</v>
      </c>
      <c r="DA343">
        <v>-0.73180752000000004</v>
      </c>
      <c r="DB343">
        <v>0.56570681499999997</v>
      </c>
      <c r="DC343">
        <v>-0.73180752000000004</v>
      </c>
      <c r="FK343" s="9"/>
      <c r="FO343">
        <v>2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-3.8302450000000002E-2</v>
      </c>
      <c r="FZ343">
        <v>8.1209990000000003E-3</v>
      </c>
      <c r="GA343">
        <v>0</v>
      </c>
      <c r="GB343">
        <v>0</v>
      </c>
      <c r="GC343">
        <v>0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-3.8302450000000002E-2</v>
      </c>
      <c r="GZ343">
        <v>8.1209990000000003E-3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266</v>
      </c>
      <c r="J344">
        <v>120</v>
      </c>
      <c r="K344">
        <v>330</v>
      </c>
      <c r="L344">
        <v>202706</v>
      </c>
      <c r="M344">
        <v>45</v>
      </c>
      <c r="N344">
        <v>3</v>
      </c>
      <c r="O344">
        <v>0</v>
      </c>
      <c r="P344">
        <v>31512.337500000001</v>
      </c>
      <c r="Q344">
        <v>180.63550000000001</v>
      </c>
      <c r="R344">
        <v>355.26163689999998</v>
      </c>
      <c r="S344">
        <v>0</v>
      </c>
      <c r="T344">
        <v>0</v>
      </c>
      <c r="U344">
        <v>0.134094407</v>
      </c>
      <c r="V344">
        <v>120</v>
      </c>
      <c r="W344">
        <v>45</v>
      </c>
      <c r="X344">
        <v>75</v>
      </c>
      <c r="Y344">
        <v>786.5363959</v>
      </c>
      <c r="Z344">
        <v>18946.666669999999</v>
      </c>
      <c r="AA344">
        <v>0.20724841699999999</v>
      </c>
      <c r="AB344">
        <v>228.0508561</v>
      </c>
      <c r="AC344">
        <v>0</v>
      </c>
      <c r="AD344">
        <v>3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31512.337500000001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267</v>
      </c>
      <c r="BG344">
        <v>0</v>
      </c>
      <c r="BH344">
        <v>202706</v>
      </c>
      <c r="BI344">
        <v>330</v>
      </c>
      <c r="BJ344">
        <v>75</v>
      </c>
      <c r="BK344">
        <v>10504.112499999999</v>
      </c>
      <c r="BL344">
        <v>-228.0508561</v>
      </c>
      <c r="BM344">
        <v>0.134094407</v>
      </c>
      <c r="BN344">
        <v>120</v>
      </c>
      <c r="BO344">
        <v>45</v>
      </c>
      <c r="BP344">
        <v>786.5363959</v>
      </c>
      <c r="BQ344">
        <v>12</v>
      </c>
      <c r="BR344" s="27">
        <v>0.21</v>
      </c>
      <c r="BS344">
        <v>6</v>
      </c>
      <c r="BU344">
        <v>0</v>
      </c>
      <c r="BV344">
        <v>0</v>
      </c>
      <c r="BY344">
        <v>0</v>
      </c>
      <c r="BZ344" s="9">
        <v>8025.68</v>
      </c>
      <c r="CA344">
        <v>-136.69999999999999</v>
      </c>
      <c r="CB344">
        <v>-91.21</v>
      </c>
      <c r="CC344">
        <v>-227.91</v>
      </c>
      <c r="CM344" s="11">
        <f ca="1"/>
        <v>3</v>
      </c>
      <c r="CN344">
        <v>3</v>
      </c>
      <c r="CO344">
        <v>0.71</v>
      </c>
      <c r="CP344" s="9">
        <v>31512.34</v>
      </c>
      <c r="CQ344" s="9">
        <v>5661.43</v>
      </c>
      <c r="CR344" s="9">
        <v>10504.11</v>
      </c>
      <c r="CS344" s="9">
        <v>8027.32</v>
      </c>
      <c r="CT344">
        <v>535.9</v>
      </c>
      <c r="CU344">
        <v>159.11000000000001</v>
      </c>
      <c r="CV344">
        <v>180.64</v>
      </c>
      <c r="CW344">
        <v>95.43</v>
      </c>
      <c r="CX344">
        <v>355.26</v>
      </c>
      <c r="CY344">
        <v>63.68</v>
      </c>
      <c r="DA344">
        <v>-0.71560336000000002</v>
      </c>
      <c r="DB344">
        <v>0.56537293399999999</v>
      </c>
      <c r="DC344">
        <v>-0.71560336000000002</v>
      </c>
      <c r="FK344" s="9"/>
      <c r="FO344">
        <v>2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-2.209829E-2</v>
      </c>
      <c r="FZ344">
        <v>7.787118E-3</v>
      </c>
      <c r="GA344">
        <v>0</v>
      </c>
      <c r="GB344">
        <v>0</v>
      </c>
      <c r="GC344">
        <v>0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-2.209829E-2</v>
      </c>
      <c r="GZ344">
        <v>7.787118E-3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266</v>
      </c>
      <c r="J345">
        <v>120</v>
      </c>
      <c r="K345">
        <v>331</v>
      </c>
      <c r="L345">
        <v>202707</v>
      </c>
      <c r="M345">
        <v>44</v>
      </c>
      <c r="N345">
        <v>3</v>
      </c>
      <c r="O345">
        <v>0</v>
      </c>
      <c r="P345">
        <v>31331.702000000001</v>
      </c>
      <c r="Q345">
        <v>180.63550000000001</v>
      </c>
      <c r="R345">
        <v>353.25808469999998</v>
      </c>
      <c r="S345">
        <v>0</v>
      </c>
      <c r="T345">
        <v>0</v>
      </c>
      <c r="U345">
        <v>0.134094407</v>
      </c>
      <c r="V345">
        <v>120</v>
      </c>
      <c r="W345">
        <v>44</v>
      </c>
      <c r="X345">
        <v>76</v>
      </c>
      <c r="Y345">
        <v>786.5363959</v>
      </c>
      <c r="Z345">
        <v>18946.666669999999</v>
      </c>
      <c r="AA345">
        <v>0.20724841699999999</v>
      </c>
      <c r="AB345">
        <v>228.0508561</v>
      </c>
      <c r="AC345">
        <v>0</v>
      </c>
      <c r="AD345">
        <v>3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31331.702000000001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267</v>
      </c>
      <c r="BG345">
        <v>0</v>
      </c>
      <c r="BH345">
        <v>202707</v>
      </c>
      <c r="BI345">
        <v>331</v>
      </c>
      <c r="BJ345">
        <v>76</v>
      </c>
      <c r="BK345">
        <v>10443.900670000001</v>
      </c>
      <c r="BL345">
        <v>-228.0508561</v>
      </c>
      <c r="BM345">
        <v>0.134094407</v>
      </c>
      <c r="BN345">
        <v>120</v>
      </c>
      <c r="BO345">
        <v>44</v>
      </c>
      <c r="BP345">
        <v>786.5363959</v>
      </c>
      <c r="BQ345">
        <v>12</v>
      </c>
      <c r="BR345" s="27">
        <v>0.21</v>
      </c>
      <c r="BS345">
        <v>7</v>
      </c>
      <c r="BU345">
        <v>0</v>
      </c>
      <c r="BV345">
        <v>0</v>
      </c>
      <c r="BY345">
        <v>0</v>
      </c>
      <c r="BZ345" s="9">
        <v>7887.46</v>
      </c>
      <c r="CA345">
        <v>-138.22</v>
      </c>
      <c r="CB345">
        <v>-89.68</v>
      </c>
      <c r="CC345">
        <v>-227.91</v>
      </c>
      <c r="CM345" s="11">
        <f ca="1"/>
        <v>3</v>
      </c>
      <c r="CN345">
        <v>3</v>
      </c>
      <c r="CO345">
        <v>0.69</v>
      </c>
      <c r="CP345" s="9">
        <v>31331.7</v>
      </c>
      <c r="CQ345" s="9">
        <v>5467.79</v>
      </c>
      <c r="CR345" s="9">
        <v>10443.9</v>
      </c>
      <c r="CS345" s="9">
        <v>7889.25</v>
      </c>
      <c r="CT345">
        <v>533.89</v>
      </c>
      <c r="CU345">
        <v>156.30000000000001</v>
      </c>
      <c r="CV345">
        <v>180.64</v>
      </c>
      <c r="CW345">
        <v>94.79</v>
      </c>
      <c r="CX345">
        <v>353.26</v>
      </c>
      <c r="CY345">
        <v>61.51</v>
      </c>
      <c r="DA345">
        <v>-0.68734581500000003</v>
      </c>
      <c r="DB345">
        <v>0.56597050199999999</v>
      </c>
      <c r="DC345">
        <v>-0.68734581500000003</v>
      </c>
      <c r="FK345" s="9"/>
      <c r="FO345">
        <v>2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6.1592549999999998E-3</v>
      </c>
      <c r="FZ345">
        <v>8.3846849999999994E-3</v>
      </c>
      <c r="GA345">
        <v>0</v>
      </c>
      <c r="GB345">
        <v>0</v>
      </c>
      <c r="GC345">
        <v>0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6.1592549999999998E-3</v>
      </c>
      <c r="GZ345">
        <v>8.3846849999999994E-3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266</v>
      </c>
      <c r="J346">
        <v>120</v>
      </c>
      <c r="K346">
        <v>332</v>
      </c>
      <c r="L346">
        <v>202708</v>
      </c>
      <c r="M346">
        <v>43</v>
      </c>
      <c r="N346">
        <v>3</v>
      </c>
      <c r="O346">
        <v>0</v>
      </c>
      <c r="P346">
        <v>31151.066500000001</v>
      </c>
      <c r="Q346">
        <v>180.63550000000001</v>
      </c>
      <c r="R346">
        <v>351.25453249999998</v>
      </c>
      <c r="S346">
        <v>0</v>
      </c>
      <c r="T346">
        <v>0</v>
      </c>
      <c r="U346">
        <v>0.134094407</v>
      </c>
      <c r="V346">
        <v>120</v>
      </c>
      <c r="W346">
        <v>43</v>
      </c>
      <c r="X346">
        <v>77</v>
      </c>
      <c r="Y346">
        <v>786.5363959</v>
      </c>
      <c r="Z346">
        <v>18946.666669999999</v>
      </c>
      <c r="AA346">
        <v>0.20724841699999999</v>
      </c>
      <c r="AB346">
        <v>228.0508561</v>
      </c>
      <c r="AC346">
        <v>0</v>
      </c>
      <c r="AD346">
        <v>3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31151.066500000001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267</v>
      </c>
      <c r="BG346">
        <v>0</v>
      </c>
      <c r="BH346">
        <v>202708</v>
      </c>
      <c r="BI346">
        <v>332</v>
      </c>
      <c r="BJ346">
        <v>77</v>
      </c>
      <c r="BK346">
        <v>10383.688829999999</v>
      </c>
      <c r="BL346">
        <v>-228.0508561</v>
      </c>
      <c r="BM346">
        <v>0.134094407</v>
      </c>
      <c r="BN346">
        <v>120</v>
      </c>
      <c r="BO346">
        <v>43</v>
      </c>
      <c r="BP346">
        <v>786.5363959</v>
      </c>
      <c r="BQ346">
        <v>12</v>
      </c>
      <c r="BR346" s="27">
        <v>0.21</v>
      </c>
      <c r="BS346">
        <v>8</v>
      </c>
      <c r="BU346">
        <v>0</v>
      </c>
      <c r="BV346">
        <v>0</v>
      </c>
      <c r="BY346">
        <v>0</v>
      </c>
      <c r="BZ346" s="9">
        <v>7747.69</v>
      </c>
      <c r="CA346">
        <v>-139.77000000000001</v>
      </c>
      <c r="CB346">
        <v>-88.14</v>
      </c>
      <c r="CC346">
        <v>-227.91</v>
      </c>
      <c r="CM346" s="11">
        <f ca="1"/>
        <v>3</v>
      </c>
      <c r="CN346">
        <v>3</v>
      </c>
      <c r="CO346">
        <v>0.68</v>
      </c>
      <c r="CP346" s="9">
        <v>31151.07</v>
      </c>
      <c r="CQ346" s="9">
        <v>5276.72</v>
      </c>
      <c r="CR346" s="9">
        <v>10383.69</v>
      </c>
      <c r="CS346" s="9">
        <v>7749.56</v>
      </c>
      <c r="CT346">
        <v>531.89</v>
      </c>
      <c r="CU346">
        <v>153.54</v>
      </c>
      <c r="CV346">
        <v>180.64</v>
      </c>
      <c r="CW346">
        <v>94.16</v>
      </c>
      <c r="CX346">
        <v>351.25</v>
      </c>
      <c r="CY346">
        <v>59.38</v>
      </c>
      <c r="DA346">
        <v>-0.695422078</v>
      </c>
      <c r="DB346">
        <v>0.56738502899999999</v>
      </c>
      <c r="DC346">
        <v>-0.695422078</v>
      </c>
      <c r="FK346" s="9"/>
      <c r="FO346">
        <v>2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-1.917008E-3</v>
      </c>
      <c r="FZ346">
        <v>9.7992119999999999E-3</v>
      </c>
      <c r="GA346">
        <v>0</v>
      </c>
      <c r="GB346">
        <v>0</v>
      </c>
      <c r="GC346">
        <v>0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-1.917008E-3</v>
      </c>
      <c r="GZ346">
        <v>9.7992119999999999E-3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266</v>
      </c>
      <c r="J347">
        <v>120</v>
      </c>
      <c r="K347">
        <v>333</v>
      </c>
      <c r="L347">
        <v>202709</v>
      </c>
      <c r="M347">
        <v>42</v>
      </c>
      <c r="N347">
        <v>3</v>
      </c>
      <c r="O347">
        <v>0</v>
      </c>
      <c r="P347">
        <v>30970.431</v>
      </c>
      <c r="Q347">
        <v>180.63550000000001</v>
      </c>
      <c r="R347">
        <v>349.25098029999998</v>
      </c>
      <c r="S347">
        <v>0</v>
      </c>
      <c r="T347">
        <v>0</v>
      </c>
      <c r="U347">
        <v>0.134094407</v>
      </c>
      <c r="V347">
        <v>120</v>
      </c>
      <c r="W347">
        <v>42</v>
      </c>
      <c r="X347">
        <v>78</v>
      </c>
      <c r="Y347">
        <v>786.5363959</v>
      </c>
      <c r="Z347">
        <v>18946.666669999999</v>
      </c>
      <c r="AA347">
        <v>0.20724841699999999</v>
      </c>
      <c r="AB347">
        <v>228.0508561</v>
      </c>
      <c r="AC347">
        <v>0</v>
      </c>
      <c r="AD347">
        <v>3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30970.431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267</v>
      </c>
      <c r="BG347">
        <v>0</v>
      </c>
      <c r="BH347">
        <v>202709</v>
      </c>
      <c r="BI347">
        <v>333</v>
      </c>
      <c r="BJ347">
        <v>78</v>
      </c>
      <c r="BK347">
        <v>10323.477000000001</v>
      </c>
      <c r="BL347">
        <v>-228.0508561</v>
      </c>
      <c r="BM347">
        <v>0.134094407</v>
      </c>
      <c r="BN347">
        <v>120</v>
      </c>
      <c r="BO347">
        <v>42</v>
      </c>
      <c r="BP347">
        <v>786.5363959</v>
      </c>
      <c r="BQ347">
        <v>12</v>
      </c>
      <c r="BR347" s="27">
        <v>0.21</v>
      </c>
      <c r="BS347">
        <v>9</v>
      </c>
      <c r="BU347">
        <v>0</v>
      </c>
      <c r="BV347">
        <v>0</v>
      </c>
      <c r="BY347">
        <v>0</v>
      </c>
      <c r="BZ347" s="9">
        <v>7606.36</v>
      </c>
      <c r="CA347">
        <v>-141.33000000000001</v>
      </c>
      <c r="CB347">
        <v>-86.58</v>
      </c>
      <c r="CC347">
        <v>-227.91</v>
      </c>
      <c r="CM347" s="11">
        <f ca="1"/>
        <v>3</v>
      </c>
      <c r="CN347">
        <v>3</v>
      </c>
      <c r="CO347">
        <v>0.67</v>
      </c>
      <c r="CP347" s="9">
        <v>30970.43</v>
      </c>
      <c r="CQ347" s="9">
        <v>5089.1899999999996</v>
      </c>
      <c r="CR347" s="9">
        <v>10323.48</v>
      </c>
      <c r="CS347" s="9">
        <v>7608.36</v>
      </c>
      <c r="CT347">
        <v>529.89</v>
      </c>
      <c r="CU347">
        <v>150.74</v>
      </c>
      <c r="CV347">
        <v>180.64</v>
      </c>
      <c r="CW347">
        <v>93.47</v>
      </c>
      <c r="CX347">
        <v>349.25</v>
      </c>
      <c r="CY347">
        <v>57.27</v>
      </c>
      <c r="DA347">
        <v>-0.57844349900000003</v>
      </c>
      <c r="DB347">
        <v>0.56650617700000006</v>
      </c>
      <c r="DC347">
        <v>-0.57844349900000003</v>
      </c>
      <c r="FK347" s="9"/>
      <c r="FO347">
        <v>2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0.115061571</v>
      </c>
      <c r="FZ347">
        <v>8.9203600000000004E-3</v>
      </c>
      <c r="GA347">
        <v>0</v>
      </c>
      <c r="GB347">
        <v>0</v>
      </c>
      <c r="GC347">
        <v>0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0.115061571</v>
      </c>
      <c r="GZ347">
        <v>8.9203600000000004E-3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266</v>
      </c>
      <c r="J348">
        <v>120</v>
      </c>
      <c r="K348">
        <v>334</v>
      </c>
      <c r="L348">
        <v>202710</v>
      </c>
      <c r="M348">
        <v>41</v>
      </c>
      <c r="N348">
        <v>3</v>
      </c>
      <c r="O348">
        <v>0</v>
      </c>
      <c r="P348">
        <v>30789.7955</v>
      </c>
      <c r="Q348">
        <v>180.63550000000001</v>
      </c>
      <c r="R348">
        <v>347.24742809999998</v>
      </c>
      <c r="S348">
        <v>0</v>
      </c>
      <c r="T348">
        <v>0</v>
      </c>
      <c r="U348">
        <v>0.134094407</v>
      </c>
      <c r="V348">
        <v>120</v>
      </c>
      <c r="W348">
        <v>41</v>
      </c>
      <c r="X348">
        <v>79</v>
      </c>
      <c r="Y348">
        <v>786.5363959</v>
      </c>
      <c r="Z348">
        <v>18946.666669999999</v>
      </c>
      <c r="AA348">
        <v>0.20724841699999999</v>
      </c>
      <c r="AB348">
        <v>228.0508561</v>
      </c>
      <c r="AC348">
        <v>0</v>
      </c>
      <c r="AD348">
        <v>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30789.7955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267</v>
      </c>
      <c r="BG348">
        <v>0</v>
      </c>
      <c r="BH348">
        <v>202710</v>
      </c>
      <c r="BI348">
        <v>334</v>
      </c>
      <c r="BJ348">
        <v>79</v>
      </c>
      <c r="BK348">
        <v>10263.265170000001</v>
      </c>
      <c r="BL348">
        <v>-228.0508561</v>
      </c>
      <c r="BM348">
        <v>0.134094407</v>
      </c>
      <c r="BN348">
        <v>120</v>
      </c>
      <c r="BO348">
        <v>41</v>
      </c>
      <c r="BP348">
        <v>786.5363959</v>
      </c>
      <c r="BQ348">
        <v>12</v>
      </c>
      <c r="BR348" s="27">
        <v>0.21</v>
      </c>
      <c r="BS348">
        <v>10</v>
      </c>
      <c r="BU348">
        <v>0</v>
      </c>
      <c r="BV348">
        <v>0</v>
      </c>
      <c r="BY348">
        <v>0</v>
      </c>
      <c r="BZ348" s="9">
        <v>7463.45</v>
      </c>
      <c r="CA348">
        <v>-142.91</v>
      </c>
      <c r="CB348">
        <v>-85</v>
      </c>
      <c r="CC348">
        <v>-227.91</v>
      </c>
      <c r="CM348" s="11">
        <f ca="1"/>
        <v>3</v>
      </c>
      <c r="CN348">
        <v>3</v>
      </c>
      <c r="CO348">
        <v>0.66</v>
      </c>
      <c r="CP348" s="9">
        <v>30789.8</v>
      </c>
      <c r="CQ348" s="9">
        <v>4905.1899999999996</v>
      </c>
      <c r="CR348" s="9">
        <v>10263.27</v>
      </c>
      <c r="CS348" s="9">
        <v>7465.63</v>
      </c>
      <c r="CT348">
        <v>527.88</v>
      </c>
      <c r="CU348">
        <v>147.97999999999999</v>
      </c>
      <c r="CV348">
        <v>180.64</v>
      </c>
      <c r="CW348">
        <v>92.78</v>
      </c>
      <c r="CX348">
        <v>347.25</v>
      </c>
      <c r="CY348">
        <v>55.19</v>
      </c>
      <c r="DA348">
        <v>-0.514824795</v>
      </c>
      <c r="DB348">
        <v>0.56662318</v>
      </c>
      <c r="DC348">
        <v>-0.514824795</v>
      </c>
      <c r="FK348" s="9"/>
      <c r="FO348">
        <v>2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0.178680275</v>
      </c>
      <c r="FZ348">
        <v>9.0373629999999996E-3</v>
      </c>
      <c r="GA348">
        <v>0</v>
      </c>
      <c r="GB348">
        <v>0</v>
      </c>
      <c r="GC348">
        <v>0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0.178680275</v>
      </c>
      <c r="GZ348">
        <v>9.0373629999999996E-3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266</v>
      </c>
      <c r="J349">
        <v>120</v>
      </c>
      <c r="K349">
        <v>335</v>
      </c>
      <c r="L349">
        <v>202711</v>
      </c>
      <c r="M349">
        <v>40</v>
      </c>
      <c r="N349">
        <v>3</v>
      </c>
      <c r="O349">
        <v>0</v>
      </c>
      <c r="P349">
        <v>30609.16</v>
      </c>
      <c r="Q349">
        <v>180.63550000000001</v>
      </c>
      <c r="R349">
        <v>345.24387589999998</v>
      </c>
      <c r="S349">
        <v>0</v>
      </c>
      <c r="T349">
        <v>0</v>
      </c>
      <c r="U349">
        <v>0.134094407</v>
      </c>
      <c r="V349">
        <v>120</v>
      </c>
      <c r="W349">
        <v>40</v>
      </c>
      <c r="X349">
        <v>80</v>
      </c>
      <c r="Y349">
        <v>786.5363959</v>
      </c>
      <c r="Z349">
        <v>18946.666669999999</v>
      </c>
      <c r="AA349">
        <v>0.20724841699999999</v>
      </c>
      <c r="AB349">
        <v>228.0508561</v>
      </c>
      <c r="AC349">
        <v>0</v>
      </c>
      <c r="AD349">
        <v>3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30609.16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267</v>
      </c>
      <c r="BG349">
        <v>0</v>
      </c>
      <c r="BH349">
        <v>202711</v>
      </c>
      <c r="BI349">
        <v>335</v>
      </c>
      <c r="BJ349">
        <v>80</v>
      </c>
      <c r="BK349">
        <v>10203.053330000001</v>
      </c>
      <c r="BL349">
        <v>-228.0508561</v>
      </c>
      <c r="BM349">
        <v>0.134094407</v>
      </c>
      <c r="BN349">
        <v>120</v>
      </c>
      <c r="BO349">
        <v>40</v>
      </c>
      <c r="BP349">
        <v>786.5363959</v>
      </c>
      <c r="BQ349">
        <v>12</v>
      </c>
      <c r="BR349" s="27">
        <v>0.21</v>
      </c>
      <c r="BS349">
        <v>11</v>
      </c>
      <c r="BU349">
        <v>0</v>
      </c>
      <c r="BV349">
        <v>0</v>
      </c>
      <c r="BY349">
        <v>0</v>
      </c>
      <c r="BZ349" s="9">
        <v>7318.95</v>
      </c>
      <c r="CA349">
        <v>-144.51</v>
      </c>
      <c r="CB349">
        <v>-83.4</v>
      </c>
      <c r="CC349">
        <v>-227.91</v>
      </c>
      <c r="CM349" s="11">
        <f ca="1"/>
        <v>3</v>
      </c>
      <c r="CN349">
        <v>3</v>
      </c>
      <c r="CO349">
        <v>0.65</v>
      </c>
      <c r="CP349" s="9">
        <v>30609.16</v>
      </c>
      <c r="CQ349" s="9">
        <v>4725.1400000000003</v>
      </c>
      <c r="CR349" s="9">
        <v>10203.049999999999</v>
      </c>
      <c r="CS349" s="9">
        <v>7321.24</v>
      </c>
      <c r="CT349">
        <v>525.88</v>
      </c>
      <c r="CU349">
        <v>145.41999999999999</v>
      </c>
      <c r="CV349">
        <v>180.64</v>
      </c>
      <c r="CW349">
        <v>92.2</v>
      </c>
      <c r="CX349">
        <v>345.24</v>
      </c>
      <c r="CY349">
        <v>53.22</v>
      </c>
      <c r="DA349">
        <v>-0.701581974</v>
      </c>
      <c r="DB349">
        <v>0.56532465300000001</v>
      </c>
      <c r="DC349">
        <v>-0.701581974</v>
      </c>
      <c r="FK349" s="9"/>
      <c r="FO349">
        <v>2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-8.0769039999999993E-3</v>
      </c>
      <c r="FZ349">
        <v>7.7388370000000001E-3</v>
      </c>
      <c r="GA349">
        <v>0</v>
      </c>
      <c r="GB349">
        <v>0</v>
      </c>
      <c r="GC349">
        <v>0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-8.0769039999999993E-3</v>
      </c>
      <c r="GZ349">
        <v>7.7388370000000001E-3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266</v>
      </c>
      <c r="J350">
        <v>120</v>
      </c>
      <c r="K350">
        <v>336</v>
      </c>
      <c r="L350">
        <v>202712</v>
      </c>
      <c r="M350">
        <v>39</v>
      </c>
      <c r="N350">
        <v>3</v>
      </c>
      <c r="O350">
        <v>0</v>
      </c>
      <c r="P350">
        <v>30428.5245</v>
      </c>
      <c r="Q350">
        <v>180.63550000000001</v>
      </c>
      <c r="R350">
        <v>343.24032369999998</v>
      </c>
      <c r="S350">
        <v>0</v>
      </c>
      <c r="T350">
        <v>0</v>
      </c>
      <c r="U350">
        <v>0.134094407</v>
      </c>
      <c r="V350">
        <v>120</v>
      </c>
      <c r="W350">
        <v>39</v>
      </c>
      <c r="X350">
        <v>81</v>
      </c>
      <c r="Y350">
        <v>786.5363959</v>
      </c>
      <c r="Z350">
        <v>18946.666669999999</v>
      </c>
      <c r="AA350">
        <v>0.20724841699999999</v>
      </c>
      <c r="AB350">
        <v>228.0508561</v>
      </c>
      <c r="AC350">
        <v>0</v>
      </c>
      <c r="AD350">
        <v>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30428.5245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267</v>
      </c>
      <c r="BG350">
        <v>0</v>
      </c>
      <c r="BH350">
        <v>202712</v>
      </c>
      <c r="BI350">
        <v>336</v>
      </c>
      <c r="BJ350">
        <v>81</v>
      </c>
      <c r="BK350">
        <v>10142.8415</v>
      </c>
      <c r="BL350">
        <v>-228.0508561</v>
      </c>
      <c r="BM350">
        <v>0.134094407</v>
      </c>
      <c r="BN350">
        <v>120</v>
      </c>
      <c r="BO350">
        <v>39</v>
      </c>
      <c r="BP350">
        <v>786.5363959</v>
      </c>
      <c r="BQ350">
        <v>12</v>
      </c>
      <c r="BR350" s="27">
        <v>0.21</v>
      </c>
      <c r="BS350">
        <v>12</v>
      </c>
      <c r="BU350">
        <v>0</v>
      </c>
      <c r="BV350">
        <v>0</v>
      </c>
      <c r="BY350">
        <v>0</v>
      </c>
      <c r="BZ350" s="9">
        <v>7172.83</v>
      </c>
      <c r="CA350">
        <v>-146.12</v>
      </c>
      <c r="CB350">
        <v>-81.790000000000006</v>
      </c>
      <c r="CC350">
        <v>-227.91</v>
      </c>
      <c r="CM350" s="11">
        <f ca="1"/>
        <v>3</v>
      </c>
      <c r="CN350">
        <v>3</v>
      </c>
      <c r="CO350">
        <v>0.63</v>
      </c>
      <c r="CP350" s="9">
        <v>30428.52</v>
      </c>
      <c r="CQ350" s="9">
        <v>4547.3599999999997</v>
      </c>
      <c r="CR350" s="9">
        <v>10142.84</v>
      </c>
      <c r="CS350" s="9">
        <v>7175.18</v>
      </c>
      <c r="CT350">
        <v>523.88</v>
      </c>
      <c r="CU350">
        <v>142.72</v>
      </c>
      <c r="CV350">
        <v>180.64</v>
      </c>
      <c r="CW350">
        <v>91.5</v>
      </c>
      <c r="CX350">
        <v>343.24</v>
      </c>
      <c r="CY350">
        <v>51.22</v>
      </c>
      <c r="DA350">
        <v>-0.51832617299999995</v>
      </c>
      <c r="DB350">
        <v>0.56498862699999997</v>
      </c>
      <c r="DC350">
        <v>-0.51832617299999995</v>
      </c>
      <c r="FK350" s="9"/>
      <c r="FO350">
        <v>2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0.175178897</v>
      </c>
      <c r="FZ350">
        <v>7.4028100000000001E-3</v>
      </c>
      <c r="GA350">
        <v>0</v>
      </c>
      <c r="GB350">
        <v>0</v>
      </c>
      <c r="GC350">
        <v>0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0.175178897</v>
      </c>
      <c r="GZ350">
        <v>7.4028100000000001E-3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266</v>
      </c>
      <c r="J351">
        <v>120</v>
      </c>
      <c r="K351">
        <v>337</v>
      </c>
      <c r="L351">
        <v>202801</v>
      </c>
      <c r="M351">
        <v>38</v>
      </c>
      <c r="N351">
        <v>3</v>
      </c>
      <c r="O351">
        <v>0</v>
      </c>
      <c r="P351">
        <v>30247.888999999999</v>
      </c>
      <c r="Q351">
        <v>180.63550000000001</v>
      </c>
      <c r="R351">
        <v>341.23677149999997</v>
      </c>
      <c r="S351">
        <v>0</v>
      </c>
      <c r="T351">
        <v>0</v>
      </c>
      <c r="U351">
        <v>0.134094407</v>
      </c>
      <c r="V351">
        <v>120</v>
      </c>
      <c r="W351">
        <v>38</v>
      </c>
      <c r="X351">
        <v>82</v>
      </c>
      <c r="Y351">
        <v>786.5363959</v>
      </c>
      <c r="Z351">
        <v>18946.666669999999</v>
      </c>
      <c r="AA351">
        <v>0.20724841699999999</v>
      </c>
      <c r="AB351">
        <v>228.0508561</v>
      </c>
      <c r="AC351">
        <v>0</v>
      </c>
      <c r="AD351">
        <v>3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30247.888999999999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267</v>
      </c>
      <c r="BG351">
        <v>0</v>
      </c>
      <c r="BH351">
        <v>202801</v>
      </c>
      <c r="BI351">
        <v>337</v>
      </c>
      <c r="BJ351">
        <v>82</v>
      </c>
      <c r="BK351">
        <v>10082.62967</v>
      </c>
      <c r="BL351">
        <v>-228.0508561</v>
      </c>
      <c r="BM351">
        <v>0.134094407</v>
      </c>
      <c r="BN351">
        <v>120</v>
      </c>
      <c r="BO351">
        <v>38</v>
      </c>
      <c r="BP351">
        <v>786.5363959</v>
      </c>
      <c r="BQ351">
        <v>12</v>
      </c>
      <c r="BR351" s="27">
        <v>0.21</v>
      </c>
      <c r="BS351">
        <v>1</v>
      </c>
      <c r="BU351">
        <v>0</v>
      </c>
      <c r="BV351">
        <v>0</v>
      </c>
      <c r="BY351">
        <v>0</v>
      </c>
      <c r="BZ351" s="9">
        <v>7025.07</v>
      </c>
      <c r="CA351">
        <v>-147.75</v>
      </c>
      <c r="CB351">
        <v>-80.150000000000006</v>
      </c>
      <c r="CC351">
        <v>-227.91</v>
      </c>
      <c r="CM351" s="11">
        <f ca="1"/>
        <v>3</v>
      </c>
      <c r="CN351">
        <v>3</v>
      </c>
      <c r="CO351">
        <v>0.62</v>
      </c>
      <c r="CP351" s="9">
        <v>30247.89</v>
      </c>
      <c r="CQ351" s="9">
        <v>4372.5600000000004</v>
      </c>
      <c r="CR351" s="9">
        <v>10082.629999999999</v>
      </c>
      <c r="CS351" s="9">
        <v>7027.2</v>
      </c>
      <c r="CT351">
        <v>521.87</v>
      </c>
      <c r="CU351">
        <v>140.33000000000001</v>
      </c>
      <c r="CV351">
        <v>180.64</v>
      </c>
      <c r="CW351">
        <v>90.97</v>
      </c>
      <c r="CX351">
        <v>341.24</v>
      </c>
      <c r="CY351">
        <v>49.36</v>
      </c>
      <c r="DA351">
        <v>-0.86065852700000001</v>
      </c>
      <c r="DB351">
        <v>0.56606114900000004</v>
      </c>
      <c r="DC351">
        <v>-0.86065852700000001</v>
      </c>
      <c r="FK351" s="9"/>
      <c r="FO351">
        <v>2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-0.16715345700000001</v>
      </c>
      <c r="FZ351">
        <v>8.4753320000000004E-3</v>
      </c>
      <c r="GA351">
        <v>0</v>
      </c>
      <c r="GB351">
        <v>0</v>
      </c>
      <c r="GC351">
        <v>0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-0.16715345700000001</v>
      </c>
      <c r="GZ351">
        <v>8.4753320000000004E-3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266</v>
      </c>
      <c r="J352">
        <v>120</v>
      </c>
      <c r="K352">
        <v>338</v>
      </c>
      <c r="L352">
        <v>202802</v>
      </c>
      <c r="M352">
        <v>37</v>
      </c>
      <c r="N352">
        <v>3</v>
      </c>
      <c r="O352">
        <v>0</v>
      </c>
      <c r="P352">
        <v>30067.253499999999</v>
      </c>
      <c r="Q352">
        <v>180.63550000000001</v>
      </c>
      <c r="R352">
        <v>339.23321929999997</v>
      </c>
      <c r="S352">
        <v>0</v>
      </c>
      <c r="T352">
        <v>0</v>
      </c>
      <c r="U352">
        <v>0.134094407</v>
      </c>
      <c r="V352">
        <v>120</v>
      </c>
      <c r="W352">
        <v>37</v>
      </c>
      <c r="X352">
        <v>83</v>
      </c>
      <c r="Y352">
        <v>786.5363959</v>
      </c>
      <c r="Z352">
        <v>18946.666669999999</v>
      </c>
      <c r="AA352">
        <v>0.20724841699999999</v>
      </c>
      <c r="AB352">
        <v>228.0508561</v>
      </c>
      <c r="AC352">
        <v>0</v>
      </c>
      <c r="AD352">
        <v>3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30067.253499999999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267</v>
      </c>
      <c r="BG352">
        <v>0</v>
      </c>
      <c r="BH352">
        <v>202802</v>
      </c>
      <c r="BI352">
        <v>338</v>
      </c>
      <c r="BJ352">
        <v>83</v>
      </c>
      <c r="BK352">
        <v>10022.41783</v>
      </c>
      <c r="BL352">
        <v>-228.0508561</v>
      </c>
      <c r="BM352">
        <v>0.134094407</v>
      </c>
      <c r="BN352">
        <v>120</v>
      </c>
      <c r="BO352">
        <v>37</v>
      </c>
      <c r="BP352">
        <v>786.5363959</v>
      </c>
      <c r="BQ352">
        <v>12</v>
      </c>
      <c r="BR352" s="27">
        <v>0.21</v>
      </c>
      <c r="BS352">
        <v>2</v>
      </c>
      <c r="BU352">
        <v>0</v>
      </c>
      <c r="BV352">
        <v>0</v>
      </c>
      <c r="BY352">
        <v>0</v>
      </c>
      <c r="BZ352" s="9">
        <v>6875.67</v>
      </c>
      <c r="CA352">
        <v>-149.4</v>
      </c>
      <c r="CB352">
        <v>-78.5</v>
      </c>
      <c r="CC352">
        <v>-227.91</v>
      </c>
      <c r="CM352" s="11">
        <f ca="1"/>
        <v>3</v>
      </c>
      <c r="CN352">
        <v>3</v>
      </c>
      <c r="CO352">
        <v>0.61</v>
      </c>
      <c r="CP352" s="9">
        <v>30067.25</v>
      </c>
      <c r="CQ352" s="9">
        <v>4203.24</v>
      </c>
      <c r="CR352" s="9">
        <v>10022.42</v>
      </c>
      <c r="CS352" s="9">
        <v>6877.68</v>
      </c>
      <c r="CT352">
        <v>519.87</v>
      </c>
      <c r="CU352">
        <v>137.87</v>
      </c>
      <c r="CV352">
        <v>180.64</v>
      </c>
      <c r="CW352">
        <v>90.37</v>
      </c>
      <c r="CX352">
        <v>339.23</v>
      </c>
      <c r="CY352">
        <v>47.49</v>
      </c>
      <c r="DA352">
        <v>-0.81185211000000002</v>
      </c>
      <c r="DB352">
        <v>0.566371438</v>
      </c>
      <c r="DC352">
        <v>-0.81185211000000002</v>
      </c>
      <c r="FK352" s="9"/>
      <c r="FO352">
        <v>2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-0.11834704</v>
      </c>
      <c r="FZ352">
        <v>8.7856219999999999E-3</v>
      </c>
      <c r="GA352">
        <v>0</v>
      </c>
      <c r="GB352">
        <v>0</v>
      </c>
      <c r="GC352">
        <v>0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-0.11834704</v>
      </c>
      <c r="GZ352">
        <v>8.7856219999999999E-3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266</v>
      </c>
      <c r="J353">
        <v>120</v>
      </c>
      <c r="K353">
        <v>339</v>
      </c>
      <c r="L353">
        <v>202803</v>
      </c>
      <c r="M353">
        <v>36</v>
      </c>
      <c r="N353">
        <v>3</v>
      </c>
      <c r="O353">
        <v>0</v>
      </c>
      <c r="P353">
        <v>29886.617999999999</v>
      </c>
      <c r="Q353">
        <v>180.63550000000001</v>
      </c>
      <c r="R353">
        <v>337.22966709999997</v>
      </c>
      <c r="S353">
        <v>0</v>
      </c>
      <c r="T353">
        <v>0</v>
      </c>
      <c r="U353">
        <v>0.134094407</v>
      </c>
      <c r="V353">
        <v>120</v>
      </c>
      <c r="W353">
        <v>36</v>
      </c>
      <c r="X353">
        <v>84</v>
      </c>
      <c r="Y353">
        <v>786.5363959</v>
      </c>
      <c r="Z353">
        <v>18946.666669999999</v>
      </c>
      <c r="AA353">
        <v>0.20724841699999999</v>
      </c>
      <c r="AB353">
        <v>228.0508561</v>
      </c>
      <c r="AC353">
        <v>0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29886.617999999999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267</v>
      </c>
      <c r="BG353">
        <v>0</v>
      </c>
      <c r="BH353">
        <v>202803</v>
      </c>
      <c r="BI353">
        <v>339</v>
      </c>
      <c r="BJ353">
        <v>84</v>
      </c>
      <c r="BK353">
        <v>9962.2060000000001</v>
      </c>
      <c r="BL353">
        <v>-228.0508561</v>
      </c>
      <c r="BM353">
        <v>0.134094407</v>
      </c>
      <c r="BN353">
        <v>120</v>
      </c>
      <c r="BO353">
        <v>36</v>
      </c>
      <c r="BP353">
        <v>786.5363959</v>
      </c>
      <c r="BQ353">
        <v>12</v>
      </c>
      <c r="BR353" s="27">
        <v>0.21</v>
      </c>
      <c r="BS353">
        <v>3</v>
      </c>
      <c r="BU353">
        <v>0</v>
      </c>
      <c r="BV353">
        <v>0</v>
      </c>
      <c r="BY353">
        <v>0</v>
      </c>
      <c r="BZ353" s="9">
        <v>6724.59</v>
      </c>
      <c r="CA353">
        <v>-151.07</v>
      </c>
      <c r="CB353">
        <v>-76.83</v>
      </c>
      <c r="CC353">
        <v>-227.91</v>
      </c>
      <c r="CM353" s="11">
        <f ca="1"/>
        <v>3</v>
      </c>
      <c r="CN353">
        <v>3</v>
      </c>
      <c r="CO353">
        <v>0.6</v>
      </c>
      <c r="CP353" s="9">
        <v>29886.62</v>
      </c>
      <c r="CQ353" s="9">
        <v>4036.02</v>
      </c>
      <c r="CR353" s="9">
        <v>9962.2099999999991</v>
      </c>
      <c r="CS353" s="9">
        <v>6726.33</v>
      </c>
      <c r="CT353">
        <v>517.87</v>
      </c>
      <c r="CU353">
        <v>135.38</v>
      </c>
      <c r="CV353">
        <v>180.64</v>
      </c>
      <c r="CW353">
        <v>89.74</v>
      </c>
      <c r="CX353">
        <v>337.23</v>
      </c>
      <c r="CY353">
        <v>45.65</v>
      </c>
      <c r="DA353">
        <v>-0.70462933100000003</v>
      </c>
      <c r="DB353">
        <v>0.56871213499999995</v>
      </c>
      <c r="DC353">
        <v>-0.70462933100000003</v>
      </c>
      <c r="FK353" s="9"/>
      <c r="FO353">
        <v>2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-1.1124261E-2</v>
      </c>
      <c r="FZ353">
        <v>1.1126319000000001E-2</v>
      </c>
      <c r="GA353">
        <v>0</v>
      </c>
      <c r="GB353">
        <v>0</v>
      </c>
      <c r="GC353">
        <v>0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-1.1124261E-2</v>
      </c>
      <c r="GZ353">
        <v>1.1126319000000001E-2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266</v>
      </c>
      <c r="J354">
        <v>120</v>
      </c>
      <c r="K354">
        <v>340</v>
      </c>
      <c r="L354">
        <v>202804</v>
      </c>
      <c r="M354">
        <v>35</v>
      </c>
      <c r="N354">
        <v>3</v>
      </c>
      <c r="O354">
        <v>0</v>
      </c>
      <c r="P354">
        <v>29705.982499999998</v>
      </c>
      <c r="Q354">
        <v>180.63550000000001</v>
      </c>
      <c r="R354">
        <v>335.22611490000003</v>
      </c>
      <c r="S354">
        <v>0</v>
      </c>
      <c r="T354">
        <v>0</v>
      </c>
      <c r="U354">
        <v>0.134094407</v>
      </c>
      <c r="V354">
        <v>120</v>
      </c>
      <c r="W354">
        <v>35</v>
      </c>
      <c r="X354">
        <v>85</v>
      </c>
      <c r="Y354">
        <v>786.5363959</v>
      </c>
      <c r="Z354">
        <v>18946.666669999999</v>
      </c>
      <c r="AA354">
        <v>0.20724841699999999</v>
      </c>
      <c r="AB354">
        <v>228.0508561</v>
      </c>
      <c r="AC354">
        <v>0</v>
      </c>
      <c r="AD354">
        <v>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29705.982499999998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267</v>
      </c>
      <c r="BG354">
        <v>0</v>
      </c>
      <c r="BH354">
        <v>202804</v>
      </c>
      <c r="BI354">
        <v>340</v>
      </c>
      <c r="BJ354">
        <v>85</v>
      </c>
      <c r="BK354">
        <v>9901.9941670000007</v>
      </c>
      <c r="BL354">
        <v>-228.0508561</v>
      </c>
      <c r="BM354">
        <v>0.134094407</v>
      </c>
      <c r="BN354">
        <v>120</v>
      </c>
      <c r="BO354">
        <v>35</v>
      </c>
      <c r="BP354">
        <v>786.5363959</v>
      </c>
      <c r="BQ354">
        <v>12</v>
      </c>
      <c r="BR354" s="27">
        <v>0.21</v>
      </c>
      <c r="BS354">
        <v>4</v>
      </c>
      <c r="BU354">
        <v>0</v>
      </c>
      <c r="BV354">
        <v>0</v>
      </c>
      <c r="BY354">
        <v>0</v>
      </c>
      <c r="BZ354" s="9">
        <v>6571.83</v>
      </c>
      <c r="CA354">
        <v>-152.76</v>
      </c>
      <c r="CB354">
        <v>-75.14</v>
      </c>
      <c r="CC354">
        <v>-227.91</v>
      </c>
      <c r="CM354" s="11">
        <f ca="1"/>
        <v>3</v>
      </c>
      <c r="CN354">
        <v>3</v>
      </c>
      <c r="CO354">
        <v>0.59</v>
      </c>
      <c r="CP354" s="9">
        <v>29705.98</v>
      </c>
      <c r="CQ354" s="9">
        <v>3875.66</v>
      </c>
      <c r="CR354" s="9">
        <v>9901.99</v>
      </c>
      <c r="CS354" s="9">
        <v>6573.55</v>
      </c>
      <c r="CT354">
        <v>515.86</v>
      </c>
      <c r="CU354">
        <v>133.07</v>
      </c>
      <c r="CV354">
        <v>180.64</v>
      </c>
      <c r="CW354">
        <v>89.19</v>
      </c>
      <c r="CX354">
        <v>335.23</v>
      </c>
      <c r="CY354">
        <v>43.88</v>
      </c>
      <c r="DA354">
        <v>-0.87184031299999998</v>
      </c>
      <c r="DB354">
        <v>0.56649557800000006</v>
      </c>
      <c r="DC354">
        <v>-0.87184031299999998</v>
      </c>
      <c r="FK354" s="9"/>
      <c r="FO354">
        <v>2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-0.178335243</v>
      </c>
      <c r="FZ354">
        <v>8.9097610000000004E-3</v>
      </c>
      <c r="GA354">
        <v>0</v>
      </c>
      <c r="GB354">
        <v>0</v>
      </c>
      <c r="GC354">
        <v>0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-0.178335243</v>
      </c>
      <c r="GZ354">
        <v>8.9097610000000004E-3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266</v>
      </c>
      <c r="J355">
        <v>120</v>
      </c>
      <c r="K355">
        <v>341</v>
      </c>
      <c r="L355">
        <v>202805</v>
      </c>
      <c r="M355">
        <v>34</v>
      </c>
      <c r="N355">
        <v>3</v>
      </c>
      <c r="O355">
        <v>0</v>
      </c>
      <c r="P355">
        <v>29525.347000000002</v>
      </c>
      <c r="Q355">
        <v>180.63550000000001</v>
      </c>
      <c r="R355">
        <v>333.2225626</v>
      </c>
      <c r="S355">
        <v>0</v>
      </c>
      <c r="T355">
        <v>0</v>
      </c>
      <c r="U355">
        <v>0.134094407</v>
      </c>
      <c r="V355">
        <v>120</v>
      </c>
      <c r="W355">
        <v>34</v>
      </c>
      <c r="X355">
        <v>86</v>
      </c>
      <c r="Y355">
        <v>786.5363959</v>
      </c>
      <c r="Z355">
        <v>18946.666669999999</v>
      </c>
      <c r="AA355">
        <v>0.20724841699999999</v>
      </c>
      <c r="AB355">
        <v>228.0508561</v>
      </c>
      <c r="AC355">
        <v>0</v>
      </c>
      <c r="AD355">
        <v>3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29525.347000000002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267</v>
      </c>
      <c r="BG355">
        <v>0</v>
      </c>
      <c r="BH355">
        <v>202805</v>
      </c>
      <c r="BI355">
        <v>341</v>
      </c>
      <c r="BJ355">
        <v>86</v>
      </c>
      <c r="BK355">
        <v>9841.7823329999992</v>
      </c>
      <c r="BL355">
        <v>-228.0508561</v>
      </c>
      <c r="BM355">
        <v>0.134094407</v>
      </c>
      <c r="BN355">
        <v>120</v>
      </c>
      <c r="BO355">
        <v>34</v>
      </c>
      <c r="BP355">
        <v>786.5363959</v>
      </c>
      <c r="BQ355">
        <v>12</v>
      </c>
      <c r="BR355" s="27">
        <v>0.21</v>
      </c>
      <c r="BS355">
        <v>5</v>
      </c>
      <c r="BU355">
        <v>0</v>
      </c>
      <c r="BV355">
        <v>0</v>
      </c>
      <c r="BY355">
        <v>0</v>
      </c>
      <c r="BZ355" s="9">
        <v>6417.36</v>
      </c>
      <c r="CA355">
        <v>-154.47</v>
      </c>
      <c r="CB355">
        <v>-73.44</v>
      </c>
      <c r="CC355">
        <v>-227.91</v>
      </c>
      <c r="CM355" s="11">
        <f ca="1"/>
        <v>3</v>
      </c>
      <c r="CN355">
        <v>3</v>
      </c>
      <c r="CO355">
        <v>0.57999999999999996</v>
      </c>
      <c r="CP355" s="9">
        <v>29525.35</v>
      </c>
      <c r="CQ355" s="9">
        <v>3718.79</v>
      </c>
      <c r="CR355" s="9">
        <v>9841.7800000000007</v>
      </c>
      <c r="CS355" s="9">
        <v>6419.14</v>
      </c>
      <c r="CT355">
        <v>513.86</v>
      </c>
      <c r="CU355">
        <v>130.71</v>
      </c>
      <c r="CV355">
        <v>180.64</v>
      </c>
      <c r="CW355">
        <v>88.59</v>
      </c>
      <c r="CX355">
        <v>333.22</v>
      </c>
      <c r="CY355">
        <v>42.12</v>
      </c>
      <c r="DA355">
        <v>-0.73180752000000004</v>
      </c>
      <c r="DB355">
        <v>0.56570681499999997</v>
      </c>
      <c r="DC355">
        <v>-0.73180752000000004</v>
      </c>
      <c r="FK355" s="9"/>
      <c r="FO355">
        <v>2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-3.8302450000000002E-2</v>
      </c>
      <c r="FZ355">
        <v>8.1209990000000003E-3</v>
      </c>
      <c r="GA355">
        <v>0</v>
      </c>
      <c r="GB355">
        <v>0</v>
      </c>
      <c r="GC355">
        <v>0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-3.8302450000000002E-2</v>
      </c>
      <c r="GZ355">
        <v>8.1209990000000003E-3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266</v>
      </c>
      <c r="J356">
        <v>120</v>
      </c>
      <c r="K356">
        <v>342</v>
      </c>
      <c r="L356">
        <v>202806</v>
      </c>
      <c r="M356">
        <v>33</v>
      </c>
      <c r="N356">
        <v>3</v>
      </c>
      <c r="O356">
        <v>0</v>
      </c>
      <c r="P356">
        <v>29344.711500000001</v>
      </c>
      <c r="Q356">
        <v>180.63550000000001</v>
      </c>
      <c r="R356">
        <v>331.2190104</v>
      </c>
      <c r="S356">
        <v>0</v>
      </c>
      <c r="T356">
        <v>0</v>
      </c>
      <c r="U356">
        <v>0.134094407</v>
      </c>
      <c r="V356">
        <v>120</v>
      </c>
      <c r="W356">
        <v>33</v>
      </c>
      <c r="X356">
        <v>87</v>
      </c>
      <c r="Y356">
        <v>786.5363959</v>
      </c>
      <c r="Z356">
        <v>18946.666669999999</v>
      </c>
      <c r="AA356">
        <v>0.20724841699999999</v>
      </c>
      <c r="AB356">
        <v>228.0508561</v>
      </c>
      <c r="AC356">
        <v>0</v>
      </c>
      <c r="AD356">
        <v>3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29344.711500000001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267</v>
      </c>
      <c r="BG356">
        <v>0</v>
      </c>
      <c r="BH356">
        <v>202806</v>
      </c>
      <c r="BI356">
        <v>342</v>
      </c>
      <c r="BJ356">
        <v>87</v>
      </c>
      <c r="BK356">
        <v>9781.5704999999998</v>
      </c>
      <c r="BL356">
        <v>-228.0508561</v>
      </c>
      <c r="BM356">
        <v>0.134094407</v>
      </c>
      <c r="BN356">
        <v>120</v>
      </c>
      <c r="BO356">
        <v>33</v>
      </c>
      <c r="BP356">
        <v>786.5363959</v>
      </c>
      <c r="BQ356">
        <v>12</v>
      </c>
      <c r="BR356" s="27">
        <v>0.21</v>
      </c>
      <c r="BS356">
        <v>6</v>
      </c>
      <c r="BU356">
        <v>0</v>
      </c>
      <c r="BV356">
        <v>0</v>
      </c>
      <c r="BY356">
        <v>0</v>
      </c>
      <c r="BZ356" s="9">
        <v>6261.17</v>
      </c>
      <c r="CA356">
        <v>-156.19999999999999</v>
      </c>
      <c r="CB356">
        <v>-71.709999999999994</v>
      </c>
      <c r="CC356">
        <v>-227.91</v>
      </c>
      <c r="CM356" s="11">
        <f ca="1"/>
        <v>3</v>
      </c>
      <c r="CN356">
        <v>3</v>
      </c>
      <c r="CO356">
        <v>0.56999999999999995</v>
      </c>
      <c r="CP356" s="9">
        <v>29344.71</v>
      </c>
      <c r="CQ356" s="9">
        <v>3564.52</v>
      </c>
      <c r="CR356" s="9">
        <v>9781.57</v>
      </c>
      <c r="CS356" s="9">
        <v>6262.92</v>
      </c>
      <c r="CT356">
        <v>511.85</v>
      </c>
      <c r="CU356">
        <v>128.4</v>
      </c>
      <c r="CV356">
        <v>180.64</v>
      </c>
      <c r="CW356">
        <v>88</v>
      </c>
      <c r="CX356">
        <v>331.22</v>
      </c>
      <c r="CY356">
        <v>40.409999999999997</v>
      </c>
      <c r="DA356">
        <v>-0.71560336000000002</v>
      </c>
      <c r="DB356">
        <v>0.56537293399999999</v>
      </c>
      <c r="DC356">
        <v>-0.71560336000000002</v>
      </c>
      <c r="FK356" s="9"/>
      <c r="FO356">
        <v>2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-2.209829E-2</v>
      </c>
      <c r="FZ356">
        <v>7.787118E-3</v>
      </c>
      <c r="GA356">
        <v>0</v>
      </c>
      <c r="GB356">
        <v>0</v>
      </c>
      <c r="GC356">
        <v>0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-2.209829E-2</v>
      </c>
      <c r="GZ356">
        <v>7.787118E-3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266</v>
      </c>
      <c r="J357">
        <v>120</v>
      </c>
      <c r="K357">
        <v>343</v>
      </c>
      <c r="L357">
        <v>202807</v>
      </c>
      <c r="M357">
        <v>32</v>
      </c>
      <c r="N357">
        <v>3</v>
      </c>
      <c r="O357">
        <v>0</v>
      </c>
      <c r="P357">
        <v>29164.076000000001</v>
      </c>
      <c r="Q357">
        <v>180.63550000000001</v>
      </c>
      <c r="R357">
        <v>329.2154582</v>
      </c>
      <c r="S357">
        <v>0</v>
      </c>
      <c r="T357">
        <v>0</v>
      </c>
      <c r="U357">
        <v>0.134094407</v>
      </c>
      <c r="V357">
        <v>120</v>
      </c>
      <c r="W357">
        <v>32</v>
      </c>
      <c r="X357">
        <v>88</v>
      </c>
      <c r="Y357">
        <v>786.5363959</v>
      </c>
      <c r="Z357">
        <v>18946.666669999999</v>
      </c>
      <c r="AA357">
        <v>0.20724841699999999</v>
      </c>
      <c r="AB357">
        <v>228.0508561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29164.076000000001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267</v>
      </c>
      <c r="BG357">
        <v>0</v>
      </c>
      <c r="BH357">
        <v>202807</v>
      </c>
      <c r="BI357">
        <v>343</v>
      </c>
      <c r="BJ357">
        <v>88</v>
      </c>
      <c r="BK357">
        <v>9721.3586670000004</v>
      </c>
      <c r="BL357">
        <v>-228.0508561</v>
      </c>
      <c r="BM357">
        <v>0.134094407</v>
      </c>
      <c r="BN357">
        <v>120</v>
      </c>
      <c r="BO357">
        <v>32</v>
      </c>
      <c r="BP357">
        <v>786.5363959</v>
      </c>
      <c r="BQ357">
        <v>12</v>
      </c>
      <c r="BR357" s="27">
        <v>0.21</v>
      </c>
      <c r="BS357">
        <v>7</v>
      </c>
      <c r="BU357">
        <v>0</v>
      </c>
      <c r="BV357">
        <v>0</v>
      </c>
      <c r="BY357">
        <v>0</v>
      </c>
      <c r="BZ357" s="9">
        <v>6103.23</v>
      </c>
      <c r="CA357">
        <v>-157.94</v>
      </c>
      <c r="CB357">
        <v>-69.97</v>
      </c>
      <c r="CC357">
        <v>-227.91</v>
      </c>
      <c r="CM357" s="11">
        <f ca="1"/>
        <v>3</v>
      </c>
      <c r="CN357">
        <v>3</v>
      </c>
      <c r="CO357">
        <v>0.56000000000000005</v>
      </c>
      <c r="CP357" s="9">
        <v>29164.080000000002</v>
      </c>
      <c r="CQ357" s="9">
        <v>3414.62</v>
      </c>
      <c r="CR357" s="9">
        <v>9721.36</v>
      </c>
      <c r="CS357" s="9">
        <v>6105.16</v>
      </c>
      <c r="CT357">
        <v>509.85</v>
      </c>
      <c r="CU357">
        <v>126.13</v>
      </c>
      <c r="CV357">
        <v>180.64</v>
      </c>
      <c r="CW357">
        <v>87.4</v>
      </c>
      <c r="CX357">
        <v>329.22</v>
      </c>
      <c r="CY357">
        <v>38.729999999999997</v>
      </c>
      <c r="DA357">
        <v>-0.68734581500000003</v>
      </c>
      <c r="DB357">
        <v>0.56597050199999999</v>
      </c>
      <c r="DC357">
        <v>-0.68734581500000003</v>
      </c>
      <c r="FK357" s="9"/>
      <c r="FO357">
        <v>2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6.1592549999999998E-3</v>
      </c>
      <c r="FZ357">
        <v>8.3846849999999994E-3</v>
      </c>
      <c r="GA357">
        <v>0</v>
      </c>
      <c r="GB357">
        <v>0</v>
      </c>
      <c r="GC357">
        <v>0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6.1592549999999998E-3</v>
      </c>
      <c r="GZ357">
        <v>8.3846849999999994E-3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266</v>
      </c>
      <c r="J358">
        <v>120</v>
      </c>
      <c r="K358">
        <v>344</v>
      </c>
      <c r="L358">
        <v>202808</v>
      </c>
      <c r="M358">
        <v>31</v>
      </c>
      <c r="N358">
        <v>3</v>
      </c>
      <c r="O358">
        <v>0</v>
      </c>
      <c r="P358">
        <v>28983.440500000001</v>
      </c>
      <c r="Q358">
        <v>180.63550000000001</v>
      </c>
      <c r="R358">
        <v>327.211906</v>
      </c>
      <c r="S358">
        <v>0</v>
      </c>
      <c r="T358">
        <v>0</v>
      </c>
      <c r="U358">
        <v>0.134094407</v>
      </c>
      <c r="V358">
        <v>120</v>
      </c>
      <c r="W358">
        <v>31</v>
      </c>
      <c r="X358">
        <v>89</v>
      </c>
      <c r="Y358">
        <v>786.5363959</v>
      </c>
      <c r="Z358">
        <v>18946.666669999999</v>
      </c>
      <c r="AA358">
        <v>0.20724841699999999</v>
      </c>
      <c r="AB358">
        <v>228.0508561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28983.440500000001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267</v>
      </c>
      <c r="BG358">
        <v>0</v>
      </c>
      <c r="BH358">
        <v>202808</v>
      </c>
      <c r="BI358">
        <v>344</v>
      </c>
      <c r="BJ358">
        <v>89</v>
      </c>
      <c r="BK358">
        <v>9661.1468330000007</v>
      </c>
      <c r="BL358">
        <v>-228.0508561</v>
      </c>
      <c r="BM358">
        <v>0.134094407</v>
      </c>
      <c r="BN358">
        <v>120</v>
      </c>
      <c r="BO358">
        <v>31</v>
      </c>
      <c r="BP358">
        <v>786.5363959</v>
      </c>
      <c r="BQ358">
        <v>12</v>
      </c>
      <c r="BR358" s="27">
        <v>0.21</v>
      </c>
      <c r="BS358">
        <v>8</v>
      </c>
      <c r="BU358">
        <v>0</v>
      </c>
      <c r="BV358">
        <v>0</v>
      </c>
      <c r="BY358">
        <v>0</v>
      </c>
      <c r="BZ358" s="9">
        <v>5943.52</v>
      </c>
      <c r="CA358">
        <v>-159.71</v>
      </c>
      <c r="CB358">
        <v>-68.2</v>
      </c>
      <c r="CC358">
        <v>-227.91</v>
      </c>
      <c r="CM358" s="11">
        <f ca="1"/>
        <v>3</v>
      </c>
      <c r="CN358">
        <v>3</v>
      </c>
      <c r="CO358">
        <v>0.55000000000000004</v>
      </c>
      <c r="CP358" s="9">
        <v>28983.439999999999</v>
      </c>
      <c r="CQ358" s="9">
        <v>3266.99</v>
      </c>
      <c r="CR358" s="9">
        <v>9661.15</v>
      </c>
      <c r="CS358" s="9">
        <v>5945.54</v>
      </c>
      <c r="CT358">
        <v>507.85</v>
      </c>
      <c r="CU358">
        <v>123.91</v>
      </c>
      <c r="CV358">
        <v>180.64</v>
      </c>
      <c r="CW358">
        <v>86.82</v>
      </c>
      <c r="CX358">
        <v>327.20999999999998</v>
      </c>
      <c r="CY358">
        <v>37.08</v>
      </c>
      <c r="DA358">
        <v>-0.695422078</v>
      </c>
      <c r="DB358">
        <v>0.56738502899999999</v>
      </c>
      <c r="DC358">
        <v>-0.695422078</v>
      </c>
      <c r="FK358" s="9"/>
      <c r="FO358">
        <v>2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-1.917008E-3</v>
      </c>
      <c r="FZ358">
        <v>9.7992119999999999E-3</v>
      </c>
      <c r="GA358">
        <v>0</v>
      </c>
      <c r="GB358">
        <v>0</v>
      </c>
      <c r="GC358">
        <v>0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-1.917008E-3</v>
      </c>
      <c r="GZ358">
        <v>9.7992119999999999E-3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266</v>
      </c>
      <c r="J359">
        <v>120</v>
      </c>
      <c r="K359">
        <v>345</v>
      </c>
      <c r="L359">
        <v>202809</v>
      </c>
      <c r="M359">
        <v>30</v>
      </c>
      <c r="N359">
        <v>3</v>
      </c>
      <c r="O359">
        <v>0</v>
      </c>
      <c r="P359">
        <v>28802.805</v>
      </c>
      <c r="Q359">
        <v>180.63550000000001</v>
      </c>
      <c r="R359">
        <v>325.2083538</v>
      </c>
      <c r="S359">
        <v>0</v>
      </c>
      <c r="T359">
        <v>0</v>
      </c>
      <c r="U359">
        <v>0.134094407</v>
      </c>
      <c r="V359">
        <v>120</v>
      </c>
      <c r="W359">
        <v>30</v>
      </c>
      <c r="X359">
        <v>90</v>
      </c>
      <c r="Y359">
        <v>786.5363959</v>
      </c>
      <c r="Z359">
        <v>18946.666669999999</v>
      </c>
      <c r="AA359">
        <v>0.20724841699999999</v>
      </c>
      <c r="AB359">
        <v>228.0508561</v>
      </c>
      <c r="AC359">
        <v>0</v>
      </c>
      <c r="AD359">
        <v>3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28802.805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267</v>
      </c>
      <c r="BG359">
        <v>0</v>
      </c>
      <c r="BH359">
        <v>202809</v>
      </c>
      <c r="BI359">
        <v>345</v>
      </c>
      <c r="BJ359">
        <v>90</v>
      </c>
      <c r="BK359">
        <v>9600.9349999999995</v>
      </c>
      <c r="BL359">
        <v>-228.0508561</v>
      </c>
      <c r="BM359">
        <v>0.134094407</v>
      </c>
      <c r="BN359">
        <v>120</v>
      </c>
      <c r="BO359">
        <v>30</v>
      </c>
      <c r="BP359">
        <v>786.5363959</v>
      </c>
      <c r="BQ359">
        <v>12</v>
      </c>
      <c r="BR359" s="27">
        <v>0.21</v>
      </c>
      <c r="BS359">
        <v>9</v>
      </c>
      <c r="BU359">
        <v>0</v>
      </c>
      <c r="BV359">
        <v>0</v>
      </c>
      <c r="BY359">
        <v>0</v>
      </c>
      <c r="BZ359" s="9">
        <v>5782.03</v>
      </c>
      <c r="CA359">
        <v>-161.49</v>
      </c>
      <c r="CB359">
        <v>-66.42</v>
      </c>
      <c r="CC359">
        <v>-227.91</v>
      </c>
      <c r="CM359" s="11">
        <f ca="1"/>
        <v>3</v>
      </c>
      <c r="CN359">
        <v>3</v>
      </c>
      <c r="CO359">
        <v>0.54</v>
      </c>
      <c r="CP359" s="9">
        <v>28802.81</v>
      </c>
      <c r="CQ359" s="9">
        <v>3122.26</v>
      </c>
      <c r="CR359" s="9">
        <v>9600.94</v>
      </c>
      <c r="CS359" s="9">
        <v>5784.19</v>
      </c>
      <c r="CT359">
        <v>505.84</v>
      </c>
      <c r="CU359">
        <v>121.65</v>
      </c>
      <c r="CV359">
        <v>180.64</v>
      </c>
      <c r="CW359">
        <v>86.19</v>
      </c>
      <c r="CX359">
        <v>325.20999999999998</v>
      </c>
      <c r="CY359">
        <v>35.46</v>
      </c>
      <c r="DA359">
        <v>-0.57844349900000003</v>
      </c>
      <c r="DB359">
        <v>0.56650617700000006</v>
      </c>
      <c r="DC359">
        <v>-0.57844349900000003</v>
      </c>
      <c r="FK359" s="9"/>
      <c r="FO359">
        <v>2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0.115061571</v>
      </c>
      <c r="FZ359">
        <v>8.9203600000000004E-3</v>
      </c>
      <c r="GA359">
        <v>0</v>
      </c>
      <c r="GB359">
        <v>0</v>
      </c>
      <c r="GC359">
        <v>0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0.115061571</v>
      </c>
      <c r="GZ359">
        <v>8.9203600000000004E-3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266</v>
      </c>
      <c r="J360">
        <v>120</v>
      </c>
      <c r="K360">
        <v>346</v>
      </c>
      <c r="L360">
        <v>202810</v>
      </c>
      <c r="M360">
        <v>29</v>
      </c>
      <c r="N360">
        <v>3</v>
      </c>
      <c r="O360">
        <v>0</v>
      </c>
      <c r="P360">
        <v>28622.1695</v>
      </c>
      <c r="Q360">
        <v>180.63550000000001</v>
      </c>
      <c r="R360">
        <v>323.2048016</v>
      </c>
      <c r="S360">
        <v>0</v>
      </c>
      <c r="T360">
        <v>0</v>
      </c>
      <c r="U360">
        <v>0.134094407</v>
      </c>
      <c r="V360">
        <v>120</v>
      </c>
      <c r="W360">
        <v>29</v>
      </c>
      <c r="X360">
        <v>91</v>
      </c>
      <c r="Y360">
        <v>786.5363959</v>
      </c>
      <c r="Z360">
        <v>18946.666669999999</v>
      </c>
      <c r="AA360">
        <v>0.20724841699999999</v>
      </c>
      <c r="AB360">
        <v>228.0508561</v>
      </c>
      <c r="AC360">
        <v>0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28622.1695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267</v>
      </c>
      <c r="BG360">
        <v>0</v>
      </c>
      <c r="BH360">
        <v>202810</v>
      </c>
      <c r="BI360">
        <v>346</v>
      </c>
      <c r="BJ360">
        <v>91</v>
      </c>
      <c r="BK360">
        <v>9540.7231670000001</v>
      </c>
      <c r="BL360">
        <v>-228.0508561</v>
      </c>
      <c r="BM360">
        <v>0.134094407</v>
      </c>
      <c r="BN360">
        <v>120</v>
      </c>
      <c r="BO360">
        <v>29</v>
      </c>
      <c r="BP360">
        <v>786.5363959</v>
      </c>
      <c r="BQ360">
        <v>12</v>
      </c>
      <c r="BR360" s="27">
        <v>0.21</v>
      </c>
      <c r="BS360">
        <v>10</v>
      </c>
      <c r="BU360">
        <v>0</v>
      </c>
      <c r="BV360">
        <v>0</v>
      </c>
      <c r="BY360">
        <v>0</v>
      </c>
      <c r="BZ360" s="9">
        <v>5618.73</v>
      </c>
      <c r="CA360">
        <v>-163.30000000000001</v>
      </c>
      <c r="CB360">
        <v>-64.61</v>
      </c>
      <c r="CC360">
        <v>-227.91</v>
      </c>
      <c r="CM360" s="11">
        <f ca="1"/>
        <v>3</v>
      </c>
      <c r="CN360">
        <v>3</v>
      </c>
      <c r="CO360">
        <v>0.53</v>
      </c>
      <c r="CP360" s="9">
        <v>28622.17</v>
      </c>
      <c r="CQ360" s="9">
        <v>2980.44</v>
      </c>
      <c r="CR360" s="9">
        <v>9540.7199999999993</v>
      </c>
      <c r="CS360" s="9">
        <v>5621.1</v>
      </c>
      <c r="CT360">
        <v>503.84</v>
      </c>
      <c r="CU360">
        <v>119.42</v>
      </c>
      <c r="CV360">
        <v>180.64</v>
      </c>
      <c r="CW360">
        <v>85.56</v>
      </c>
      <c r="CX360">
        <v>323.2</v>
      </c>
      <c r="CY360">
        <v>33.86</v>
      </c>
      <c r="DA360">
        <v>-0.514824795</v>
      </c>
      <c r="DB360">
        <v>0.56662318</v>
      </c>
      <c r="DC360">
        <v>-0.514824795</v>
      </c>
      <c r="FK360" s="9"/>
      <c r="FO360">
        <v>2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0.178680275</v>
      </c>
      <c r="FZ360">
        <v>9.0373629999999996E-3</v>
      </c>
      <c r="GA360">
        <v>0</v>
      </c>
      <c r="GB360">
        <v>0</v>
      </c>
      <c r="GC360">
        <v>0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0.178680275</v>
      </c>
      <c r="GZ360">
        <v>9.0373629999999996E-3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266</v>
      </c>
      <c r="J361">
        <v>120</v>
      </c>
      <c r="K361">
        <v>347</v>
      </c>
      <c r="L361">
        <v>202811</v>
      </c>
      <c r="M361">
        <v>28</v>
      </c>
      <c r="N361">
        <v>3</v>
      </c>
      <c r="O361">
        <v>0</v>
      </c>
      <c r="P361">
        <v>28441.534</v>
      </c>
      <c r="Q361">
        <v>180.63550000000001</v>
      </c>
      <c r="R361">
        <v>321.20124939999999</v>
      </c>
      <c r="S361">
        <v>0</v>
      </c>
      <c r="T361">
        <v>0</v>
      </c>
      <c r="U361">
        <v>0.134094407</v>
      </c>
      <c r="V361">
        <v>120</v>
      </c>
      <c r="W361">
        <v>28</v>
      </c>
      <c r="X361">
        <v>92</v>
      </c>
      <c r="Y361">
        <v>786.5363959</v>
      </c>
      <c r="Z361">
        <v>18946.666669999999</v>
      </c>
      <c r="AA361">
        <v>0.20724841699999999</v>
      </c>
      <c r="AB361">
        <v>228.0508561</v>
      </c>
      <c r="AC361">
        <v>0</v>
      </c>
      <c r="AD361">
        <v>3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28441.534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267</v>
      </c>
      <c r="BG361">
        <v>0</v>
      </c>
      <c r="BH361">
        <v>202811</v>
      </c>
      <c r="BI361">
        <v>347</v>
      </c>
      <c r="BJ361">
        <v>92</v>
      </c>
      <c r="BK361">
        <v>9480.5113330000004</v>
      </c>
      <c r="BL361">
        <v>-228.0508561</v>
      </c>
      <c r="BM361">
        <v>0.134094407</v>
      </c>
      <c r="BN361">
        <v>120</v>
      </c>
      <c r="BO361">
        <v>28</v>
      </c>
      <c r="BP361">
        <v>786.5363959</v>
      </c>
      <c r="BQ361">
        <v>12</v>
      </c>
      <c r="BR361" s="27">
        <v>0.21</v>
      </c>
      <c r="BS361">
        <v>11</v>
      </c>
      <c r="BU361">
        <v>0</v>
      </c>
      <c r="BV361">
        <v>0</v>
      </c>
      <c r="BY361">
        <v>0</v>
      </c>
      <c r="BZ361" s="9">
        <v>5453.61</v>
      </c>
      <c r="CA361">
        <v>-165.12</v>
      </c>
      <c r="CB361">
        <v>-62.79</v>
      </c>
      <c r="CC361">
        <v>-227.91</v>
      </c>
      <c r="CM361" s="11">
        <f ca="1"/>
        <v>3</v>
      </c>
      <c r="CN361">
        <v>3</v>
      </c>
      <c r="CO361">
        <v>0.52</v>
      </c>
      <c r="CP361" s="9">
        <v>28441.53</v>
      </c>
      <c r="CQ361" s="9">
        <v>2841.73</v>
      </c>
      <c r="CR361" s="9">
        <v>9480.51</v>
      </c>
      <c r="CS361" s="9">
        <v>5456.11</v>
      </c>
      <c r="CT361">
        <v>501.84</v>
      </c>
      <c r="CU361">
        <v>117.35</v>
      </c>
      <c r="CV361">
        <v>180.64</v>
      </c>
      <c r="CW361">
        <v>85.02</v>
      </c>
      <c r="CX361">
        <v>321.2</v>
      </c>
      <c r="CY361">
        <v>32.340000000000003</v>
      </c>
      <c r="DA361">
        <v>-0.701581974</v>
      </c>
      <c r="DB361">
        <v>0.56532465300000001</v>
      </c>
      <c r="DC361">
        <v>-0.701581974</v>
      </c>
      <c r="FK361" s="9"/>
      <c r="FO361">
        <v>2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-8.0769039999999993E-3</v>
      </c>
      <c r="FZ361">
        <v>7.7388370000000001E-3</v>
      </c>
      <c r="GA361">
        <v>0</v>
      </c>
      <c r="GB361">
        <v>0</v>
      </c>
      <c r="GC361">
        <v>0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-8.0769039999999993E-3</v>
      </c>
      <c r="GZ361">
        <v>7.7388370000000001E-3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266</v>
      </c>
      <c r="J362">
        <v>120</v>
      </c>
      <c r="K362">
        <v>348</v>
      </c>
      <c r="L362">
        <v>202812</v>
      </c>
      <c r="M362">
        <v>27</v>
      </c>
      <c r="N362">
        <v>3</v>
      </c>
      <c r="O362">
        <v>0</v>
      </c>
      <c r="P362">
        <v>28260.898499999999</v>
      </c>
      <c r="Q362">
        <v>180.63550000000001</v>
      </c>
      <c r="R362">
        <v>319.19769719999999</v>
      </c>
      <c r="S362">
        <v>0</v>
      </c>
      <c r="T362">
        <v>0</v>
      </c>
      <c r="U362">
        <v>0.134094407</v>
      </c>
      <c r="V362">
        <v>120</v>
      </c>
      <c r="W362">
        <v>27</v>
      </c>
      <c r="X362">
        <v>93</v>
      </c>
      <c r="Y362">
        <v>786.5363959</v>
      </c>
      <c r="Z362">
        <v>18946.666669999999</v>
      </c>
      <c r="AA362">
        <v>0.20724841699999999</v>
      </c>
      <c r="AB362">
        <v>228.0508561</v>
      </c>
      <c r="AC362">
        <v>0</v>
      </c>
      <c r="AD362">
        <v>3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28260.898499999999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267</v>
      </c>
      <c r="BG362">
        <v>0</v>
      </c>
      <c r="BH362">
        <v>202812</v>
      </c>
      <c r="BI362">
        <v>348</v>
      </c>
      <c r="BJ362">
        <v>93</v>
      </c>
      <c r="BK362">
        <v>9420.2994999999992</v>
      </c>
      <c r="BL362">
        <v>-228.0508561</v>
      </c>
      <c r="BM362">
        <v>0.134094407</v>
      </c>
      <c r="BN362">
        <v>120</v>
      </c>
      <c r="BO362">
        <v>27</v>
      </c>
      <c r="BP362">
        <v>786.5363959</v>
      </c>
      <c r="BQ362">
        <v>12</v>
      </c>
      <c r="BR362" s="27">
        <v>0.21</v>
      </c>
      <c r="BS362">
        <v>12</v>
      </c>
      <c r="BU362">
        <v>0</v>
      </c>
      <c r="BV362">
        <v>0</v>
      </c>
      <c r="BY362">
        <v>0</v>
      </c>
      <c r="BZ362" s="9">
        <v>5286.65</v>
      </c>
      <c r="CA362">
        <v>-166.96</v>
      </c>
      <c r="CB362">
        <v>-60.94</v>
      </c>
      <c r="CC362">
        <v>-227.91</v>
      </c>
      <c r="CM362" s="11">
        <f ca="1"/>
        <v>3</v>
      </c>
      <c r="CN362">
        <v>3</v>
      </c>
      <c r="CO362">
        <v>0.51</v>
      </c>
      <c r="CP362" s="9">
        <v>28260.9</v>
      </c>
      <c r="CQ362" s="9">
        <v>2705.13</v>
      </c>
      <c r="CR362" s="9">
        <v>9420.2999999999993</v>
      </c>
      <c r="CS362" s="9">
        <v>5289.22</v>
      </c>
      <c r="CT362">
        <v>499.83</v>
      </c>
      <c r="CU362">
        <v>115.18</v>
      </c>
      <c r="CV362">
        <v>180.64</v>
      </c>
      <c r="CW362">
        <v>84.37</v>
      </c>
      <c r="CX362">
        <v>319.2</v>
      </c>
      <c r="CY362">
        <v>30.8</v>
      </c>
      <c r="DA362">
        <v>-0.51832617299999995</v>
      </c>
      <c r="DB362">
        <v>0.56498862699999997</v>
      </c>
      <c r="DC362">
        <v>-0.51832617299999995</v>
      </c>
      <c r="FK362" s="9"/>
      <c r="FO362">
        <v>2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0.175178897</v>
      </c>
      <c r="FZ362">
        <v>7.4028100000000001E-3</v>
      </c>
      <c r="GA362">
        <v>0</v>
      </c>
      <c r="GB362">
        <v>0</v>
      </c>
      <c r="GC362">
        <v>0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0.175178897</v>
      </c>
      <c r="GZ362">
        <v>7.4028100000000001E-3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266</v>
      </c>
      <c r="J363">
        <v>120</v>
      </c>
      <c r="K363">
        <v>349</v>
      </c>
      <c r="L363">
        <v>202901</v>
      </c>
      <c r="M363">
        <v>26</v>
      </c>
      <c r="N363">
        <v>3</v>
      </c>
      <c r="O363">
        <v>0</v>
      </c>
      <c r="P363">
        <v>28080.262999999999</v>
      </c>
      <c r="Q363">
        <v>180.63550000000001</v>
      </c>
      <c r="R363">
        <v>317.19414499999999</v>
      </c>
      <c r="S363">
        <v>0</v>
      </c>
      <c r="T363">
        <v>0</v>
      </c>
      <c r="U363">
        <v>0.134094407</v>
      </c>
      <c r="V363">
        <v>120</v>
      </c>
      <c r="W363">
        <v>26</v>
      </c>
      <c r="X363">
        <v>94</v>
      </c>
      <c r="Y363">
        <v>786.5363959</v>
      </c>
      <c r="Z363">
        <v>18946.666669999999</v>
      </c>
      <c r="AA363">
        <v>0.20724841699999999</v>
      </c>
      <c r="AB363">
        <v>228.0508561</v>
      </c>
      <c r="AC363">
        <v>0</v>
      </c>
      <c r="AD363">
        <v>3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28080.262999999999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267</v>
      </c>
      <c r="BG363">
        <v>0</v>
      </c>
      <c r="BH363">
        <v>202901</v>
      </c>
      <c r="BI363">
        <v>349</v>
      </c>
      <c r="BJ363">
        <v>94</v>
      </c>
      <c r="BK363">
        <v>9360.0876669999998</v>
      </c>
      <c r="BL363">
        <v>-228.0508561</v>
      </c>
      <c r="BM363">
        <v>0.134094407</v>
      </c>
      <c r="BN363">
        <v>120</v>
      </c>
      <c r="BO363">
        <v>26</v>
      </c>
      <c r="BP363">
        <v>786.5363959</v>
      </c>
      <c r="BQ363">
        <v>12</v>
      </c>
      <c r="BR363" s="27">
        <v>0.21</v>
      </c>
      <c r="BS363">
        <v>1</v>
      </c>
      <c r="BU363">
        <v>0</v>
      </c>
      <c r="BV363">
        <v>0</v>
      </c>
      <c r="BY363">
        <v>0</v>
      </c>
      <c r="BZ363" s="9">
        <v>5117.82</v>
      </c>
      <c r="CA363">
        <v>-168.83</v>
      </c>
      <c r="CB363">
        <v>-59.08</v>
      </c>
      <c r="CC363">
        <v>-227.91</v>
      </c>
      <c r="CM363" s="11">
        <f ca="1"/>
        <v>3</v>
      </c>
      <c r="CN363">
        <v>3</v>
      </c>
      <c r="CO363">
        <v>0.5</v>
      </c>
      <c r="CP363" s="9">
        <v>28080.26</v>
      </c>
      <c r="CQ363" s="9">
        <v>2571.0100000000002</v>
      </c>
      <c r="CR363" s="9">
        <v>9360.09</v>
      </c>
      <c r="CS363" s="9">
        <v>5120.13</v>
      </c>
      <c r="CT363">
        <v>497.83</v>
      </c>
      <c r="CU363">
        <v>113.24</v>
      </c>
      <c r="CV363">
        <v>180.64</v>
      </c>
      <c r="CW363">
        <v>83.88</v>
      </c>
      <c r="CX363">
        <v>317.19</v>
      </c>
      <c r="CY363">
        <v>29.36</v>
      </c>
      <c r="DA363">
        <v>-0.86065852700000001</v>
      </c>
      <c r="DB363">
        <v>0.56606114900000004</v>
      </c>
      <c r="DC363">
        <v>-0.86065852700000001</v>
      </c>
      <c r="FK363" s="9"/>
      <c r="FO363">
        <v>2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-0.16715345700000001</v>
      </c>
      <c r="FZ363">
        <v>8.4753320000000004E-3</v>
      </c>
      <c r="GA363">
        <v>0</v>
      </c>
      <c r="GB363">
        <v>0</v>
      </c>
      <c r="GC363">
        <v>0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-0.16715345700000001</v>
      </c>
      <c r="GZ363">
        <v>8.4753320000000004E-3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266</v>
      </c>
      <c r="J364">
        <v>120</v>
      </c>
      <c r="K364">
        <v>350</v>
      </c>
      <c r="L364">
        <v>202902</v>
      </c>
      <c r="M364">
        <v>25</v>
      </c>
      <c r="N364">
        <v>3</v>
      </c>
      <c r="O364">
        <v>0</v>
      </c>
      <c r="P364">
        <v>27899.627499999999</v>
      </c>
      <c r="Q364">
        <v>180.63550000000001</v>
      </c>
      <c r="R364">
        <v>315.19059279999999</v>
      </c>
      <c r="S364">
        <v>0</v>
      </c>
      <c r="T364">
        <v>0</v>
      </c>
      <c r="U364">
        <v>0.134094407</v>
      </c>
      <c r="V364">
        <v>120</v>
      </c>
      <c r="W364">
        <v>25</v>
      </c>
      <c r="X364">
        <v>95</v>
      </c>
      <c r="Y364">
        <v>786.5363959</v>
      </c>
      <c r="Z364">
        <v>18946.666669999999</v>
      </c>
      <c r="AA364">
        <v>0.20724841699999999</v>
      </c>
      <c r="AB364">
        <v>228.0508561</v>
      </c>
      <c r="AC364">
        <v>0</v>
      </c>
      <c r="AD364">
        <v>3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27899.627499999999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267</v>
      </c>
      <c r="BG364">
        <v>0</v>
      </c>
      <c r="BH364">
        <v>202902</v>
      </c>
      <c r="BI364">
        <v>350</v>
      </c>
      <c r="BJ364">
        <v>95</v>
      </c>
      <c r="BK364">
        <v>9299.8758330000001</v>
      </c>
      <c r="BL364">
        <v>-228.0508561</v>
      </c>
      <c r="BM364">
        <v>0.134094407</v>
      </c>
      <c r="BN364">
        <v>120</v>
      </c>
      <c r="BO364">
        <v>25</v>
      </c>
      <c r="BP364">
        <v>786.5363959</v>
      </c>
      <c r="BQ364">
        <v>12</v>
      </c>
      <c r="BR364" s="27">
        <v>0.21</v>
      </c>
      <c r="BS364">
        <v>2</v>
      </c>
      <c r="BU364">
        <v>0</v>
      </c>
      <c r="BV364">
        <v>0</v>
      </c>
      <c r="BY364">
        <v>0</v>
      </c>
      <c r="BZ364" s="9">
        <v>4947.1000000000004</v>
      </c>
      <c r="CA364">
        <v>-170.72</v>
      </c>
      <c r="CB364">
        <v>-57.19</v>
      </c>
      <c r="CC364">
        <v>-227.91</v>
      </c>
      <c r="CM364" s="11">
        <f ca="1"/>
        <v>3</v>
      </c>
      <c r="CN364">
        <v>3</v>
      </c>
      <c r="CO364">
        <v>0.49</v>
      </c>
      <c r="CP364" s="9">
        <v>27899.63</v>
      </c>
      <c r="CQ364" s="9">
        <v>2440.92</v>
      </c>
      <c r="CR364" s="9">
        <v>9299.8799999999992</v>
      </c>
      <c r="CS364" s="9">
        <v>4949.29</v>
      </c>
      <c r="CT364">
        <v>495.83</v>
      </c>
      <c r="CU364">
        <v>111.26</v>
      </c>
      <c r="CV364">
        <v>180.64</v>
      </c>
      <c r="CW364">
        <v>83.33</v>
      </c>
      <c r="CX364">
        <v>315.19</v>
      </c>
      <c r="CY364">
        <v>27.92</v>
      </c>
      <c r="DA364">
        <v>-0.81185211000000002</v>
      </c>
      <c r="DB364">
        <v>0.566371438</v>
      </c>
      <c r="DC364">
        <v>-0.81185211000000002</v>
      </c>
      <c r="FK364" s="9"/>
      <c r="FO364">
        <v>2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-0.11834704</v>
      </c>
      <c r="FZ364">
        <v>8.7856219999999999E-3</v>
      </c>
      <c r="GA364">
        <v>0</v>
      </c>
      <c r="GB364">
        <v>0</v>
      </c>
      <c r="GC364">
        <v>0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-0.11834704</v>
      </c>
      <c r="GZ364">
        <v>8.7856219999999999E-3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266</v>
      </c>
      <c r="J365">
        <v>120</v>
      </c>
      <c r="K365">
        <v>351</v>
      </c>
      <c r="L365">
        <v>202903</v>
      </c>
      <c r="M365">
        <v>24</v>
      </c>
      <c r="N365">
        <v>3</v>
      </c>
      <c r="O365">
        <v>0</v>
      </c>
      <c r="P365">
        <v>27718.991999999998</v>
      </c>
      <c r="Q365">
        <v>180.63550000000001</v>
      </c>
      <c r="R365">
        <v>313.18704059999999</v>
      </c>
      <c r="S365">
        <v>0</v>
      </c>
      <c r="T365">
        <v>0</v>
      </c>
      <c r="U365">
        <v>0.134094407</v>
      </c>
      <c r="V365">
        <v>120</v>
      </c>
      <c r="W365">
        <v>24</v>
      </c>
      <c r="X365">
        <v>96</v>
      </c>
      <c r="Y365">
        <v>786.5363959</v>
      </c>
      <c r="Z365">
        <v>18946.666669999999</v>
      </c>
      <c r="AA365">
        <v>0.20724841699999999</v>
      </c>
      <c r="AB365">
        <v>228.0508561</v>
      </c>
      <c r="AC365">
        <v>0</v>
      </c>
      <c r="AD365">
        <v>3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27718.991999999998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267</v>
      </c>
      <c r="BG365">
        <v>0</v>
      </c>
      <c r="BH365">
        <v>202903</v>
      </c>
      <c r="BI365">
        <v>351</v>
      </c>
      <c r="BJ365">
        <v>96</v>
      </c>
      <c r="BK365">
        <v>9239.6640000000007</v>
      </c>
      <c r="BL365">
        <v>-228.0508561</v>
      </c>
      <c r="BM365">
        <v>0.134094407</v>
      </c>
      <c r="BN365">
        <v>120</v>
      </c>
      <c r="BO365">
        <v>24</v>
      </c>
      <c r="BP365">
        <v>786.5363959</v>
      </c>
      <c r="BQ365">
        <v>12</v>
      </c>
      <c r="BR365" s="27">
        <v>0.21</v>
      </c>
      <c r="BS365">
        <v>3</v>
      </c>
      <c r="BU365">
        <v>0</v>
      </c>
      <c r="BV365">
        <v>0</v>
      </c>
      <c r="BY365">
        <v>0</v>
      </c>
      <c r="BZ365" s="9">
        <v>4774.4799999999996</v>
      </c>
      <c r="CA365">
        <v>-172.63</v>
      </c>
      <c r="CB365">
        <v>-55.28</v>
      </c>
      <c r="CC365">
        <v>-227.91</v>
      </c>
      <c r="CM365" s="11">
        <f ca="1"/>
        <v>3</v>
      </c>
      <c r="CN365">
        <v>3</v>
      </c>
      <c r="CO365">
        <v>0.48</v>
      </c>
      <c r="CP365" s="9">
        <v>27718.99</v>
      </c>
      <c r="CQ365" s="9">
        <v>2312.81</v>
      </c>
      <c r="CR365" s="9">
        <v>9239.66</v>
      </c>
      <c r="CS365" s="9">
        <v>4776.34</v>
      </c>
      <c r="CT365">
        <v>493.82</v>
      </c>
      <c r="CU365">
        <v>109.25</v>
      </c>
      <c r="CV365">
        <v>180.64</v>
      </c>
      <c r="CW365">
        <v>82.75</v>
      </c>
      <c r="CX365">
        <v>313.19</v>
      </c>
      <c r="CY365">
        <v>26.51</v>
      </c>
      <c r="DA365">
        <v>-0.70462933100000003</v>
      </c>
      <c r="DB365">
        <v>0.56871213499999995</v>
      </c>
      <c r="DC365">
        <v>-0.70462933100000003</v>
      </c>
      <c r="FK365" s="9"/>
      <c r="FO365">
        <v>2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-1.1124261E-2</v>
      </c>
      <c r="FZ365">
        <v>1.1126319000000001E-2</v>
      </c>
      <c r="GA365">
        <v>0</v>
      </c>
      <c r="GB365">
        <v>0</v>
      </c>
      <c r="GC365">
        <v>0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-1.1124261E-2</v>
      </c>
      <c r="GZ365">
        <v>1.1126319000000001E-2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266</v>
      </c>
      <c r="J366">
        <v>120</v>
      </c>
      <c r="K366">
        <v>352</v>
      </c>
      <c r="L366">
        <v>202904</v>
      </c>
      <c r="M366">
        <v>23</v>
      </c>
      <c r="N366">
        <v>3</v>
      </c>
      <c r="O366">
        <v>0</v>
      </c>
      <c r="P366">
        <v>27538.356500000002</v>
      </c>
      <c r="Q366">
        <v>180.63550000000001</v>
      </c>
      <c r="R366">
        <v>311.18348839999999</v>
      </c>
      <c r="S366">
        <v>0</v>
      </c>
      <c r="T366">
        <v>0</v>
      </c>
      <c r="U366">
        <v>0.134094407</v>
      </c>
      <c r="V366">
        <v>120</v>
      </c>
      <c r="W366">
        <v>23</v>
      </c>
      <c r="X366">
        <v>97</v>
      </c>
      <c r="Y366">
        <v>786.5363959</v>
      </c>
      <c r="Z366">
        <v>18946.666669999999</v>
      </c>
      <c r="AA366">
        <v>0.20724841699999999</v>
      </c>
      <c r="AB366">
        <v>228.0508561</v>
      </c>
      <c r="AC366">
        <v>0</v>
      </c>
      <c r="AD366">
        <v>3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27538.356500000002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267</v>
      </c>
      <c r="BG366">
        <v>0</v>
      </c>
      <c r="BH366">
        <v>202904</v>
      </c>
      <c r="BI366">
        <v>352</v>
      </c>
      <c r="BJ366">
        <v>97</v>
      </c>
      <c r="BK366">
        <v>9179.4521669999995</v>
      </c>
      <c r="BL366">
        <v>-228.0508561</v>
      </c>
      <c r="BM366">
        <v>0.134094407</v>
      </c>
      <c r="BN366">
        <v>120</v>
      </c>
      <c r="BO366">
        <v>23</v>
      </c>
      <c r="BP366">
        <v>786.5363959</v>
      </c>
      <c r="BQ366">
        <v>12</v>
      </c>
      <c r="BR366" s="27">
        <v>0.21</v>
      </c>
      <c r="BS366">
        <v>4</v>
      </c>
      <c r="BU366">
        <v>0</v>
      </c>
      <c r="BV366">
        <v>0</v>
      </c>
      <c r="BY366">
        <v>0</v>
      </c>
      <c r="BZ366" s="9">
        <v>4599.92</v>
      </c>
      <c r="CA366">
        <v>-174.55</v>
      </c>
      <c r="CB366">
        <v>-53.35</v>
      </c>
      <c r="CC366">
        <v>-227.91</v>
      </c>
      <c r="CM366" s="11">
        <f ca="1"/>
        <v>3</v>
      </c>
      <c r="CN366">
        <v>3</v>
      </c>
      <c r="CO366">
        <v>0.48</v>
      </c>
      <c r="CP366" s="9">
        <v>27538.36</v>
      </c>
      <c r="CQ366" s="9">
        <v>2189.4699999999998</v>
      </c>
      <c r="CR366" s="9">
        <v>9179.4500000000007</v>
      </c>
      <c r="CS366" s="9">
        <v>4601.7700000000004</v>
      </c>
      <c r="CT366">
        <v>491.82</v>
      </c>
      <c r="CU366">
        <v>107.39</v>
      </c>
      <c r="CV366">
        <v>180.64</v>
      </c>
      <c r="CW366">
        <v>82.24</v>
      </c>
      <c r="CX366">
        <v>311.18</v>
      </c>
      <c r="CY366">
        <v>25.14</v>
      </c>
      <c r="DA366">
        <v>-0.87184031299999998</v>
      </c>
      <c r="DB366">
        <v>0.56649557800000006</v>
      </c>
      <c r="DC366">
        <v>-0.87184031299999998</v>
      </c>
      <c r="FK366" s="9"/>
      <c r="FO366">
        <v>2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-0.178335243</v>
      </c>
      <c r="FZ366">
        <v>8.9097610000000004E-3</v>
      </c>
      <c r="GA366">
        <v>0</v>
      </c>
      <c r="GB366">
        <v>0</v>
      </c>
      <c r="GC366">
        <v>0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-0.178335243</v>
      </c>
      <c r="GZ366">
        <v>8.9097610000000004E-3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266</v>
      </c>
      <c r="J367">
        <v>120</v>
      </c>
      <c r="K367">
        <v>353</v>
      </c>
      <c r="L367">
        <v>202905</v>
      </c>
      <c r="M367">
        <v>22</v>
      </c>
      <c r="N367">
        <v>3</v>
      </c>
      <c r="O367">
        <v>0</v>
      </c>
      <c r="P367">
        <v>27357.721000000001</v>
      </c>
      <c r="Q367">
        <v>180.63550000000001</v>
      </c>
      <c r="R367">
        <v>309.17993619999999</v>
      </c>
      <c r="S367">
        <v>0</v>
      </c>
      <c r="T367">
        <v>0</v>
      </c>
      <c r="U367">
        <v>0.134094407</v>
      </c>
      <c r="V367">
        <v>120</v>
      </c>
      <c r="W367">
        <v>22</v>
      </c>
      <c r="X367">
        <v>98</v>
      </c>
      <c r="Y367">
        <v>786.5363959</v>
      </c>
      <c r="Z367">
        <v>18946.666669999999</v>
      </c>
      <c r="AA367">
        <v>0.20724841699999999</v>
      </c>
      <c r="AB367">
        <v>228.0508561</v>
      </c>
      <c r="AC367">
        <v>0</v>
      </c>
      <c r="AD367">
        <v>3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27357.721000000001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267</v>
      </c>
      <c r="BG367">
        <v>0</v>
      </c>
      <c r="BH367">
        <v>202905</v>
      </c>
      <c r="BI367">
        <v>353</v>
      </c>
      <c r="BJ367">
        <v>98</v>
      </c>
      <c r="BK367">
        <v>9119.2403329999997</v>
      </c>
      <c r="BL367">
        <v>-228.0508561</v>
      </c>
      <c r="BM367">
        <v>0.134094407</v>
      </c>
      <c r="BN367">
        <v>120</v>
      </c>
      <c r="BO367">
        <v>22</v>
      </c>
      <c r="BP367">
        <v>786.5363959</v>
      </c>
      <c r="BQ367">
        <v>12</v>
      </c>
      <c r="BR367" s="27">
        <v>0.21</v>
      </c>
      <c r="BS367">
        <v>5</v>
      </c>
      <c r="BU367">
        <v>0</v>
      </c>
      <c r="BV367">
        <v>0</v>
      </c>
      <c r="BY367">
        <v>0</v>
      </c>
      <c r="BZ367" s="9">
        <v>4423.42</v>
      </c>
      <c r="CA367">
        <v>-176.5</v>
      </c>
      <c r="CB367">
        <v>-51.4</v>
      </c>
      <c r="CC367">
        <v>-227.91</v>
      </c>
      <c r="CM367" s="11">
        <f ca="1"/>
        <v>3</v>
      </c>
      <c r="CN367">
        <v>3</v>
      </c>
      <c r="CO367">
        <v>0.47</v>
      </c>
      <c r="CP367" s="9">
        <v>27357.72</v>
      </c>
      <c r="CQ367" s="9">
        <v>2068.9</v>
      </c>
      <c r="CR367" s="9">
        <v>9119.24</v>
      </c>
      <c r="CS367" s="9">
        <v>4425.33</v>
      </c>
      <c r="CT367">
        <v>489.82</v>
      </c>
      <c r="CU367">
        <v>105.48</v>
      </c>
      <c r="CV367">
        <v>180.64</v>
      </c>
      <c r="CW367">
        <v>81.69</v>
      </c>
      <c r="CX367">
        <v>309.18</v>
      </c>
      <c r="CY367">
        <v>23.8</v>
      </c>
      <c r="DA367">
        <v>-0.73180752000000004</v>
      </c>
      <c r="DB367">
        <v>0.56570681499999997</v>
      </c>
      <c r="DC367">
        <v>-0.73180752000000004</v>
      </c>
      <c r="FK367" s="9"/>
      <c r="FO367">
        <v>2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-3.8302450000000002E-2</v>
      </c>
      <c r="FZ367">
        <v>8.1209990000000003E-3</v>
      </c>
      <c r="GA367">
        <v>0</v>
      </c>
      <c r="GB367">
        <v>0</v>
      </c>
      <c r="GC367">
        <v>0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-3.8302450000000002E-2</v>
      </c>
      <c r="GZ367">
        <v>8.1209990000000003E-3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266</v>
      </c>
      <c r="J368">
        <v>120</v>
      </c>
      <c r="K368">
        <v>354</v>
      </c>
      <c r="L368">
        <v>202906</v>
      </c>
      <c r="M368">
        <v>21</v>
      </c>
      <c r="N368">
        <v>3</v>
      </c>
      <c r="O368">
        <v>0</v>
      </c>
      <c r="P368">
        <v>27177.085500000001</v>
      </c>
      <c r="Q368">
        <v>180.63550000000001</v>
      </c>
      <c r="R368">
        <v>307.17638399999998</v>
      </c>
      <c r="S368">
        <v>0</v>
      </c>
      <c r="T368">
        <v>0</v>
      </c>
      <c r="U368">
        <v>0.134094407</v>
      </c>
      <c r="V368">
        <v>120</v>
      </c>
      <c r="W368">
        <v>21</v>
      </c>
      <c r="X368">
        <v>99</v>
      </c>
      <c r="Y368">
        <v>786.5363959</v>
      </c>
      <c r="Z368">
        <v>18946.666669999999</v>
      </c>
      <c r="AA368">
        <v>0.20724841699999999</v>
      </c>
      <c r="AB368">
        <v>228.0508561</v>
      </c>
      <c r="AC368">
        <v>0</v>
      </c>
      <c r="AD368">
        <v>3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27177.085500000001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267</v>
      </c>
      <c r="BG368">
        <v>0</v>
      </c>
      <c r="BH368">
        <v>202906</v>
      </c>
      <c r="BI368">
        <v>354</v>
      </c>
      <c r="BJ368">
        <v>99</v>
      </c>
      <c r="BK368">
        <v>9059.0285000000003</v>
      </c>
      <c r="BL368">
        <v>-228.0508561</v>
      </c>
      <c r="BM368">
        <v>0.134094407</v>
      </c>
      <c r="BN368">
        <v>120</v>
      </c>
      <c r="BO368">
        <v>21</v>
      </c>
      <c r="BP368">
        <v>786.5363959</v>
      </c>
      <c r="BQ368">
        <v>12</v>
      </c>
      <c r="BR368" s="27">
        <v>0.21</v>
      </c>
      <c r="BS368">
        <v>6</v>
      </c>
      <c r="BU368">
        <v>0</v>
      </c>
      <c r="BV368">
        <v>0</v>
      </c>
      <c r="BY368">
        <v>0</v>
      </c>
      <c r="BZ368" s="9">
        <v>4244.9399999999996</v>
      </c>
      <c r="CA368">
        <v>-178.48</v>
      </c>
      <c r="CB368">
        <v>-49.43</v>
      </c>
      <c r="CC368">
        <v>-227.91</v>
      </c>
      <c r="CM368" s="11">
        <f ca="1"/>
        <v>3</v>
      </c>
      <c r="CN368">
        <v>3</v>
      </c>
      <c r="CO368">
        <v>0.46</v>
      </c>
      <c r="CP368" s="9">
        <v>27177.09</v>
      </c>
      <c r="CQ368" s="9">
        <v>1950.56</v>
      </c>
      <c r="CR368" s="9">
        <v>9059.0300000000007</v>
      </c>
      <c r="CS368" s="9">
        <v>4246.83</v>
      </c>
      <c r="CT368">
        <v>487.81</v>
      </c>
      <c r="CU368">
        <v>103.62</v>
      </c>
      <c r="CV368">
        <v>180.64</v>
      </c>
      <c r="CW368">
        <v>81.14</v>
      </c>
      <c r="CX368">
        <v>307.18</v>
      </c>
      <c r="CY368">
        <v>22.48</v>
      </c>
      <c r="DA368">
        <v>-0.71560336000000002</v>
      </c>
      <c r="DB368">
        <v>0.56537293399999999</v>
      </c>
      <c r="DC368">
        <v>-0.71560336000000002</v>
      </c>
      <c r="FK368" s="9"/>
      <c r="FO368">
        <v>2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-2.209829E-2</v>
      </c>
      <c r="FZ368">
        <v>7.787118E-3</v>
      </c>
      <c r="GA368">
        <v>0</v>
      </c>
      <c r="GB368">
        <v>0</v>
      </c>
      <c r="GC368">
        <v>0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-2.209829E-2</v>
      </c>
      <c r="GZ368">
        <v>7.787118E-3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266</v>
      </c>
      <c r="J369">
        <v>120</v>
      </c>
      <c r="K369">
        <v>355</v>
      </c>
      <c r="L369">
        <v>202907</v>
      </c>
      <c r="M369">
        <v>20</v>
      </c>
      <c r="N369">
        <v>3</v>
      </c>
      <c r="O369">
        <v>0</v>
      </c>
      <c r="P369">
        <v>26996.45</v>
      </c>
      <c r="Q369">
        <v>180.63550000000001</v>
      </c>
      <c r="R369">
        <v>305.17283179999998</v>
      </c>
      <c r="S369">
        <v>0</v>
      </c>
      <c r="T369">
        <v>0</v>
      </c>
      <c r="U369">
        <v>0.134094407</v>
      </c>
      <c r="V369">
        <v>120</v>
      </c>
      <c r="W369">
        <v>20</v>
      </c>
      <c r="X369">
        <v>100</v>
      </c>
      <c r="Y369">
        <v>786.5363959</v>
      </c>
      <c r="Z369">
        <v>18946.666669999999</v>
      </c>
      <c r="AA369">
        <v>0.20724841699999999</v>
      </c>
      <c r="AB369">
        <v>228.0508561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26996.45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267</v>
      </c>
      <c r="BG369">
        <v>0</v>
      </c>
      <c r="BH369">
        <v>202907</v>
      </c>
      <c r="BI369">
        <v>355</v>
      </c>
      <c r="BJ369">
        <v>100</v>
      </c>
      <c r="BK369">
        <v>8998.8166669999991</v>
      </c>
      <c r="BL369">
        <v>-228.0508561</v>
      </c>
      <c r="BM369">
        <v>0.134094407</v>
      </c>
      <c r="BN369">
        <v>120</v>
      </c>
      <c r="BO369">
        <v>20</v>
      </c>
      <c r="BP369">
        <v>786.5363959</v>
      </c>
      <c r="BQ369">
        <v>12</v>
      </c>
      <c r="BR369" s="27">
        <v>0.21</v>
      </c>
      <c r="BS369">
        <v>7</v>
      </c>
      <c r="BU369">
        <v>0</v>
      </c>
      <c r="BV369">
        <v>0</v>
      </c>
      <c r="BY369">
        <v>0</v>
      </c>
      <c r="BZ369" s="9">
        <v>4064.47</v>
      </c>
      <c r="CA369">
        <v>-180.47</v>
      </c>
      <c r="CB369">
        <v>-47.44</v>
      </c>
      <c r="CC369">
        <v>-227.91</v>
      </c>
      <c r="CM369" s="11">
        <f ca="1"/>
        <v>3</v>
      </c>
      <c r="CN369">
        <v>3</v>
      </c>
      <c r="CO369">
        <v>0.45</v>
      </c>
      <c r="CP369" s="9">
        <v>26996.45</v>
      </c>
      <c r="CQ369" s="9">
        <v>1835.45</v>
      </c>
      <c r="CR369" s="9">
        <v>8998.82</v>
      </c>
      <c r="CS369" s="9">
        <v>4066.56</v>
      </c>
      <c r="CT369">
        <v>485.81</v>
      </c>
      <c r="CU369">
        <v>101.79</v>
      </c>
      <c r="CV369">
        <v>180.64</v>
      </c>
      <c r="CW369">
        <v>80.599999999999994</v>
      </c>
      <c r="CX369">
        <v>305.17</v>
      </c>
      <c r="CY369">
        <v>21.19</v>
      </c>
      <c r="DA369">
        <v>-0.68734581500000003</v>
      </c>
      <c r="DB369">
        <v>0.56597050199999999</v>
      </c>
      <c r="DC369">
        <v>-0.68734581500000003</v>
      </c>
      <c r="FK369" s="9"/>
      <c r="FO369">
        <v>2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6.1592549999999998E-3</v>
      </c>
      <c r="FZ369">
        <v>8.3846849999999994E-3</v>
      </c>
      <c r="GA369">
        <v>0</v>
      </c>
      <c r="GB369">
        <v>0</v>
      </c>
      <c r="GC369">
        <v>0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6.1592549999999998E-3</v>
      </c>
      <c r="GZ369">
        <v>8.3846849999999994E-3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266</v>
      </c>
      <c r="J370">
        <v>120</v>
      </c>
      <c r="K370">
        <v>356</v>
      </c>
      <c r="L370">
        <v>202908</v>
      </c>
      <c r="M370">
        <v>19</v>
      </c>
      <c r="N370">
        <v>3</v>
      </c>
      <c r="O370">
        <v>0</v>
      </c>
      <c r="P370">
        <v>26815.8145</v>
      </c>
      <c r="Q370">
        <v>180.63550000000001</v>
      </c>
      <c r="R370">
        <v>303.16927959999998</v>
      </c>
      <c r="S370">
        <v>0</v>
      </c>
      <c r="T370">
        <v>0</v>
      </c>
      <c r="U370">
        <v>0.134094407</v>
      </c>
      <c r="V370">
        <v>120</v>
      </c>
      <c r="W370">
        <v>19</v>
      </c>
      <c r="X370">
        <v>101</v>
      </c>
      <c r="Y370">
        <v>786.5363959</v>
      </c>
      <c r="Z370">
        <v>18946.666669999999</v>
      </c>
      <c r="AA370">
        <v>0.20724841699999999</v>
      </c>
      <c r="AB370">
        <v>228.0508561</v>
      </c>
      <c r="AC370">
        <v>0</v>
      </c>
      <c r="AD370">
        <v>3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26815.8145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267</v>
      </c>
      <c r="BG370">
        <v>0</v>
      </c>
      <c r="BH370">
        <v>202908</v>
      </c>
      <c r="BI370">
        <v>356</v>
      </c>
      <c r="BJ370">
        <v>101</v>
      </c>
      <c r="BK370">
        <v>8938.6048329999994</v>
      </c>
      <c r="BL370">
        <v>-228.0508561</v>
      </c>
      <c r="BM370">
        <v>0.134094407</v>
      </c>
      <c r="BN370">
        <v>120</v>
      </c>
      <c r="BO370">
        <v>19</v>
      </c>
      <c r="BP370">
        <v>786.5363959</v>
      </c>
      <c r="BQ370">
        <v>12</v>
      </c>
      <c r="BR370" s="27">
        <v>0.21</v>
      </c>
      <c r="BS370">
        <v>8</v>
      </c>
      <c r="BU370">
        <v>0</v>
      </c>
      <c r="BV370">
        <v>0</v>
      </c>
      <c r="BY370">
        <v>0</v>
      </c>
      <c r="BZ370" s="9">
        <v>3881.98</v>
      </c>
      <c r="CA370">
        <v>-182.49</v>
      </c>
      <c r="CB370">
        <v>-45.42</v>
      </c>
      <c r="CC370">
        <v>-227.91</v>
      </c>
      <c r="CM370" s="11">
        <f ca="1"/>
        <v>3</v>
      </c>
      <c r="CN370">
        <v>3</v>
      </c>
      <c r="CO370">
        <v>0.44</v>
      </c>
      <c r="CP370" s="9">
        <v>26815.81</v>
      </c>
      <c r="CQ370" s="9">
        <v>1722.36</v>
      </c>
      <c r="CR370" s="9">
        <v>8938.6</v>
      </c>
      <c r="CS370" s="9">
        <v>3884.17</v>
      </c>
      <c r="CT370">
        <v>483.8</v>
      </c>
      <c r="CU370">
        <v>99.99</v>
      </c>
      <c r="CV370">
        <v>180.64</v>
      </c>
      <c r="CW370">
        <v>80.06</v>
      </c>
      <c r="CX370">
        <v>303.17</v>
      </c>
      <c r="CY370">
        <v>19.93</v>
      </c>
      <c r="DA370">
        <v>-0.695422078</v>
      </c>
      <c r="DB370">
        <v>0.56738502899999999</v>
      </c>
      <c r="DC370">
        <v>-0.695422078</v>
      </c>
      <c r="FK370" s="9"/>
      <c r="FO370">
        <v>2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-1.917008E-3</v>
      </c>
      <c r="FZ370">
        <v>9.7992119999999999E-3</v>
      </c>
      <c r="GA370">
        <v>0</v>
      </c>
      <c r="GB370">
        <v>0</v>
      </c>
      <c r="GC370">
        <v>0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-1.917008E-3</v>
      </c>
      <c r="GZ370">
        <v>9.7992119999999999E-3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266</v>
      </c>
      <c r="J371">
        <v>120</v>
      </c>
      <c r="K371">
        <v>357</v>
      </c>
      <c r="L371">
        <v>202909</v>
      </c>
      <c r="M371">
        <v>18</v>
      </c>
      <c r="N371">
        <v>3</v>
      </c>
      <c r="O371">
        <v>0</v>
      </c>
      <c r="P371">
        <v>26635.179</v>
      </c>
      <c r="Q371">
        <v>180.63550000000001</v>
      </c>
      <c r="R371">
        <v>301.16572739999998</v>
      </c>
      <c r="S371">
        <v>0</v>
      </c>
      <c r="T371">
        <v>0</v>
      </c>
      <c r="U371">
        <v>0.134094407</v>
      </c>
      <c r="V371">
        <v>120</v>
      </c>
      <c r="W371">
        <v>18</v>
      </c>
      <c r="X371">
        <v>102</v>
      </c>
      <c r="Y371">
        <v>786.5363959</v>
      </c>
      <c r="Z371">
        <v>18946.666669999999</v>
      </c>
      <c r="AA371">
        <v>0.20724841699999999</v>
      </c>
      <c r="AB371">
        <v>228.0508561</v>
      </c>
      <c r="AC371">
        <v>0</v>
      </c>
      <c r="AD371">
        <v>3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26635.179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267</v>
      </c>
      <c r="BG371">
        <v>0</v>
      </c>
      <c r="BH371">
        <v>202909</v>
      </c>
      <c r="BI371">
        <v>357</v>
      </c>
      <c r="BJ371">
        <v>102</v>
      </c>
      <c r="BK371">
        <v>8878.393</v>
      </c>
      <c r="BL371">
        <v>-228.0508561</v>
      </c>
      <c r="BM371">
        <v>0.134094407</v>
      </c>
      <c r="BN371">
        <v>120</v>
      </c>
      <c r="BO371">
        <v>18</v>
      </c>
      <c r="BP371">
        <v>786.5363959</v>
      </c>
      <c r="BQ371">
        <v>12</v>
      </c>
      <c r="BR371" s="27">
        <v>0.21</v>
      </c>
      <c r="BS371">
        <v>9</v>
      </c>
      <c r="BU371">
        <v>0</v>
      </c>
      <c r="BV371">
        <v>0</v>
      </c>
      <c r="BY371">
        <v>0</v>
      </c>
      <c r="BZ371" s="9">
        <v>3697.45</v>
      </c>
      <c r="CA371">
        <v>-184.53</v>
      </c>
      <c r="CB371">
        <v>-43.38</v>
      </c>
      <c r="CC371">
        <v>-227.91</v>
      </c>
      <c r="CM371" s="11">
        <f ca="1"/>
        <v>3</v>
      </c>
      <c r="CN371">
        <v>3</v>
      </c>
      <c r="CO371">
        <v>0.44</v>
      </c>
      <c r="CP371" s="9">
        <v>26635.18</v>
      </c>
      <c r="CQ371" s="9">
        <v>1611.67</v>
      </c>
      <c r="CR371" s="9">
        <v>8878.39</v>
      </c>
      <c r="CS371" s="9">
        <v>3699.81</v>
      </c>
      <c r="CT371">
        <v>481.8</v>
      </c>
      <c r="CU371">
        <v>98.17</v>
      </c>
      <c r="CV371">
        <v>180.64</v>
      </c>
      <c r="CW371">
        <v>79.48</v>
      </c>
      <c r="CX371">
        <v>301.17</v>
      </c>
      <c r="CY371">
        <v>18.690000000000001</v>
      </c>
      <c r="DA371">
        <v>-0.57844349900000003</v>
      </c>
      <c r="DB371">
        <v>0.56650617700000006</v>
      </c>
      <c r="DC371">
        <v>-0.57844349900000003</v>
      </c>
      <c r="FK371" s="9"/>
      <c r="FO371">
        <v>2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0.115061571</v>
      </c>
      <c r="FZ371">
        <v>8.9203600000000004E-3</v>
      </c>
      <c r="GA371">
        <v>0</v>
      </c>
      <c r="GB371">
        <v>0</v>
      </c>
      <c r="GC371">
        <v>0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0.115061571</v>
      </c>
      <c r="GZ371">
        <v>8.9203600000000004E-3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266</v>
      </c>
      <c r="J372">
        <v>120</v>
      </c>
      <c r="K372">
        <v>358</v>
      </c>
      <c r="L372">
        <v>202910</v>
      </c>
      <c r="M372">
        <v>17</v>
      </c>
      <c r="N372">
        <v>3</v>
      </c>
      <c r="O372">
        <v>0</v>
      </c>
      <c r="P372">
        <v>26454.5435</v>
      </c>
      <c r="Q372">
        <v>180.63550000000001</v>
      </c>
      <c r="R372">
        <v>299.16217519999998</v>
      </c>
      <c r="S372">
        <v>0</v>
      </c>
      <c r="T372">
        <v>0</v>
      </c>
      <c r="U372">
        <v>0.134094407</v>
      </c>
      <c r="V372">
        <v>120</v>
      </c>
      <c r="W372">
        <v>17</v>
      </c>
      <c r="X372">
        <v>103</v>
      </c>
      <c r="Y372">
        <v>786.5363959</v>
      </c>
      <c r="Z372">
        <v>18946.666669999999</v>
      </c>
      <c r="AA372">
        <v>0.20724841699999999</v>
      </c>
      <c r="AB372">
        <v>228.0508561</v>
      </c>
      <c r="AC372">
        <v>0</v>
      </c>
      <c r="AD372">
        <v>3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26454.5435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267</v>
      </c>
      <c r="BG372">
        <v>0</v>
      </c>
      <c r="BH372">
        <v>202910</v>
      </c>
      <c r="BI372">
        <v>358</v>
      </c>
      <c r="BJ372">
        <v>103</v>
      </c>
      <c r="BK372">
        <v>8818.1811670000006</v>
      </c>
      <c r="BL372">
        <v>-228.0508561</v>
      </c>
      <c r="BM372">
        <v>0.134094407</v>
      </c>
      <c r="BN372">
        <v>120</v>
      </c>
      <c r="BO372">
        <v>17</v>
      </c>
      <c r="BP372">
        <v>786.5363959</v>
      </c>
      <c r="BQ372">
        <v>12</v>
      </c>
      <c r="BR372" s="27">
        <v>0.21</v>
      </c>
      <c r="BS372">
        <v>10</v>
      </c>
      <c r="BU372">
        <v>0</v>
      </c>
      <c r="BV372">
        <v>0</v>
      </c>
      <c r="BY372">
        <v>0</v>
      </c>
      <c r="BZ372" s="9">
        <v>3510.86</v>
      </c>
      <c r="CA372">
        <v>-186.59</v>
      </c>
      <c r="CB372">
        <v>-41.32</v>
      </c>
      <c r="CC372">
        <v>-227.91</v>
      </c>
      <c r="CM372" s="11">
        <f ca="1"/>
        <v>3</v>
      </c>
      <c r="CN372">
        <v>3</v>
      </c>
      <c r="CO372">
        <v>0.43</v>
      </c>
      <c r="CP372" s="9">
        <v>26454.54</v>
      </c>
      <c r="CQ372" s="9">
        <v>1503.36</v>
      </c>
      <c r="CR372" s="9">
        <v>8818.18</v>
      </c>
      <c r="CS372" s="9">
        <v>3513.45</v>
      </c>
      <c r="CT372">
        <v>479.8</v>
      </c>
      <c r="CU372">
        <v>96.37</v>
      </c>
      <c r="CV372">
        <v>180.64</v>
      </c>
      <c r="CW372">
        <v>78.89</v>
      </c>
      <c r="CX372">
        <v>299.16000000000003</v>
      </c>
      <c r="CY372">
        <v>17.48</v>
      </c>
      <c r="DA372">
        <v>-0.514824795</v>
      </c>
      <c r="DB372">
        <v>0.56662318</v>
      </c>
      <c r="DC372">
        <v>-0.514824795</v>
      </c>
      <c r="FK372" s="9"/>
      <c r="FO372">
        <v>2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0.178680275</v>
      </c>
      <c r="FZ372">
        <v>9.0373629999999996E-3</v>
      </c>
      <c r="GA372">
        <v>0</v>
      </c>
      <c r="GB372">
        <v>0</v>
      </c>
      <c r="GC372">
        <v>0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0.178680275</v>
      </c>
      <c r="GZ372">
        <v>9.0373629999999996E-3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266</v>
      </c>
      <c r="J373">
        <v>120</v>
      </c>
      <c r="K373">
        <v>359</v>
      </c>
      <c r="L373">
        <v>202911</v>
      </c>
      <c r="M373">
        <v>16</v>
      </c>
      <c r="N373">
        <v>3</v>
      </c>
      <c r="O373">
        <v>0</v>
      </c>
      <c r="P373">
        <v>26273.907999999999</v>
      </c>
      <c r="Q373">
        <v>180.63550000000001</v>
      </c>
      <c r="R373">
        <v>297.15862299999998</v>
      </c>
      <c r="S373">
        <v>0</v>
      </c>
      <c r="T373">
        <v>0</v>
      </c>
      <c r="U373">
        <v>0.134094407</v>
      </c>
      <c r="V373">
        <v>120</v>
      </c>
      <c r="W373">
        <v>16</v>
      </c>
      <c r="X373">
        <v>104</v>
      </c>
      <c r="Y373">
        <v>786.5363959</v>
      </c>
      <c r="Z373">
        <v>18946.666669999999</v>
      </c>
      <c r="AA373">
        <v>0.20724841699999999</v>
      </c>
      <c r="AB373">
        <v>228.0508561</v>
      </c>
      <c r="AC373">
        <v>0</v>
      </c>
      <c r="AD373">
        <v>3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26273.907999999999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267</v>
      </c>
      <c r="BG373">
        <v>0</v>
      </c>
      <c r="BH373">
        <v>202911</v>
      </c>
      <c r="BI373">
        <v>359</v>
      </c>
      <c r="BJ373">
        <v>104</v>
      </c>
      <c r="BK373">
        <v>8757.9693329999991</v>
      </c>
      <c r="BL373">
        <v>-228.0508561</v>
      </c>
      <c r="BM373">
        <v>0.134094407</v>
      </c>
      <c r="BN373">
        <v>120</v>
      </c>
      <c r="BO373">
        <v>16</v>
      </c>
      <c r="BP373">
        <v>786.5363959</v>
      </c>
      <c r="BQ373">
        <v>12</v>
      </c>
      <c r="BR373" s="27">
        <v>0.21</v>
      </c>
      <c r="BS373">
        <v>11</v>
      </c>
      <c r="BU373">
        <v>0</v>
      </c>
      <c r="BV373">
        <v>0</v>
      </c>
      <c r="BY373">
        <v>0</v>
      </c>
      <c r="BZ373" s="9">
        <v>3322.19</v>
      </c>
      <c r="CA373">
        <v>-188.67</v>
      </c>
      <c r="CB373">
        <v>-39.229999999999997</v>
      </c>
      <c r="CC373">
        <v>-227.91</v>
      </c>
      <c r="CM373" s="11">
        <f ca="1"/>
        <v>3</v>
      </c>
      <c r="CN373">
        <v>3</v>
      </c>
      <c r="CO373">
        <v>0.42</v>
      </c>
      <c r="CP373" s="9">
        <v>26273.91</v>
      </c>
      <c r="CQ373" s="9">
        <v>1397.5</v>
      </c>
      <c r="CR373" s="9">
        <v>8757.9699999999993</v>
      </c>
      <c r="CS373" s="9">
        <v>3324.93</v>
      </c>
      <c r="CT373">
        <v>477.79</v>
      </c>
      <c r="CU373">
        <v>94.7</v>
      </c>
      <c r="CV373">
        <v>180.64</v>
      </c>
      <c r="CW373">
        <v>78.400000000000006</v>
      </c>
      <c r="CX373">
        <v>297.16000000000003</v>
      </c>
      <c r="CY373">
        <v>16.309999999999999</v>
      </c>
      <c r="DA373">
        <v>-0.701581974</v>
      </c>
      <c r="DB373">
        <v>0.56532465300000001</v>
      </c>
      <c r="DC373">
        <v>-0.701581974</v>
      </c>
      <c r="FK373" s="9"/>
      <c r="FO373">
        <v>2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-8.0769039999999993E-3</v>
      </c>
      <c r="FZ373">
        <v>7.7388370000000001E-3</v>
      </c>
      <c r="GA373">
        <v>0</v>
      </c>
      <c r="GB373">
        <v>0</v>
      </c>
      <c r="GC373">
        <v>0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-8.0769039999999993E-3</v>
      </c>
      <c r="GZ373">
        <v>7.7388370000000001E-3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266</v>
      </c>
      <c r="J374">
        <v>120</v>
      </c>
      <c r="K374">
        <v>360</v>
      </c>
      <c r="L374">
        <v>202912</v>
      </c>
      <c r="M374">
        <v>15</v>
      </c>
      <c r="N374">
        <v>3</v>
      </c>
      <c r="O374">
        <v>0</v>
      </c>
      <c r="P374">
        <v>26093.272499999999</v>
      </c>
      <c r="Q374">
        <v>180.63550000000001</v>
      </c>
      <c r="R374">
        <v>295.15507079999998</v>
      </c>
      <c r="S374">
        <v>0</v>
      </c>
      <c r="T374">
        <v>0</v>
      </c>
      <c r="U374">
        <v>0.134094407</v>
      </c>
      <c r="V374">
        <v>120</v>
      </c>
      <c r="W374">
        <v>15</v>
      </c>
      <c r="X374">
        <v>105</v>
      </c>
      <c r="Y374">
        <v>786.5363959</v>
      </c>
      <c r="Z374">
        <v>18946.666669999999</v>
      </c>
      <c r="AA374">
        <v>0.20724841699999999</v>
      </c>
      <c r="AB374">
        <v>228.0508561</v>
      </c>
      <c r="AC374">
        <v>0</v>
      </c>
      <c r="AD374">
        <v>3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26093.272499999999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267</v>
      </c>
      <c r="BG374">
        <v>0</v>
      </c>
      <c r="BH374">
        <v>202912</v>
      </c>
      <c r="BI374">
        <v>360</v>
      </c>
      <c r="BJ374">
        <v>105</v>
      </c>
      <c r="BK374">
        <v>8697.7574999999997</v>
      </c>
      <c r="BL374">
        <v>-228.0508561</v>
      </c>
      <c r="BM374">
        <v>0.134094407</v>
      </c>
      <c r="BN374">
        <v>120</v>
      </c>
      <c r="BO374">
        <v>15</v>
      </c>
      <c r="BP374">
        <v>786.5363959</v>
      </c>
      <c r="BQ374">
        <v>12</v>
      </c>
      <c r="BR374" s="27">
        <v>0.21</v>
      </c>
      <c r="BS374">
        <v>12</v>
      </c>
      <c r="BU374">
        <v>0</v>
      </c>
      <c r="BV374">
        <v>0</v>
      </c>
      <c r="BY374">
        <v>0</v>
      </c>
      <c r="BZ374" s="9">
        <v>3131.41</v>
      </c>
      <c r="CA374">
        <v>-190.78</v>
      </c>
      <c r="CB374">
        <v>-37.119999999999997</v>
      </c>
      <c r="CC374">
        <v>-227.91</v>
      </c>
      <c r="CM374" s="11">
        <f ca="1"/>
        <v>3</v>
      </c>
      <c r="CN374">
        <v>3</v>
      </c>
      <c r="CO374">
        <v>0.41</v>
      </c>
      <c r="CP374" s="9">
        <v>26093.27</v>
      </c>
      <c r="CQ374" s="9">
        <v>1293.5899999999999</v>
      </c>
      <c r="CR374" s="9">
        <v>8697.76</v>
      </c>
      <c r="CS374" s="9">
        <v>3134.23</v>
      </c>
      <c r="CT374">
        <v>475.79</v>
      </c>
      <c r="CU374">
        <v>92.95</v>
      </c>
      <c r="CV374">
        <v>180.64</v>
      </c>
      <c r="CW374">
        <v>77.8</v>
      </c>
      <c r="CX374">
        <v>295.16000000000003</v>
      </c>
      <c r="CY374">
        <v>15.15</v>
      </c>
      <c r="DA374">
        <v>-0.51832617299999995</v>
      </c>
      <c r="DB374">
        <v>0.56498862699999997</v>
      </c>
      <c r="DC374">
        <v>-0.51832617299999995</v>
      </c>
      <c r="FK374" s="9"/>
      <c r="FO374">
        <v>2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0.175178897</v>
      </c>
      <c r="FZ374">
        <v>7.4028100000000001E-3</v>
      </c>
      <c r="GA374">
        <v>0</v>
      </c>
      <c r="GB374">
        <v>0</v>
      </c>
      <c r="GC374">
        <v>0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0.175178897</v>
      </c>
      <c r="GZ374">
        <v>7.4028100000000001E-3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266</v>
      </c>
      <c r="J375">
        <v>120</v>
      </c>
      <c r="K375">
        <v>361</v>
      </c>
      <c r="L375">
        <v>203001</v>
      </c>
      <c r="M375">
        <v>14</v>
      </c>
      <c r="N375">
        <v>3</v>
      </c>
      <c r="O375">
        <v>0</v>
      </c>
      <c r="P375">
        <v>25912.636999999999</v>
      </c>
      <c r="Q375">
        <v>180.63550000000001</v>
      </c>
      <c r="R375">
        <v>293.15151859999997</v>
      </c>
      <c r="S375">
        <v>0</v>
      </c>
      <c r="T375">
        <v>0</v>
      </c>
      <c r="U375">
        <v>0.134094407</v>
      </c>
      <c r="V375">
        <v>120</v>
      </c>
      <c r="W375">
        <v>14</v>
      </c>
      <c r="X375">
        <v>106</v>
      </c>
      <c r="Y375">
        <v>786.5363959</v>
      </c>
      <c r="Z375">
        <v>18946.666669999999</v>
      </c>
      <c r="AA375">
        <v>0.20724841699999999</v>
      </c>
      <c r="AB375">
        <v>228.0508561</v>
      </c>
      <c r="AC375">
        <v>0</v>
      </c>
      <c r="AD375">
        <v>3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25912.636999999999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267</v>
      </c>
      <c r="BG375">
        <v>0</v>
      </c>
      <c r="BH375">
        <v>203001</v>
      </c>
      <c r="BI375">
        <v>361</v>
      </c>
      <c r="BJ375">
        <v>106</v>
      </c>
      <c r="BK375">
        <v>8637.5456670000003</v>
      </c>
      <c r="BL375">
        <v>-228.0508561</v>
      </c>
      <c r="BM375">
        <v>0.134094407</v>
      </c>
      <c r="BN375">
        <v>120</v>
      </c>
      <c r="BO375">
        <v>14</v>
      </c>
      <c r="BP375">
        <v>786.5363959</v>
      </c>
      <c r="BQ375">
        <v>12</v>
      </c>
      <c r="BR375" s="27">
        <v>0.21</v>
      </c>
      <c r="BS375">
        <v>1</v>
      </c>
      <c r="BU375">
        <v>0</v>
      </c>
      <c r="BV375">
        <v>0</v>
      </c>
      <c r="BY375">
        <v>0</v>
      </c>
      <c r="BZ375" s="9">
        <v>2938.49</v>
      </c>
      <c r="CA375">
        <v>-192.91</v>
      </c>
      <c r="CB375">
        <v>-34.99</v>
      </c>
      <c r="CC375">
        <v>-227.91</v>
      </c>
      <c r="CM375" s="11">
        <f ca="1"/>
        <v>3</v>
      </c>
      <c r="CN375">
        <v>3</v>
      </c>
      <c r="CO375">
        <v>0.41</v>
      </c>
      <c r="CP375" s="9">
        <v>25912.639999999999</v>
      </c>
      <c r="CQ375" s="9">
        <v>1191.76</v>
      </c>
      <c r="CR375" s="9">
        <v>8637.5499999999993</v>
      </c>
      <c r="CS375" s="9">
        <v>2941.01</v>
      </c>
      <c r="CT375">
        <v>473.79</v>
      </c>
      <c r="CU375">
        <v>91.39</v>
      </c>
      <c r="CV375">
        <v>180.64</v>
      </c>
      <c r="CW375">
        <v>77.349999999999994</v>
      </c>
      <c r="CX375">
        <v>293.14999999999998</v>
      </c>
      <c r="CY375">
        <v>14.04</v>
      </c>
      <c r="DA375">
        <v>-0.86065852700000001</v>
      </c>
      <c r="DB375">
        <v>0.56606114900000004</v>
      </c>
      <c r="DC375">
        <v>-0.86065852700000001</v>
      </c>
      <c r="FK375" s="9"/>
      <c r="FO375">
        <v>2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-0.16715345700000001</v>
      </c>
      <c r="FZ375">
        <v>8.4753320000000004E-3</v>
      </c>
      <c r="GA375">
        <v>0</v>
      </c>
      <c r="GB375">
        <v>0</v>
      </c>
      <c r="GC375">
        <v>0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-0.16715345700000001</v>
      </c>
      <c r="GZ375">
        <v>8.4753320000000004E-3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266</v>
      </c>
      <c r="J376">
        <v>120</v>
      </c>
      <c r="K376">
        <v>362</v>
      </c>
      <c r="L376">
        <v>203002</v>
      </c>
      <c r="M376">
        <v>13</v>
      </c>
      <c r="N376">
        <v>3</v>
      </c>
      <c r="O376">
        <v>0</v>
      </c>
      <c r="P376">
        <v>25732.001499999998</v>
      </c>
      <c r="Q376">
        <v>180.63550000000001</v>
      </c>
      <c r="R376">
        <v>291.14796639999997</v>
      </c>
      <c r="S376">
        <v>0</v>
      </c>
      <c r="T376">
        <v>0</v>
      </c>
      <c r="U376">
        <v>0.134094407</v>
      </c>
      <c r="V376">
        <v>120</v>
      </c>
      <c r="W376">
        <v>13</v>
      </c>
      <c r="X376">
        <v>107</v>
      </c>
      <c r="Y376">
        <v>786.5363959</v>
      </c>
      <c r="Z376">
        <v>18946.666669999999</v>
      </c>
      <c r="AA376">
        <v>0.20724841699999999</v>
      </c>
      <c r="AB376">
        <v>228.0508561</v>
      </c>
      <c r="AC376">
        <v>0</v>
      </c>
      <c r="AD376">
        <v>3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25732.001499999998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267</v>
      </c>
      <c r="BG376">
        <v>0</v>
      </c>
      <c r="BH376">
        <v>203002</v>
      </c>
      <c r="BI376">
        <v>362</v>
      </c>
      <c r="BJ376">
        <v>107</v>
      </c>
      <c r="BK376">
        <v>8577.3338330000006</v>
      </c>
      <c r="BL376">
        <v>-228.0508561</v>
      </c>
      <c r="BM376">
        <v>0.134094407</v>
      </c>
      <c r="BN376">
        <v>120</v>
      </c>
      <c r="BO376">
        <v>13</v>
      </c>
      <c r="BP376">
        <v>786.5363959</v>
      </c>
      <c r="BQ376">
        <v>12</v>
      </c>
      <c r="BR376" s="27">
        <v>0.21</v>
      </c>
      <c r="BS376">
        <v>2</v>
      </c>
      <c r="BU376">
        <v>0</v>
      </c>
      <c r="BV376">
        <v>0</v>
      </c>
      <c r="BY376">
        <v>0</v>
      </c>
      <c r="BZ376" s="9">
        <v>2743.42</v>
      </c>
      <c r="CA376">
        <v>-195.07</v>
      </c>
      <c r="CB376">
        <v>-32.840000000000003</v>
      </c>
      <c r="CC376">
        <v>-227.91</v>
      </c>
      <c r="CM376" s="11">
        <f ca="1"/>
        <v>3</v>
      </c>
      <c r="CN376">
        <v>3</v>
      </c>
      <c r="CO376">
        <v>0.4</v>
      </c>
      <c r="CP376" s="9">
        <v>25732</v>
      </c>
      <c r="CQ376" s="9">
        <v>1092.82</v>
      </c>
      <c r="CR376" s="9">
        <v>8577.33</v>
      </c>
      <c r="CS376" s="9">
        <v>2745.8</v>
      </c>
      <c r="CT376">
        <v>471.78</v>
      </c>
      <c r="CU376">
        <v>89.78</v>
      </c>
      <c r="CV376">
        <v>180.64</v>
      </c>
      <c r="CW376">
        <v>76.84</v>
      </c>
      <c r="CX376">
        <v>291.14999999999998</v>
      </c>
      <c r="CY376">
        <v>12.94</v>
      </c>
      <c r="DA376">
        <v>-0.81185211000000002</v>
      </c>
      <c r="DB376">
        <v>0.566371438</v>
      </c>
      <c r="DC376">
        <v>-0.81185211000000002</v>
      </c>
      <c r="FK376" s="9"/>
      <c r="FO376">
        <v>2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-0.11834704</v>
      </c>
      <c r="FZ376">
        <v>8.7856219999999999E-3</v>
      </c>
      <c r="GA376">
        <v>0</v>
      </c>
      <c r="GB376">
        <v>0</v>
      </c>
      <c r="GC376">
        <v>0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-0.11834704</v>
      </c>
      <c r="GZ376">
        <v>8.7856219999999999E-3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266</v>
      </c>
      <c r="J377">
        <v>120</v>
      </c>
      <c r="K377">
        <v>363</v>
      </c>
      <c r="L377">
        <v>203003</v>
      </c>
      <c r="M377">
        <v>12</v>
      </c>
      <c r="N377">
        <v>3</v>
      </c>
      <c r="O377">
        <v>0</v>
      </c>
      <c r="P377">
        <v>25551.366000000002</v>
      </c>
      <c r="Q377">
        <v>180.63550000000001</v>
      </c>
      <c r="R377">
        <v>289.14441420000003</v>
      </c>
      <c r="S377">
        <v>0</v>
      </c>
      <c r="T377">
        <v>0</v>
      </c>
      <c r="U377">
        <v>0.134094407</v>
      </c>
      <c r="V377">
        <v>120</v>
      </c>
      <c r="W377">
        <v>12</v>
      </c>
      <c r="X377">
        <v>108</v>
      </c>
      <c r="Y377">
        <v>786.5363959</v>
      </c>
      <c r="Z377">
        <v>18946.666669999999</v>
      </c>
      <c r="AA377">
        <v>0.20724841699999999</v>
      </c>
      <c r="AB377">
        <v>228.0508561</v>
      </c>
      <c r="AC377">
        <v>0</v>
      </c>
      <c r="AD377">
        <v>3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25551.366000000002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267</v>
      </c>
      <c r="BG377">
        <v>0</v>
      </c>
      <c r="BH377">
        <v>203003</v>
      </c>
      <c r="BI377">
        <v>363</v>
      </c>
      <c r="BJ377">
        <v>108</v>
      </c>
      <c r="BK377">
        <v>8517.1219999999994</v>
      </c>
      <c r="BL377">
        <v>-228.0508561</v>
      </c>
      <c r="BM377">
        <v>0.134094407</v>
      </c>
      <c r="BN377">
        <v>120</v>
      </c>
      <c r="BO377">
        <v>12</v>
      </c>
      <c r="BP377">
        <v>786.5363959</v>
      </c>
      <c r="BQ377">
        <v>12</v>
      </c>
      <c r="BR377" s="27">
        <v>0.21</v>
      </c>
      <c r="BS377">
        <v>3</v>
      </c>
      <c r="BU377">
        <v>0</v>
      </c>
      <c r="BV377">
        <v>0</v>
      </c>
      <c r="BY377">
        <v>0</v>
      </c>
      <c r="BZ377" s="9">
        <v>2546.17</v>
      </c>
      <c r="CA377">
        <v>-197.25</v>
      </c>
      <c r="CB377">
        <v>-30.66</v>
      </c>
      <c r="CC377">
        <v>-227.91</v>
      </c>
      <c r="CM377" s="11">
        <f ca="1"/>
        <v>3</v>
      </c>
      <c r="CN377">
        <v>3</v>
      </c>
      <c r="CO377">
        <v>0.39</v>
      </c>
      <c r="CP377" s="9">
        <v>25551.37</v>
      </c>
      <c r="CQ377">
        <v>995.74</v>
      </c>
      <c r="CR377" s="9">
        <v>8517.1200000000008</v>
      </c>
      <c r="CS377" s="9">
        <v>2548.19</v>
      </c>
      <c r="CT377">
        <v>469.78</v>
      </c>
      <c r="CU377">
        <v>88.17</v>
      </c>
      <c r="CV377">
        <v>180.64</v>
      </c>
      <c r="CW377">
        <v>76.3</v>
      </c>
      <c r="CX377">
        <v>289.14</v>
      </c>
      <c r="CY377">
        <v>11.86</v>
      </c>
      <c r="DA377">
        <v>-0.70462933100000003</v>
      </c>
      <c r="DB377">
        <v>0.56871213499999995</v>
      </c>
      <c r="DC377">
        <v>-0.70462933100000003</v>
      </c>
      <c r="FO377">
        <v>2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-1.1124261E-2</v>
      </c>
      <c r="FZ377">
        <v>1.1126319000000001E-2</v>
      </c>
      <c r="GA377">
        <v>0</v>
      </c>
      <c r="GB377">
        <v>0</v>
      </c>
      <c r="GC377">
        <v>0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-1.1124261E-2</v>
      </c>
      <c r="GZ377">
        <v>1.1126319000000001E-2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266</v>
      </c>
      <c r="J378">
        <v>120</v>
      </c>
      <c r="K378">
        <v>364</v>
      </c>
      <c r="L378">
        <v>203004</v>
      </c>
      <c r="M378">
        <v>11</v>
      </c>
      <c r="N378">
        <v>3</v>
      </c>
      <c r="O378">
        <v>0</v>
      </c>
      <c r="P378">
        <v>25370.730500000001</v>
      </c>
      <c r="Q378">
        <v>180.63550000000001</v>
      </c>
      <c r="R378">
        <v>287.14086200000003</v>
      </c>
      <c r="S378">
        <v>0</v>
      </c>
      <c r="T378">
        <v>0</v>
      </c>
      <c r="U378">
        <v>0.134094407</v>
      </c>
      <c r="V378">
        <v>120</v>
      </c>
      <c r="W378">
        <v>11</v>
      </c>
      <c r="X378">
        <v>109</v>
      </c>
      <c r="Y378">
        <v>786.5363959</v>
      </c>
      <c r="Z378">
        <v>18946.666669999999</v>
      </c>
      <c r="AA378">
        <v>0.20724841699999999</v>
      </c>
      <c r="AB378">
        <v>228.0508561</v>
      </c>
      <c r="AC378">
        <v>0</v>
      </c>
      <c r="AD378">
        <v>3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25370.730500000001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267</v>
      </c>
      <c r="BG378">
        <v>0</v>
      </c>
      <c r="BH378">
        <v>203004</v>
      </c>
      <c r="BI378">
        <v>364</v>
      </c>
      <c r="BJ378">
        <v>109</v>
      </c>
      <c r="BK378">
        <v>8456.910167</v>
      </c>
      <c r="BL378">
        <v>-228.0508561</v>
      </c>
      <c r="BM378">
        <v>0.134094407</v>
      </c>
      <c r="BN378">
        <v>120</v>
      </c>
      <c r="BO378">
        <v>11</v>
      </c>
      <c r="BP378">
        <v>786.5363959</v>
      </c>
      <c r="BQ378">
        <v>12</v>
      </c>
      <c r="BR378" s="27">
        <v>0.21</v>
      </c>
      <c r="BS378">
        <v>4</v>
      </c>
      <c r="BU378">
        <v>0</v>
      </c>
      <c r="BV378">
        <v>0</v>
      </c>
      <c r="BY378">
        <v>0</v>
      </c>
      <c r="BZ378" s="9">
        <v>2346.7199999999998</v>
      </c>
      <c r="CA378">
        <v>-199.45</v>
      </c>
      <c r="CB378">
        <v>-28.45</v>
      </c>
      <c r="CC378">
        <v>-227.91</v>
      </c>
      <c r="CM378" s="11">
        <f ca="1"/>
        <v>3</v>
      </c>
      <c r="CN378">
        <v>3</v>
      </c>
      <c r="CO378">
        <v>0.38</v>
      </c>
      <c r="CP378" s="9">
        <v>25370.73</v>
      </c>
      <c r="CQ378">
        <v>901.81</v>
      </c>
      <c r="CR378" s="9">
        <v>8456.91</v>
      </c>
      <c r="CS378" s="9">
        <v>2348.71</v>
      </c>
      <c r="CT378">
        <v>467.78</v>
      </c>
      <c r="CU378">
        <v>86.66</v>
      </c>
      <c r="CV378">
        <v>180.64</v>
      </c>
      <c r="CW378">
        <v>75.84</v>
      </c>
      <c r="CX378">
        <v>287.14</v>
      </c>
      <c r="CY378">
        <v>10.82</v>
      </c>
      <c r="DA378">
        <v>-0.87184031299999998</v>
      </c>
      <c r="DB378">
        <v>0.56649557800000006</v>
      </c>
      <c r="DC378">
        <v>-0.87184031299999998</v>
      </c>
      <c r="FO378">
        <v>2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-0.178335243</v>
      </c>
      <c r="FZ378">
        <v>8.9097610000000004E-3</v>
      </c>
      <c r="GA378">
        <v>0</v>
      </c>
      <c r="GB378">
        <v>0</v>
      </c>
      <c r="GC378">
        <v>0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-0.178335243</v>
      </c>
      <c r="GZ378">
        <v>8.9097610000000004E-3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266</v>
      </c>
      <c r="J379">
        <v>120</v>
      </c>
      <c r="K379">
        <v>365</v>
      </c>
      <c r="L379">
        <v>203005</v>
      </c>
      <c r="M379">
        <v>10</v>
      </c>
      <c r="N379">
        <v>3</v>
      </c>
      <c r="O379">
        <v>0</v>
      </c>
      <c r="P379">
        <v>25190.095000000001</v>
      </c>
      <c r="Q379">
        <v>180.63550000000001</v>
      </c>
      <c r="R379">
        <v>285.1373097</v>
      </c>
      <c r="S379">
        <v>0</v>
      </c>
      <c r="T379">
        <v>0</v>
      </c>
      <c r="U379">
        <v>0.134094407</v>
      </c>
      <c r="V379">
        <v>120</v>
      </c>
      <c r="W379">
        <v>10</v>
      </c>
      <c r="X379">
        <v>110</v>
      </c>
      <c r="Y379">
        <v>786.5363959</v>
      </c>
      <c r="Z379">
        <v>18946.666669999999</v>
      </c>
      <c r="AA379">
        <v>0.20724841699999999</v>
      </c>
      <c r="AB379">
        <v>228.0508561</v>
      </c>
      <c r="AC379">
        <v>0</v>
      </c>
      <c r="AD379">
        <v>3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25190.095000000001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267</v>
      </c>
      <c r="BG379">
        <v>0</v>
      </c>
      <c r="BH379">
        <v>203005</v>
      </c>
      <c r="BI379">
        <v>365</v>
      </c>
      <c r="BJ379">
        <v>110</v>
      </c>
      <c r="BK379">
        <v>8396.6983330000003</v>
      </c>
      <c r="BL379">
        <v>-228.0508561</v>
      </c>
      <c r="BM379">
        <v>0.134094407</v>
      </c>
      <c r="BN379">
        <v>120</v>
      </c>
      <c r="BO379">
        <v>10</v>
      </c>
      <c r="BP379">
        <v>786.5363959</v>
      </c>
      <c r="BQ379">
        <v>12</v>
      </c>
      <c r="BR379" s="27">
        <v>0.21</v>
      </c>
      <c r="BS379">
        <v>5</v>
      </c>
      <c r="BU379">
        <v>0</v>
      </c>
      <c r="BV379">
        <v>0</v>
      </c>
      <c r="BY379">
        <v>0</v>
      </c>
      <c r="BZ379" s="9">
        <v>2145.0300000000002</v>
      </c>
      <c r="CA379">
        <v>-201.68</v>
      </c>
      <c r="CB379">
        <v>-26.22</v>
      </c>
      <c r="CC379">
        <v>-227.91</v>
      </c>
      <c r="CM379" s="11">
        <f ca="1"/>
        <v>3</v>
      </c>
      <c r="CN379">
        <v>3</v>
      </c>
      <c r="CO379">
        <v>0.38</v>
      </c>
      <c r="CP379" s="9">
        <v>25190.1</v>
      </c>
      <c r="CQ379">
        <v>810.06</v>
      </c>
      <c r="CR379" s="9">
        <v>8396.7000000000007</v>
      </c>
      <c r="CS379" s="9">
        <v>2147.1</v>
      </c>
      <c r="CT379">
        <v>465.77</v>
      </c>
      <c r="CU379">
        <v>85.12</v>
      </c>
      <c r="CV379">
        <v>180.64</v>
      </c>
      <c r="CW379">
        <v>75.319999999999993</v>
      </c>
      <c r="CX379">
        <v>285.14</v>
      </c>
      <c r="CY379">
        <v>9.8000000000000007</v>
      </c>
      <c r="DA379">
        <v>-0.73180752000000004</v>
      </c>
      <c r="DB379">
        <v>0.56570681499999997</v>
      </c>
      <c r="DC379">
        <v>-0.73180752000000004</v>
      </c>
      <c r="FO379">
        <v>2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-3.8302450000000002E-2</v>
      </c>
      <c r="FZ379">
        <v>8.1209990000000003E-3</v>
      </c>
      <c r="GA379">
        <v>0</v>
      </c>
      <c r="GB379">
        <v>0</v>
      </c>
      <c r="GC379">
        <v>0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-3.8302450000000002E-2</v>
      </c>
      <c r="GZ379">
        <v>8.1209990000000003E-3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266</v>
      </c>
      <c r="J380">
        <v>120</v>
      </c>
      <c r="K380">
        <v>366</v>
      </c>
      <c r="L380">
        <v>203006</v>
      </c>
      <c r="M380">
        <v>9</v>
      </c>
      <c r="N380">
        <v>3</v>
      </c>
      <c r="O380">
        <v>0</v>
      </c>
      <c r="P380">
        <v>25009.459500000001</v>
      </c>
      <c r="Q380">
        <v>180.63550000000001</v>
      </c>
      <c r="R380">
        <v>283.1337575</v>
      </c>
      <c r="S380">
        <v>0</v>
      </c>
      <c r="T380">
        <v>0</v>
      </c>
      <c r="U380">
        <v>0.134094407</v>
      </c>
      <c r="V380">
        <v>120</v>
      </c>
      <c r="W380">
        <v>9</v>
      </c>
      <c r="X380">
        <v>111</v>
      </c>
      <c r="Y380">
        <v>786.5363959</v>
      </c>
      <c r="Z380">
        <v>18946.666669999999</v>
      </c>
      <c r="AA380">
        <v>0.20724841699999999</v>
      </c>
      <c r="AB380">
        <v>228.0508561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25009.459500000001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267</v>
      </c>
      <c r="BG380">
        <v>0</v>
      </c>
      <c r="BH380">
        <v>203006</v>
      </c>
      <c r="BI380">
        <v>366</v>
      </c>
      <c r="BJ380">
        <v>111</v>
      </c>
      <c r="BK380">
        <v>8336.4865000000009</v>
      </c>
      <c r="BL380">
        <v>-228.0508561</v>
      </c>
      <c r="BM380">
        <v>0.134094407</v>
      </c>
      <c r="BN380">
        <v>120</v>
      </c>
      <c r="BO380">
        <v>9</v>
      </c>
      <c r="BP380">
        <v>786.5363959</v>
      </c>
      <c r="BQ380">
        <v>12</v>
      </c>
      <c r="BR380" s="27">
        <v>0.21</v>
      </c>
      <c r="BS380">
        <v>6</v>
      </c>
      <c r="BU380">
        <v>0</v>
      </c>
      <c r="BV380">
        <v>0</v>
      </c>
      <c r="BY380">
        <v>0</v>
      </c>
      <c r="BZ380" s="9">
        <v>1941.1</v>
      </c>
      <c r="CA380">
        <v>-203.94</v>
      </c>
      <c r="CB380">
        <v>-23.97</v>
      </c>
      <c r="CC380">
        <v>-227.91</v>
      </c>
      <c r="CM380" s="11">
        <f ca="1"/>
        <v>3</v>
      </c>
      <c r="CN380">
        <v>3</v>
      </c>
      <c r="CO380">
        <v>0.37</v>
      </c>
      <c r="CP380" s="9">
        <v>25009.46</v>
      </c>
      <c r="CQ380">
        <v>720.22</v>
      </c>
      <c r="CR380" s="9">
        <v>8336.49</v>
      </c>
      <c r="CS380" s="9">
        <v>1943.14</v>
      </c>
      <c r="CT380">
        <v>463.77</v>
      </c>
      <c r="CU380">
        <v>83.62</v>
      </c>
      <c r="CV380">
        <v>180.64</v>
      </c>
      <c r="CW380">
        <v>74.819999999999993</v>
      </c>
      <c r="CX380">
        <v>283.13</v>
      </c>
      <c r="CY380">
        <v>8.8000000000000007</v>
      </c>
      <c r="DA380">
        <v>-0.71560336000000002</v>
      </c>
      <c r="DB380">
        <v>0.56537293399999999</v>
      </c>
      <c r="DC380">
        <v>-0.71560336000000002</v>
      </c>
      <c r="FO380">
        <v>2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-2.209829E-2</v>
      </c>
      <c r="FZ380">
        <v>7.787118E-3</v>
      </c>
      <c r="GA380">
        <v>0</v>
      </c>
      <c r="GB380">
        <v>0</v>
      </c>
      <c r="GC380">
        <v>0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-2.209829E-2</v>
      </c>
      <c r="GZ380">
        <v>7.787118E-3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266</v>
      </c>
      <c r="J381">
        <v>120</v>
      </c>
      <c r="K381">
        <v>367</v>
      </c>
      <c r="L381">
        <v>203007</v>
      </c>
      <c r="M381">
        <v>8</v>
      </c>
      <c r="N381">
        <v>3</v>
      </c>
      <c r="O381">
        <v>0</v>
      </c>
      <c r="P381">
        <v>24828.824000000001</v>
      </c>
      <c r="Q381">
        <v>180.63550000000001</v>
      </c>
      <c r="R381">
        <v>281.1302053</v>
      </c>
      <c r="S381">
        <v>0</v>
      </c>
      <c r="T381">
        <v>0</v>
      </c>
      <c r="U381">
        <v>0.134094407</v>
      </c>
      <c r="V381">
        <v>120</v>
      </c>
      <c r="W381">
        <v>8</v>
      </c>
      <c r="X381">
        <v>112</v>
      </c>
      <c r="Y381">
        <v>786.5363959</v>
      </c>
      <c r="Z381">
        <v>18946.666669999999</v>
      </c>
      <c r="AA381">
        <v>0.20724841699999999</v>
      </c>
      <c r="AB381">
        <v>228.0508561</v>
      </c>
      <c r="AC381">
        <v>0</v>
      </c>
      <c r="AD381">
        <v>3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24828.824000000001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267</v>
      </c>
      <c r="BG381">
        <v>0</v>
      </c>
      <c r="BH381">
        <v>203007</v>
      </c>
      <c r="BI381">
        <v>367</v>
      </c>
      <c r="BJ381">
        <v>112</v>
      </c>
      <c r="BK381">
        <v>8276.2746669999997</v>
      </c>
      <c r="BL381">
        <v>-228.0508561</v>
      </c>
      <c r="BM381">
        <v>0.134094407</v>
      </c>
      <c r="BN381">
        <v>120</v>
      </c>
      <c r="BO381">
        <v>8</v>
      </c>
      <c r="BP381">
        <v>786.5363959</v>
      </c>
      <c r="BQ381">
        <v>12</v>
      </c>
      <c r="BR381" s="27">
        <v>0.21</v>
      </c>
      <c r="BS381">
        <v>7</v>
      </c>
      <c r="BU381">
        <v>0</v>
      </c>
      <c r="BV381">
        <v>0</v>
      </c>
      <c r="BY381">
        <v>0</v>
      </c>
      <c r="BZ381" s="9">
        <v>1734.88</v>
      </c>
      <c r="CA381">
        <v>-206.22</v>
      </c>
      <c r="CB381">
        <v>-21.69</v>
      </c>
      <c r="CC381">
        <v>-227.91</v>
      </c>
      <c r="CM381" s="11">
        <f ca="1"/>
        <v>3</v>
      </c>
      <c r="CN381">
        <v>3</v>
      </c>
      <c r="CO381">
        <v>0.36</v>
      </c>
      <c r="CP381" s="9">
        <v>24828.82</v>
      </c>
      <c r="CQ381">
        <v>632.74</v>
      </c>
      <c r="CR381" s="9">
        <v>8276.27</v>
      </c>
      <c r="CS381" s="9">
        <v>1737.16</v>
      </c>
      <c r="CT381">
        <v>461.77</v>
      </c>
      <c r="CU381">
        <v>82.14</v>
      </c>
      <c r="CV381">
        <v>180.64</v>
      </c>
      <c r="CW381">
        <v>74.319999999999993</v>
      </c>
      <c r="CX381">
        <v>281.13</v>
      </c>
      <c r="CY381">
        <v>7.82</v>
      </c>
      <c r="DA381">
        <v>-0.68734581500000003</v>
      </c>
      <c r="DB381">
        <v>0.56597050199999999</v>
      </c>
      <c r="DC381">
        <v>-0.68734581500000003</v>
      </c>
      <c r="FO381">
        <v>2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6.1592549999999998E-3</v>
      </c>
      <c r="FZ381">
        <v>8.3846849999999994E-3</v>
      </c>
      <c r="GA381">
        <v>0</v>
      </c>
      <c r="GB381">
        <v>0</v>
      </c>
      <c r="GC381">
        <v>0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6.1592549999999998E-3</v>
      </c>
      <c r="GZ381">
        <v>8.3846849999999994E-3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266</v>
      </c>
      <c r="J382">
        <v>120</v>
      </c>
      <c r="K382">
        <v>368</v>
      </c>
      <c r="L382">
        <v>203008</v>
      </c>
      <c r="M382">
        <v>7</v>
      </c>
      <c r="N382">
        <v>3</v>
      </c>
      <c r="O382">
        <v>0</v>
      </c>
      <c r="P382">
        <v>24648.1885</v>
      </c>
      <c r="Q382">
        <v>180.63550000000001</v>
      </c>
      <c r="R382">
        <v>279.1266531</v>
      </c>
      <c r="S382">
        <v>0</v>
      </c>
      <c r="T382">
        <v>0</v>
      </c>
      <c r="U382">
        <v>0.134094407</v>
      </c>
      <c r="V382">
        <v>120</v>
      </c>
      <c r="W382">
        <v>7</v>
      </c>
      <c r="X382">
        <v>113</v>
      </c>
      <c r="Y382">
        <v>786.5363959</v>
      </c>
      <c r="Z382">
        <v>18946.666669999999</v>
      </c>
      <c r="AA382">
        <v>0.20724841699999999</v>
      </c>
      <c r="AB382">
        <v>228.0508561</v>
      </c>
      <c r="AC382">
        <v>0</v>
      </c>
      <c r="AD382">
        <v>3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24648.1885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267</v>
      </c>
      <c r="BG382">
        <v>0</v>
      </c>
      <c r="BH382">
        <v>203008</v>
      </c>
      <c r="BI382">
        <v>368</v>
      </c>
      <c r="BJ382">
        <v>113</v>
      </c>
      <c r="BK382">
        <v>8216.062833</v>
      </c>
      <c r="BL382">
        <v>-228.0508561</v>
      </c>
      <c r="BM382">
        <v>0.134094407</v>
      </c>
      <c r="BN382">
        <v>120</v>
      </c>
      <c r="BO382">
        <v>7</v>
      </c>
      <c r="BP382">
        <v>786.5363959</v>
      </c>
      <c r="BQ382">
        <v>12</v>
      </c>
      <c r="BR382" s="27">
        <v>0.21</v>
      </c>
      <c r="BS382">
        <v>8</v>
      </c>
      <c r="BU382">
        <v>0</v>
      </c>
      <c r="BV382">
        <v>0</v>
      </c>
      <c r="BY382">
        <v>0</v>
      </c>
      <c r="BZ382" s="9">
        <v>1526.36</v>
      </c>
      <c r="CA382">
        <v>-208.52</v>
      </c>
      <c r="CB382">
        <v>-19.39</v>
      </c>
      <c r="CC382">
        <v>-227.91</v>
      </c>
      <c r="CM382" s="11">
        <f ca="1"/>
        <v>3</v>
      </c>
      <c r="CN382">
        <v>3</v>
      </c>
      <c r="CO382">
        <v>0.36</v>
      </c>
      <c r="CP382" s="9">
        <v>24648.19</v>
      </c>
      <c r="CQ382">
        <v>547.04999999999995</v>
      </c>
      <c r="CR382" s="9">
        <v>8216.06</v>
      </c>
      <c r="CS382" s="9">
        <v>1528.75</v>
      </c>
      <c r="CT382">
        <v>459.76</v>
      </c>
      <c r="CU382">
        <v>80.69</v>
      </c>
      <c r="CV382">
        <v>180.64</v>
      </c>
      <c r="CW382">
        <v>73.819999999999993</v>
      </c>
      <c r="CX382">
        <v>279.13</v>
      </c>
      <c r="CY382">
        <v>6.87</v>
      </c>
      <c r="DA382">
        <v>-0.695422078</v>
      </c>
      <c r="DB382">
        <v>0.56738502899999999</v>
      </c>
      <c r="DC382">
        <v>-0.695422078</v>
      </c>
      <c r="FO382">
        <v>2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-1.917008E-3</v>
      </c>
      <c r="FZ382">
        <v>9.7992119999999999E-3</v>
      </c>
      <c r="GA382">
        <v>0</v>
      </c>
      <c r="GB382">
        <v>0</v>
      </c>
      <c r="GC382">
        <v>0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-1.917008E-3</v>
      </c>
      <c r="GZ382">
        <v>9.7992119999999999E-3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266</v>
      </c>
      <c r="J383">
        <v>120</v>
      </c>
      <c r="K383">
        <v>369</v>
      </c>
      <c r="L383">
        <v>203009</v>
      </c>
      <c r="M383">
        <v>6</v>
      </c>
      <c r="N383">
        <v>3</v>
      </c>
      <c r="O383">
        <v>0</v>
      </c>
      <c r="P383">
        <v>24467.553</v>
      </c>
      <c r="Q383">
        <v>180.63550000000001</v>
      </c>
      <c r="R383">
        <v>277.1231009</v>
      </c>
      <c r="S383">
        <v>0</v>
      </c>
      <c r="T383">
        <v>0</v>
      </c>
      <c r="U383">
        <v>0.134094407</v>
      </c>
      <c r="V383">
        <v>120</v>
      </c>
      <c r="W383">
        <v>6</v>
      </c>
      <c r="X383">
        <v>114</v>
      </c>
      <c r="Y383">
        <v>786.5363959</v>
      </c>
      <c r="Z383">
        <v>18946.666669999999</v>
      </c>
      <c r="AA383">
        <v>0.20724841699999999</v>
      </c>
      <c r="AB383">
        <v>228.0508561</v>
      </c>
      <c r="AC383">
        <v>0</v>
      </c>
      <c r="AD383">
        <v>3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24467.553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267</v>
      </c>
      <c r="BG383">
        <v>0</v>
      </c>
      <c r="BH383">
        <v>203009</v>
      </c>
      <c r="BI383">
        <v>369</v>
      </c>
      <c r="BJ383">
        <v>114</v>
      </c>
      <c r="BK383">
        <v>8155.8509999999997</v>
      </c>
      <c r="BL383">
        <v>-228.0508561</v>
      </c>
      <c r="BM383">
        <v>0.134094407</v>
      </c>
      <c r="BN383">
        <v>120</v>
      </c>
      <c r="BO383">
        <v>6</v>
      </c>
      <c r="BP383">
        <v>786.5363959</v>
      </c>
      <c r="BQ383">
        <v>12</v>
      </c>
      <c r="BR383" s="27">
        <v>0.21</v>
      </c>
      <c r="BS383">
        <v>9</v>
      </c>
      <c r="BU383">
        <v>0</v>
      </c>
      <c r="BV383">
        <v>0</v>
      </c>
      <c r="BY383">
        <v>0</v>
      </c>
      <c r="BZ383" s="9">
        <v>1315.51</v>
      </c>
      <c r="CA383">
        <v>-210.85</v>
      </c>
      <c r="CB383">
        <v>-17.059999999999999</v>
      </c>
      <c r="CC383">
        <v>-227.91</v>
      </c>
      <c r="CM383" s="11">
        <f ca="1"/>
        <v>3</v>
      </c>
      <c r="CN383">
        <v>3</v>
      </c>
      <c r="CO383">
        <v>0.35</v>
      </c>
      <c r="CP383" s="9">
        <v>24467.55</v>
      </c>
      <c r="CQ383">
        <v>463.46</v>
      </c>
      <c r="CR383" s="9">
        <v>8155.85</v>
      </c>
      <c r="CS383" s="9">
        <v>1318.4</v>
      </c>
      <c r="CT383">
        <v>457.76</v>
      </c>
      <c r="CU383">
        <v>79.099999999999994</v>
      </c>
      <c r="CV383">
        <v>180.64</v>
      </c>
      <c r="CW383">
        <v>73.17</v>
      </c>
      <c r="CX383">
        <v>277.12</v>
      </c>
      <c r="CY383">
        <v>5.92</v>
      </c>
      <c r="DA383">
        <v>-0.57844349900000003</v>
      </c>
      <c r="DB383">
        <v>0.56650617700000006</v>
      </c>
      <c r="DC383">
        <v>-0.57844349900000003</v>
      </c>
      <c r="FO383">
        <v>2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0.115061571</v>
      </c>
      <c r="FZ383">
        <v>8.9203600000000004E-3</v>
      </c>
      <c r="GA383">
        <v>0</v>
      </c>
      <c r="GB383">
        <v>0</v>
      </c>
      <c r="GC383">
        <v>0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0.115061571</v>
      </c>
      <c r="GZ383">
        <v>8.9203600000000004E-3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266</v>
      </c>
      <c r="J384">
        <v>120</v>
      </c>
      <c r="K384">
        <v>370</v>
      </c>
      <c r="L384">
        <v>203010</v>
      </c>
      <c r="M384">
        <v>5</v>
      </c>
      <c r="N384">
        <v>3</v>
      </c>
      <c r="O384">
        <v>0</v>
      </c>
      <c r="P384">
        <v>24286.9175</v>
      </c>
      <c r="Q384">
        <v>180.63550000000001</v>
      </c>
      <c r="R384">
        <v>275.1195487</v>
      </c>
      <c r="S384">
        <v>0</v>
      </c>
      <c r="T384">
        <v>0</v>
      </c>
      <c r="U384">
        <v>0.134094407</v>
      </c>
      <c r="V384">
        <v>120</v>
      </c>
      <c r="W384">
        <v>5</v>
      </c>
      <c r="X384">
        <v>115</v>
      </c>
      <c r="Y384">
        <v>786.5363959</v>
      </c>
      <c r="Z384">
        <v>18946.666669999999</v>
      </c>
      <c r="AA384">
        <v>0.20724841699999999</v>
      </c>
      <c r="AB384">
        <v>228.0508561</v>
      </c>
      <c r="AC384">
        <v>0</v>
      </c>
      <c r="AD384">
        <v>3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24286.9175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267</v>
      </c>
      <c r="BG384">
        <v>0</v>
      </c>
      <c r="BH384">
        <v>203010</v>
      </c>
      <c r="BI384">
        <v>370</v>
      </c>
      <c r="BJ384">
        <v>115</v>
      </c>
      <c r="BK384">
        <v>8095.6391670000003</v>
      </c>
      <c r="BL384">
        <v>-228.0508561</v>
      </c>
      <c r="BM384">
        <v>0.134094407</v>
      </c>
      <c r="BN384">
        <v>120</v>
      </c>
      <c r="BO384">
        <v>5</v>
      </c>
      <c r="BP384">
        <v>786.5363959</v>
      </c>
      <c r="BQ384">
        <v>12</v>
      </c>
      <c r="BR384" s="27">
        <v>0.21</v>
      </c>
      <c r="BS384">
        <v>10</v>
      </c>
      <c r="BU384">
        <v>0</v>
      </c>
      <c r="BV384">
        <v>0</v>
      </c>
      <c r="BY384">
        <v>0</v>
      </c>
      <c r="BZ384" s="9">
        <v>1102.31</v>
      </c>
      <c r="CA384">
        <v>-213.21</v>
      </c>
      <c r="CB384">
        <v>-14.7</v>
      </c>
      <c r="CC384">
        <v>-227.91</v>
      </c>
      <c r="CM384" s="11">
        <f ca="1"/>
        <v>3</v>
      </c>
      <c r="CN384">
        <v>3</v>
      </c>
      <c r="CO384">
        <v>0.32</v>
      </c>
      <c r="CP384" s="9">
        <v>24286.92</v>
      </c>
      <c r="CQ384">
        <v>351.73</v>
      </c>
      <c r="CR384" s="9">
        <v>8095.64</v>
      </c>
      <c r="CS384" s="9">
        <v>1105.4000000000001</v>
      </c>
      <c r="CT384">
        <v>455.76</v>
      </c>
      <c r="CU384">
        <v>71.78</v>
      </c>
      <c r="CV384">
        <v>180.64</v>
      </c>
      <c r="CW384">
        <v>67.150000000000006</v>
      </c>
      <c r="CX384">
        <v>275.12</v>
      </c>
      <c r="CY384">
        <v>4.63</v>
      </c>
      <c r="DA384">
        <v>-2.514824795</v>
      </c>
      <c r="DB384">
        <v>2.5666231800000001</v>
      </c>
      <c r="DC384">
        <v>-2.514824795</v>
      </c>
      <c r="FO384">
        <v>2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0.178680275</v>
      </c>
      <c r="FZ384">
        <v>9.0373629999999996E-3</v>
      </c>
      <c r="GA384">
        <v>0</v>
      </c>
      <c r="GB384">
        <v>0.2</v>
      </c>
      <c r="GC384">
        <v>0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0.178680275</v>
      </c>
      <c r="GZ384">
        <v>9.0373629999999996E-3</v>
      </c>
      <c r="HA384">
        <v>0</v>
      </c>
      <c r="HB384">
        <v>0</v>
      </c>
      <c r="HC384">
        <v>0.2</v>
      </c>
      <c r="HD384">
        <v>0.8</v>
      </c>
    </row>
    <row r="385" spans="9:212">
      <c r="I385" t="s">
        <v>266</v>
      </c>
      <c r="J385">
        <v>120</v>
      </c>
      <c r="K385">
        <v>371</v>
      </c>
      <c r="L385">
        <v>203011</v>
      </c>
      <c r="M385">
        <v>4</v>
      </c>
      <c r="N385">
        <v>3</v>
      </c>
      <c r="O385">
        <v>0</v>
      </c>
      <c r="P385">
        <v>24106.281999999999</v>
      </c>
      <c r="Q385">
        <v>180.63550000000001</v>
      </c>
      <c r="R385">
        <v>273.11599649999999</v>
      </c>
      <c r="S385">
        <v>0</v>
      </c>
      <c r="T385">
        <v>0</v>
      </c>
      <c r="U385">
        <v>0.134094407</v>
      </c>
      <c r="V385">
        <v>120</v>
      </c>
      <c r="W385">
        <v>4</v>
      </c>
      <c r="X385">
        <v>116</v>
      </c>
      <c r="Y385">
        <v>786.5363959</v>
      </c>
      <c r="Z385">
        <v>18946.666669999999</v>
      </c>
      <c r="AA385">
        <v>0.20724841699999999</v>
      </c>
      <c r="AB385">
        <v>228.0508561</v>
      </c>
      <c r="AC385">
        <v>0</v>
      </c>
      <c r="AD385">
        <v>3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24106.281999999999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267</v>
      </c>
      <c r="BG385">
        <v>0</v>
      </c>
      <c r="BH385">
        <v>203011</v>
      </c>
      <c r="BI385">
        <v>371</v>
      </c>
      <c r="BJ385">
        <v>116</v>
      </c>
      <c r="BK385">
        <v>8035.4273329999996</v>
      </c>
      <c r="BL385">
        <v>-228.0508561</v>
      </c>
      <c r="BM385">
        <v>0.134094407</v>
      </c>
      <c r="BN385">
        <v>120</v>
      </c>
      <c r="BO385">
        <v>4</v>
      </c>
      <c r="BP385">
        <v>786.5363959</v>
      </c>
      <c r="BQ385">
        <v>12</v>
      </c>
      <c r="BR385" s="27">
        <v>0.21</v>
      </c>
      <c r="BS385">
        <v>11</v>
      </c>
      <c r="BU385">
        <v>0</v>
      </c>
      <c r="BV385">
        <v>0</v>
      </c>
      <c r="BY385">
        <v>0</v>
      </c>
      <c r="BZ385">
        <v>886.72</v>
      </c>
      <c r="CA385">
        <v>-215.59</v>
      </c>
      <c r="CB385">
        <v>-12.32</v>
      </c>
      <c r="CC385">
        <v>-227.91</v>
      </c>
      <c r="CM385" s="11">
        <f ca="1"/>
        <v>3</v>
      </c>
      <c r="CN385">
        <v>3</v>
      </c>
      <c r="CO385">
        <v>0.18</v>
      </c>
      <c r="CP385" s="9">
        <v>24106.28</v>
      </c>
      <c r="CQ385">
        <v>162.41999999999999</v>
      </c>
      <c r="CR385" s="9">
        <v>8035.43</v>
      </c>
      <c r="CS385">
        <v>891.13</v>
      </c>
      <c r="CT385">
        <v>453.75</v>
      </c>
      <c r="CU385">
        <v>41.16</v>
      </c>
      <c r="CV385">
        <v>180.64</v>
      </c>
      <c r="CW385">
        <v>38.93</v>
      </c>
      <c r="CX385">
        <v>273.12</v>
      </c>
      <c r="CY385">
        <v>2.23</v>
      </c>
      <c r="DA385">
        <v>-4.7015819739999998</v>
      </c>
      <c r="DB385">
        <v>4.5653246530000002</v>
      </c>
      <c r="DC385">
        <v>-4.7015819739999998</v>
      </c>
      <c r="FO385">
        <v>2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-8.0769039999999993E-3</v>
      </c>
      <c r="FZ385">
        <v>7.7388370000000001E-3</v>
      </c>
      <c r="GA385">
        <v>0</v>
      </c>
      <c r="GB385">
        <v>0.4</v>
      </c>
      <c r="GC385">
        <v>0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-8.0769039999999993E-3</v>
      </c>
      <c r="GZ385">
        <v>7.7388370000000001E-3</v>
      </c>
      <c r="HA385">
        <v>0</v>
      </c>
      <c r="HB385">
        <v>0</v>
      </c>
      <c r="HC385">
        <v>0.4</v>
      </c>
      <c r="HD385">
        <v>0.6</v>
      </c>
    </row>
    <row r="386" spans="9:212">
      <c r="I386" t="s">
        <v>266</v>
      </c>
      <c r="J386">
        <v>120</v>
      </c>
      <c r="K386">
        <v>372</v>
      </c>
      <c r="L386">
        <v>203012</v>
      </c>
      <c r="M386">
        <v>3</v>
      </c>
      <c r="N386">
        <v>3</v>
      </c>
      <c r="O386">
        <v>0</v>
      </c>
      <c r="P386">
        <v>23925.646499999999</v>
      </c>
      <c r="Q386">
        <v>180.63550000000001</v>
      </c>
      <c r="R386">
        <v>271.11244429999999</v>
      </c>
      <c r="S386">
        <v>0</v>
      </c>
      <c r="T386">
        <v>0</v>
      </c>
      <c r="U386">
        <v>0.134094407</v>
      </c>
      <c r="V386">
        <v>120</v>
      </c>
      <c r="W386">
        <v>3</v>
      </c>
      <c r="X386">
        <v>117</v>
      </c>
      <c r="Y386">
        <v>786.5363959</v>
      </c>
      <c r="Z386">
        <v>18946.666669999999</v>
      </c>
      <c r="AA386">
        <v>0.20724841699999999</v>
      </c>
      <c r="AB386">
        <v>228.0508561</v>
      </c>
      <c r="AC386">
        <v>0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23925.646499999999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267</v>
      </c>
      <c r="BG386">
        <v>0</v>
      </c>
      <c r="BH386">
        <v>203012</v>
      </c>
      <c r="BI386">
        <v>372</v>
      </c>
      <c r="BJ386">
        <v>117</v>
      </c>
      <c r="BK386">
        <v>7975.2155000000002</v>
      </c>
      <c r="BL386">
        <v>-228.0508561</v>
      </c>
      <c r="BM386">
        <v>0.134094407</v>
      </c>
      <c r="BN386">
        <v>120</v>
      </c>
      <c r="BO386">
        <v>3</v>
      </c>
      <c r="BP386">
        <v>786.5363959</v>
      </c>
      <c r="BQ386">
        <v>12</v>
      </c>
      <c r="BR386" s="27">
        <v>0.21</v>
      </c>
      <c r="BS386">
        <v>12</v>
      </c>
      <c r="BU386">
        <v>0</v>
      </c>
      <c r="BV386">
        <v>0</v>
      </c>
      <c r="BY386">
        <v>0</v>
      </c>
      <c r="BZ386">
        <v>668.72</v>
      </c>
      <c r="CA386">
        <v>-218</v>
      </c>
      <c r="CB386">
        <v>-9.91</v>
      </c>
      <c r="CC386">
        <v>-227.91</v>
      </c>
      <c r="CM386" s="11">
        <f ca="1"/>
        <v>3</v>
      </c>
      <c r="CN386">
        <v>3</v>
      </c>
      <c r="CO386">
        <v>0.03</v>
      </c>
      <c r="CP386" s="9">
        <v>23925.65</v>
      </c>
      <c r="CQ386">
        <v>19.440000000000001</v>
      </c>
      <c r="CR386" s="9">
        <v>7975.22</v>
      </c>
      <c r="CS386">
        <v>681.74</v>
      </c>
      <c r="CT386">
        <v>451.75</v>
      </c>
      <c r="CU386">
        <v>6.41</v>
      </c>
      <c r="CV386">
        <v>180.64</v>
      </c>
      <c r="CW386">
        <v>6.13</v>
      </c>
      <c r="CX386">
        <v>271.11</v>
      </c>
      <c r="CY386">
        <v>0.28000000000000003</v>
      </c>
      <c r="DA386">
        <v>-6.5183261730000002</v>
      </c>
      <c r="DB386">
        <v>6.564988627</v>
      </c>
      <c r="DC386">
        <v>-6.5183261730000002</v>
      </c>
      <c r="FO386">
        <v>2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0.175178897</v>
      </c>
      <c r="FZ386">
        <v>7.4028100000000001E-3</v>
      </c>
      <c r="GA386">
        <v>0</v>
      </c>
      <c r="GB386">
        <v>0.6</v>
      </c>
      <c r="GC386">
        <v>0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0.175178897</v>
      </c>
      <c r="GZ386">
        <v>7.4028100000000001E-3</v>
      </c>
      <c r="HA386">
        <v>0</v>
      </c>
      <c r="HB386">
        <v>0</v>
      </c>
      <c r="HC386">
        <v>0.6</v>
      </c>
      <c r="HD386">
        <v>0.4</v>
      </c>
    </row>
    <row r="395" spans="9:212">
      <c r="DL395" s="11" t="s">
        <v>177</v>
      </c>
      <c r="DM395" s="11" t="s">
        <v>178</v>
      </c>
      <c r="DN395" s="11" t="s">
        <v>179</v>
      </c>
      <c r="DO395" s="11" t="s">
        <v>180</v>
      </c>
      <c r="DP395" s="11" t="s">
        <v>181</v>
      </c>
      <c r="DQ395" s="11" t="s">
        <v>182</v>
      </c>
      <c r="DR395" s="11" t="s">
        <v>183</v>
      </c>
      <c r="DS395" s="11" t="s">
        <v>184</v>
      </c>
      <c r="DT395" s="11" t="s">
        <v>185</v>
      </c>
      <c r="DU395" s="11" t="s">
        <v>186</v>
      </c>
      <c r="DV395" s="11" t="s">
        <v>187</v>
      </c>
      <c r="DW395" s="11" t="s">
        <v>188</v>
      </c>
      <c r="DX395" s="11" t="s">
        <v>189</v>
      </c>
      <c r="DY395" s="11" t="s">
        <v>190</v>
      </c>
      <c r="DZ395" s="11" t="s">
        <v>191</v>
      </c>
      <c r="EA395" s="11" t="s">
        <v>192</v>
      </c>
      <c r="EB395" s="11" t="s">
        <v>193</v>
      </c>
      <c r="EC395" s="11" t="s">
        <v>194</v>
      </c>
      <c r="ED395" s="11" t="s">
        <v>195</v>
      </c>
      <c r="EE395" s="11" t="s">
        <v>196</v>
      </c>
      <c r="EF395" s="11" t="s">
        <v>197</v>
      </c>
      <c r="EG395" s="11" t="s">
        <v>198</v>
      </c>
      <c r="EH395" s="11" t="s">
        <v>199</v>
      </c>
      <c r="EI395" s="11" t="s">
        <v>200</v>
      </c>
      <c r="EJ395" s="11" t="s">
        <v>201</v>
      </c>
      <c r="EK395" s="11" t="s">
        <v>202</v>
      </c>
      <c r="EL395" s="11" t="s">
        <v>203</v>
      </c>
      <c r="EM395" s="11" t="s">
        <v>204</v>
      </c>
      <c r="EN395" s="11" t="s">
        <v>205</v>
      </c>
      <c r="EO395" s="11" t="s">
        <v>206</v>
      </c>
      <c r="EP395" s="11" t="s">
        <v>207</v>
      </c>
      <c r="EQ395" s="11" t="s">
        <v>208</v>
      </c>
      <c r="ER395" s="11" t="s">
        <v>209</v>
      </c>
      <c r="ES395" s="11" t="s">
        <v>210</v>
      </c>
      <c r="ET395" s="11" t="s">
        <v>211</v>
      </c>
      <c r="EU395" s="11" t="s">
        <v>212</v>
      </c>
      <c r="EV395" s="11" t="s">
        <v>213</v>
      </c>
      <c r="EW395" s="11" t="s">
        <v>214</v>
      </c>
      <c r="EX395" s="11" t="s">
        <v>215</v>
      </c>
      <c r="EY395" s="11" t="s">
        <v>216</v>
      </c>
      <c r="EZ395" s="11" t="s">
        <v>217</v>
      </c>
      <c r="FA395" s="11" t="s">
        <v>218</v>
      </c>
      <c r="FB395" s="11" t="s">
        <v>219</v>
      </c>
      <c r="FC395" s="11" t="s">
        <v>220</v>
      </c>
      <c r="FD395" s="11" t="s">
        <v>221</v>
      </c>
      <c r="FE395" s="11" t="s">
        <v>222</v>
      </c>
      <c r="FF395" s="11" t="s">
        <v>223</v>
      </c>
      <c r="FG395" s="11" t="s">
        <v>224</v>
      </c>
      <c r="FH395" s="11" t="s">
        <v>225</v>
      </c>
      <c r="FI395" s="11" t="s">
        <v>226</v>
      </c>
      <c r="FJ395" s="11" t="s">
        <v>227</v>
      </c>
      <c r="FK395" s="11" t="s">
        <v>228</v>
      </c>
      <c r="FL395" s="11" t="s">
        <v>229</v>
      </c>
      <c r="FM395" s="11" t="s">
        <v>230</v>
      </c>
    </row>
    <row r="396" spans="9:212">
      <c r="DL396" s="11">
        <v>0</v>
      </c>
      <c r="DM396" s="11">
        <v>1</v>
      </c>
      <c r="DN396" s="11">
        <v>0</v>
      </c>
      <c r="DO396" s="11">
        <v>0</v>
      </c>
      <c r="DP396" s="11">
        <v>0</v>
      </c>
      <c r="DQ396" s="11">
        <v>0</v>
      </c>
      <c r="DR396" s="11">
        <v>0</v>
      </c>
      <c r="DS396" s="11">
        <v>0</v>
      </c>
      <c r="DT396" s="11">
        <v>0</v>
      </c>
      <c r="DU396" s="11">
        <v>0</v>
      </c>
      <c r="DV396" s="11">
        <v>0</v>
      </c>
      <c r="DW396" s="11">
        <v>0</v>
      </c>
      <c r="DX396" s="11">
        <v>0</v>
      </c>
      <c r="DY396" s="11">
        <v>4561.25</v>
      </c>
      <c r="DZ396" s="11">
        <v>0</v>
      </c>
      <c r="EA396" s="11">
        <v>0</v>
      </c>
      <c r="EB396" s="11">
        <v>0</v>
      </c>
      <c r="EC396" s="11">
        <v>0</v>
      </c>
      <c r="ED396" s="11">
        <v>0</v>
      </c>
      <c r="EE396" s="11">
        <v>0</v>
      </c>
      <c r="EF396" s="11">
        <v>0</v>
      </c>
      <c r="EG396" s="11">
        <v>0</v>
      </c>
      <c r="EH396" s="11">
        <v>0</v>
      </c>
      <c r="EI396" s="11">
        <v>0</v>
      </c>
      <c r="EJ396" s="11">
        <v>0</v>
      </c>
      <c r="EK396" s="11">
        <v>0</v>
      </c>
      <c r="EL396" s="11">
        <v>0</v>
      </c>
      <c r="EM396" s="11">
        <v>0</v>
      </c>
      <c r="EN396" s="11">
        <v>0</v>
      </c>
      <c r="EO396" s="11">
        <v>0</v>
      </c>
      <c r="EP396" s="11">
        <v>0</v>
      </c>
      <c r="EQ396" s="11">
        <v>0</v>
      </c>
      <c r="ER396" s="11">
        <v>0</v>
      </c>
      <c r="ES396" s="11">
        <v>0</v>
      </c>
      <c r="ET396" s="11">
        <v>0</v>
      </c>
      <c r="EU396" s="11">
        <v>0</v>
      </c>
      <c r="EV396" s="11">
        <v>0</v>
      </c>
      <c r="EW396" s="11">
        <v>0</v>
      </c>
      <c r="EX396" s="11">
        <v>0</v>
      </c>
      <c r="EY396" s="11">
        <v>0</v>
      </c>
      <c r="EZ396" s="11">
        <v>0</v>
      </c>
      <c r="FA396" s="11">
        <v>0</v>
      </c>
      <c r="FB396" s="11">
        <v>0</v>
      </c>
      <c r="FC396" s="11">
        <v>0</v>
      </c>
      <c r="FD396" s="11">
        <v>0</v>
      </c>
      <c r="FE396" s="11">
        <v>0</v>
      </c>
      <c r="FF396" s="11">
        <v>0</v>
      </c>
      <c r="FG396" s="11">
        <v>0</v>
      </c>
      <c r="FH396" s="11">
        <v>1</v>
      </c>
      <c r="FI396" s="11" t="s">
        <v>115</v>
      </c>
      <c r="FJ396" s="11" t="s">
        <v>115</v>
      </c>
      <c r="FK396" s="9">
        <v>4561.25</v>
      </c>
      <c r="FL396" s="11" t="s">
        <v>115</v>
      </c>
      <c r="FM396" s="11" t="s">
        <v>115</v>
      </c>
    </row>
    <row r="397" spans="9:212">
      <c r="DL397" s="11">
        <v>0</v>
      </c>
      <c r="DM397" s="11">
        <v>0.97940000000000005</v>
      </c>
      <c r="DN397" s="11">
        <v>5.5199999999999997E-3</v>
      </c>
      <c r="DO397" s="11">
        <v>7.7999999999999999E-4</v>
      </c>
      <c r="DP397" s="11">
        <v>1.4999999999999999E-4</v>
      </c>
      <c r="DQ397" s="11">
        <v>2.0000000000000002E-5</v>
      </c>
      <c r="DR397" s="11">
        <v>8.0000000000000007E-5</v>
      </c>
      <c r="DS397" s="11">
        <v>2.3000000000000001E-4</v>
      </c>
      <c r="DT397" s="11">
        <v>1.3820000000000001E-2</v>
      </c>
      <c r="DU397" s="11">
        <v>0</v>
      </c>
      <c r="DV397" s="11">
        <v>0</v>
      </c>
      <c r="DW397" s="11">
        <v>0</v>
      </c>
      <c r="DX397" s="11">
        <v>0</v>
      </c>
      <c r="DY397" s="11">
        <v>4309.66986</v>
      </c>
      <c r="DZ397" s="11">
        <v>25.193650000000002</v>
      </c>
      <c r="EA397" s="11">
        <v>3.5495899999999998</v>
      </c>
      <c r="EB397" s="11">
        <v>0.67971000000000004</v>
      </c>
      <c r="EC397" s="11">
        <v>7.5520000000000004E-2</v>
      </c>
      <c r="ED397" s="11">
        <v>0.37762000000000001</v>
      </c>
      <c r="EE397" s="11">
        <v>1.0607899999999999</v>
      </c>
      <c r="EF397" s="11">
        <v>63.041849999999997</v>
      </c>
      <c r="EG397" s="11">
        <v>0</v>
      </c>
      <c r="EH397" s="11">
        <v>0</v>
      </c>
      <c r="EI397" s="11">
        <v>0</v>
      </c>
      <c r="EJ397" s="11">
        <v>0</v>
      </c>
      <c r="EK397" s="11">
        <v>157.6014261</v>
      </c>
      <c r="EL397" s="11">
        <v>0</v>
      </c>
      <c r="EM397" s="11">
        <v>0</v>
      </c>
      <c r="EN397" s="11">
        <v>0</v>
      </c>
      <c r="EO397" s="11">
        <v>0</v>
      </c>
      <c r="EP397" s="11">
        <v>0</v>
      </c>
      <c r="EQ397" s="11">
        <v>0</v>
      </c>
      <c r="ER397" s="11">
        <v>0</v>
      </c>
      <c r="ES397" s="11">
        <v>0</v>
      </c>
      <c r="ET397" s="11">
        <v>0</v>
      </c>
      <c r="EU397" s="11">
        <v>0</v>
      </c>
      <c r="EV397" s="11">
        <v>0</v>
      </c>
      <c r="EW397" s="11">
        <v>63.2491159</v>
      </c>
      <c r="EX397" s="11">
        <v>0</v>
      </c>
      <c r="EY397" s="11">
        <v>0</v>
      </c>
      <c r="EZ397" s="11">
        <v>0</v>
      </c>
      <c r="FA397" s="11">
        <v>0</v>
      </c>
      <c r="FB397" s="11">
        <v>0</v>
      </c>
      <c r="FC397" s="11">
        <v>0</v>
      </c>
      <c r="FD397" s="11">
        <v>0</v>
      </c>
      <c r="FE397" s="11">
        <v>0</v>
      </c>
      <c r="FF397" s="11">
        <v>0</v>
      </c>
      <c r="FG397" s="11">
        <v>0</v>
      </c>
      <c r="FH397" s="11">
        <v>0.98586300000000004</v>
      </c>
      <c r="FI397" s="11" t="s">
        <v>115</v>
      </c>
      <c r="FJ397" s="11" t="s">
        <v>115</v>
      </c>
      <c r="FK397" s="9">
        <v>4339.1683270000003</v>
      </c>
      <c r="FL397" s="11" t="s">
        <v>115</v>
      </c>
      <c r="FM397" s="11" t="s">
        <v>115</v>
      </c>
    </row>
    <row r="398" spans="9:212">
      <c r="DL398" s="11">
        <v>0</v>
      </c>
      <c r="DM398" s="11">
        <v>0.95936999999999995</v>
      </c>
      <c r="DN398" s="11">
        <v>6.6699999999999997E-3</v>
      </c>
      <c r="DO398" s="11">
        <v>4.79E-3</v>
      </c>
      <c r="DP398" s="11">
        <v>8.9999999999999998E-4</v>
      </c>
      <c r="DQ398" s="11">
        <v>5.0000000000000002E-5</v>
      </c>
      <c r="DR398" s="11">
        <v>9.0000000000000006E-5</v>
      </c>
      <c r="DS398" s="11">
        <v>4.4999999999999999E-4</v>
      </c>
      <c r="DT398" s="11">
        <v>1.354E-2</v>
      </c>
      <c r="DU398" s="11">
        <v>8.0000000000000007E-5</v>
      </c>
      <c r="DV398" s="11">
        <v>2.3000000000000001E-4</v>
      </c>
      <c r="DW398" s="11">
        <v>1.3820000000000001E-2</v>
      </c>
      <c r="DX398" s="11">
        <v>0</v>
      </c>
      <c r="DY398" s="11">
        <v>4065.0016000000001</v>
      </c>
      <c r="DZ398" s="11">
        <v>29.343889999999998</v>
      </c>
      <c r="EA398" s="11">
        <v>21.703959999999999</v>
      </c>
      <c r="EB398" s="11">
        <v>4.1025200000000002</v>
      </c>
      <c r="EC398" s="11">
        <v>0.23774999999999999</v>
      </c>
      <c r="ED398" s="11">
        <v>0.40322000000000002</v>
      </c>
      <c r="EE398" s="11">
        <v>1.99674</v>
      </c>
      <c r="EF398" s="11">
        <v>59.589179999999999</v>
      </c>
      <c r="EG398" s="11">
        <v>0.37762000000000001</v>
      </c>
      <c r="EH398" s="11">
        <v>1.0607899999999999</v>
      </c>
      <c r="EI398" s="11">
        <v>63.041849999999997</v>
      </c>
      <c r="EJ398" s="11">
        <v>0</v>
      </c>
      <c r="EK398" s="11">
        <v>156.71760560000001</v>
      </c>
      <c r="EL398" s="11">
        <v>7.1881561999999996E-2</v>
      </c>
      <c r="EM398" s="11">
        <v>0</v>
      </c>
      <c r="EN398" s="11">
        <v>0</v>
      </c>
      <c r="EO398" s="11">
        <v>0</v>
      </c>
      <c r="EP398" s="11">
        <v>0</v>
      </c>
      <c r="EQ398" s="11">
        <v>0</v>
      </c>
      <c r="ER398" s="11">
        <v>0</v>
      </c>
      <c r="ES398" s="11">
        <v>0</v>
      </c>
      <c r="ET398" s="11">
        <v>0</v>
      </c>
      <c r="EU398" s="11">
        <v>0</v>
      </c>
      <c r="EV398" s="11">
        <v>0</v>
      </c>
      <c r="EW398" s="11">
        <v>59.831512719999999</v>
      </c>
      <c r="EX398" s="11">
        <v>2.8847741999999999E-2</v>
      </c>
      <c r="EY398" s="11">
        <v>0</v>
      </c>
      <c r="EZ398" s="11">
        <v>0</v>
      </c>
      <c r="FA398" s="11">
        <v>0</v>
      </c>
      <c r="FB398" s="11">
        <v>0</v>
      </c>
      <c r="FC398" s="11">
        <v>0</v>
      </c>
      <c r="FD398" s="11">
        <v>0</v>
      </c>
      <c r="FE398" s="11">
        <v>0</v>
      </c>
      <c r="FF398" s="11">
        <v>0</v>
      </c>
      <c r="FG398" s="11">
        <v>0</v>
      </c>
      <c r="FH398" s="11">
        <v>0.97178399999999998</v>
      </c>
      <c r="FI398" s="11" t="s">
        <v>115</v>
      </c>
      <c r="FJ398" s="11" t="s">
        <v>115</v>
      </c>
      <c r="FK398" s="9">
        <v>4120.3897040000002</v>
      </c>
      <c r="FL398" s="11" t="s">
        <v>115</v>
      </c>
      <c r="FM398" s="11" t="s">
        <v>115</v>
      </c>
    </row>
    <row r="399" spans="9:212">
      <c r="DL399" s="11">
        <v>0</v>
      </c>
      <c r="DM399" s="11">
        <v>0.94020000000000004</v>
      </c>
      <c r="DN399" s="11">
        <v>6.8199999999999997E-3</v>
      </c>
      <c r="DO399" s="11">
        <v>5.9100000000000003E-3</v>
      </c>
      <c r="DP399" s="11">
        <v>4.1000000000000003E-3</v>
      </c>
      <c r="DQ399" s="11">
        <v>8.0000000000000007E-5</v>
      </c>
      <c r="DR399" s="11">
        <v>1E-4</v>
      </c>
      <c r="DS399" s="11">
        <v>1.2999999999999999E-3</v>
      </c>
      <c r="DT399" s="11">
        <v>1.328E-2</v>
      </c>
      <c r="DU399" s="11">
        <v>1.7000000000000001E-4</v>
      </c>
      <c r="DV399" s="11">
        <v>6.8000000000000005E-4</v>
      </c>
      <c r="DW399" s="11">
        <v>2.7359999999999999E-2</v>
      </c>
      <c r="DX399" s="11">
        <v>0</v>
      </c>
      <c r="DY399" s="11">
        <v>3828.1422600000001</v>
      </c>
      <c r="DZ399" s="11">
        <v>28.886510000000001</v>
      </c>
      <c r="EA399" s="11">
        <v>25.877459999999999</v>
      </c>
      <c r="EB399" s="11">
        <v>18.547889999999999</v>
      </c>
      <c r="EC399" s="11">
        <v>0.35854000000000003</v>
      </c>
      <c r="ED399" s="11">
        <v>0.41438000000000003</v>
      </c>
      <c r="EE399" s="11">
        <v>5.80558</v>
      </c>
      <c r="EF399" s="11">
        <v>56.283230000000003</v>
      </c>
      <c r="EG399" s="11">
        <v>0.78083999999999998</v>
      </c>
      <c r="EH399" s="11">
        <v>3.0575199999999998</v>
      </c>
      <c r="EI399" s="11">
        <v>122.63102000000001</v>
      </c>
      <c r="EJ399" s="11">
        <v>0</v>
      </c>
      <c r="EK399" s="11">
        <v>155.89667</v>
      </c>
      <c r="EL399" s="11">
        <v>0.116074102</v>
      </c>
      <c r="EM399" s="11">
        <v>6.1095317000000003E-2</v>
      </c>
      <c r="EN399" s="11">
        <v>0</v>
      </c>
      <c r="EO399" s="11">
        <v>0</v>
      </c>
      <c r="EP399" s="11">
        <v>0</v>
      </c>
      <c r="EQ399" s="11">
        <v>0</v>
      </c>
      <c r="ER399" s="11">
        <v>0</v>
      </c>
      <c r="ES399" s="11">
        <v>0</v>
      </c>
      <c r="ET399" s="11">
        <v>0</v>
      </c>
      <c r="EU399" s="11">
        <v>0</v>
      </c>
      <c r="EV399" s="11">
        <v>0</v>
      </c>
      <c r="EW399" s="11">
        <v>56.514610419999997</v>
      </c>
      <c r="EX399" s="11">
        <v>4.4613235000000001E-2</v>
      </c>
      <c r="EY399" s="11">
        <v>2.4518971000000001E-2</v>
      </c>
      <c r="EZ399" s="11">
        <v>0</v>
      </c>
      <c r="FA399" s="11">
        <v>0</v>
      </c>
      <c r="FB399" s="11">
        <v>0</v>
      </c>
      <c r="FC399" s="11">
        <v>0</v>
      </c>
      <c r="FD399" s="11">
        <v>0</v>
      </c>
      <c r="FE399" s="11">
        <v>0</v>
      </c>
      <c r="FF399" s="11">
        <v>0</v>
      </c>
      <c r="FG399" s="11">
        <v>0</v>
      </c>
      <c r="FH399" s="11">
        <v>0.95710899999999999</v>
      </c>
      <c r="FI399" s="11" t="s">
        <v>115</v>
      </c>
      <c r="FJ399" s="11" t="s">
        <v>115</v>
      </c>
      <c r="FK399" s="9">
        <v>3901.8126659999998</v>
      </c>
      <c r="FL399" s="11" t="s">
        <v>115</v>
      </c>
      <c r="FM399" s="11" t="s">
        <v>115</v>
      </c>
    </row>
    <row r="400" spans="9:212">
      <c r="DL400" s="11">
        <v>0</v>
      </c>
      <c r="DM400" s="11">
        <v>0.92142000000000002</v>
      </c>
      <c r="DN400" s="11">
        <v>6.9199999999999999E-3</v>
      </c>
      <c r="DO400" s="11">
        <v>6.1199999999999996E-3</v>
      </c>
      <c r="DP400" s="11">
        <v>5.1399999999999996E-3</v>
      </c>
      <c r="DQ400" s="11">
        <v>1E-4</v>
      </c>
      <c r="DR400" s="11">
        <v>1E-4</v>
      </c>
      <c r="DS400" s="11">
        <v>4.28E-3</v>
      </c>
      <c r="DT400" s="11">
        <v>1.303E-2</v>
      </c>
      <c r="DU400" s="11">
        <v>2.7E-4</v>
      </c>
      <c r="DV400" s="11">
        <v>1.98E-3</v>
      </c>
      <c r="DW400" s="11">
        <v>4.0640000000000003E-2</v>
      </c>
      <c r="DX400" s="11">
        <v>0</v>
      </c>
      <c r="DY400" s="11">
        <v>3597.0250999999998</v>
      </c>
      <c r="DZ400" s="11">
        <v>28.179099999999998</v>
      </c>
      <c r="EA400" s="11">
        <v>25.79241</v>
      </c>
      <c r="EB400" s="11">
        <v>22.417020000000001</v>
      </c>
      <c r="EC400" s="11">
        <v>0.43353000000000003</v>
      </c>
      <c r="ED400" s="11">
        <v>0.42881999999999998</v>
      </c>
      <c r="EE400" s="11">
        <v>19.171800000000001</v>
      </c>
      <c r="EF400" s="11">
        <v>53.057589999999998</v>
      </c>
      <c r="EG400" s="11">
        <v>1.1952199999999999</v>
      </c>
      <c r="EH400" s="11">
        <v>8.8630999999999993</v>
      </c>
      <c r="EI400" s="11">
        <v>178.91426000000001</v>
      </c>
      <c r="EJ400" s="11">
        <v>0</v>
      </c>
      <c r="EK400" s="11">
        <v>155.04430120000001</v>
      </c>
      <c r="EL400" s="11">
        <v>0.14418705500000001</v>
      </c>
      <c r="EM400" s="11">
        <v>8.7737535000000005E-2</v>
      </c>
      <c r="EN400" s="11">
        <v>3.1076979000000001E-2</v>
      </c>
      <c r="EO400" s="11">
        <v>0</v>
      </c>
      <c r="EP400" s="11">
        <v>0</v>
      </c>
      <c r="EQ400" s="11">
        <v>0</v>
      </c>
      <c r="ER400" s="11">
        <v>0</v>
      </c>
      <c r="ES400" s="11">
        <v>0</v>
      </c>
      <c r="ET400" s="11">
        <v>0</v>
      </c>
      <c r="EU400" s="11">
        <v>0</v>
      </c>
      <c r="EV400" s="11">
        <v>0</v>
      </c>
      <c r="EW400" s="11">
        <v>53.259531080000002</v>
      </c>
      <c r="EX400" s="11">
        <v>5.2983245999999998E-2</v>
      </c>
      <c r="EY400" s="11">
        <v>3.3618668999999997E-2</v>
      </c>
      <c r="EZ400" s="11">
        <v>1.2471914000000001E-2</v>
      </c>
      <c r="FA400" s="11">
        <v>0</v>
      </c>
      <c r="FB400" s="11">
        <v>0</v>
      </c>
      <c r="FC400" s="11">
        <v>0</v>
      </c>
      <c r="FD400" s="11">
        <v>0</v>
      </c>
      <c r="FE400" s="11">
        <v>0</v>
      </c>
      <c r="FF400" s="11">
        <v>0</v>
      </c>
      <c r="FG400" s="11">
        <v>0</v>
      </c>
      <c r="FH400" s="11">
        <v>0.93970100000000001</v>
      </c>
      <c r="FI400" s="11" t="s">
        <v>115</v>
      </c>
      <c r="FJ400" s="11" t="s">
        <v>115</v>
      </c>
      <c r="FK400" s="9">
        <v>3673.8471500000001</v>
      </c>
      <c r="FL400" s="11" t="s">
        <v>115</v>
      </c>
      <c r="FM400" s="11" t="s">
        <v>115</v>
      </c>
    </row>
    <row r="401" spans="116:169">
      <c r="DL401" s="11">
        <v>0</v>
      </c>
      <c r="DM401" s="11">
        <v>0.90315000000000001</v>
      </c>
      <c r="DN401" s="11">
        <v>6.77E-3</v>
      </c>
      <c r="DO401" s="11">
        <v>6.2100000000000002E-3</v>
      </c>
      <c r="DP401" s="11">
        <v>5.3499999999999997E-3</v>
      </c>
      <c r="DQ401" s="11">
        <v>1.1E-4</v>
      </c>
      <c r="DR401" s="11">
        <v>1E-4</v>
      </c>
      <c r="DS401" s="11">
        <v>5.2199999999999998E-3</v>
      </c>
      <c r="DT401" s="11">
        <v>1.2789999999999999E-2</v>
      </c>
      <c r="DU401" s="11">
        <v>3.6999999999999999E-4</v>
      </c>
      <c r="DV401" s="11">
        <v>6.2500000000000003E-3</v>
      </c>
      <c r="DW401" s="11">
        <v>5.3670000000000002E-2</v>
      </c>
      <c r="DX401" s="11">
        <v>0</v>
      </c>
      <c r="DY401" s="11">
        <v>3371.9311699999998</v>
      </c>
      <c r="DZ401" s="11">
        <v>26.42117</v>
      </c>
      <c r="EA401" s="11">
        <v>25.127970000000001</v>
      </c>
      <c r="EB401" s="11">
        <v>22.471509999999999</v>
      </c>
      <c r="EC401" s="11">
        <v>0.44174000000000002</v>
      </c>
      <c r="ED401" s="11">
        <v>0.41674</v>
      </c>
      <c r="EE401" s="11">
        <v>22.639890000000001</v>
      </c>
      <c r="EF401" s="11">
        <v>49.941380000000002</v>
      </c>
      <c r="EG401" s="11">
        <v>1.6240399999999999</v>
      </c>
      <c r="EH401" s="11">
        <v>28.03491</v>
      </c>
      <c r="EI401" s="11">
        <v>231.97183999999999</v>
      </c>
      <c r="EJ401" s="11">
        <v>0</v>
      </c>
      <c r="EK401" s="11">
        <v>154.1632678</v>
      </c>
      <c r="EL401" s="11">
        <v>0.157123814</v>
      </c>
      <c r="EM401" s="11">
        <v>9.5752548000000007E-2</v>
      </c>
      <c r="EN401" s="11">
        <v>3.9446662E-2</v>
      </c>
      <c r="EO401" s="11">
        <v>0</v>
      </c>
      <c r="EP401" s="11">
        <v>0</v>
      </c>
      <c r="EQ401" s="11">
        <v>0</v>
      </c>
      <c r="ER401" s="11">
        <v>0</v>
      </c>
      <c r="ES401" s="11">
        <v>0</v>
      </c>
      <c r="ET401" s="11">
        <v>0</v>
      </c>
      <c r="EU401" s="11">
        <v>0</v>
      </c>
      <c r="EV401" s="11">
        <v>0</v>
      </c>
      <c r="EW401" s="11">
        <v>50.067146719999997</v>
      </c>
      <c r="EX401" s="11">
        <v>5.4984491000000003E-2</v>
      </c>
      <c r="EY401" s="11">
        <v>3.4895613999999998E-2</v>
      </c>
      <c r="EZ401" s="11">
        <v>1.5059151E-2</v>
      </c>
      <c r="FA401" s="11">
        <v>0</v>
      </c>
      <c r="FB401" s="11">
        <v>0</v>
      </c>
      <c r="FC401" s="11">
        <v>0</v>
      </c>
      <c r="FD401" s="11">
        <v>0</v>
      </c>
      <c r="FE401" s="11">
        <v>0</v>
      </c>
      <c r="FF401" s="11">
        <v>0</v>
      </c>
      <c r="FG401" s="11">
        <v>0</v>
      </c>
      <c r="FH401" s="11">
        <v>0.92158300000000004</v>
      </c>
      <c r="FI401" s="11" t="s">
        <v>115</v>
      </c>
      <c r="FJ401" s="11" t="s">
        <v>115</v>
      </c>
      <c r="FK401" s="9">
        <v>3446.393552</v>
      </c>
      <c r="FL401" s="11" t="s">
        <v>115</v>
      </c>
      <c r="FM401" s="11" t="s">
        <v>115</v>
      </c>
    </row>
    <row r="402" spans="116:169">
      <c r="DL402" s="11">
        <v>0</v>
      </c>
      <c r="DM402" s="11">
        <v>0.88453000000000004</v>
      </c>
      <c r="DN402" s="11">
        <v>7.3699999999999998E-3</v>
      </c>
      <c r="DO402" s="11">
        <v>6.0899999999999999E-3</v>
      </c>
      <c r="DP402" s="11">
        <v>5.4200000000000003E-3</v>
      </c>
      <c r="DQ402" s="11">
        <v>1.1E-4</v>
      </c>
      <c r="DR402" s="11">
        <v>1E-4</v>
      </c>
      <c r="DS402" s="11">
        <v>5.45E-3</v>
      </c>
      <c r="DT402" s="11">
        <v>1.252E-2</v>
      </c>
      <c r="DU402" s="11">
        <v>4.8000000000000001E-4</v>
      </c>
      <c r="DV402" s="11">
        <v>1.1480000000000001E-2</v>
      </c>
      <c r="DW402" s="11">
        <v>6.6460000000000005E-2</v>
      </c>
      <c r="DX402" s="11">
        <v>0</v>
      </c>
      <c r="DY402" s="11">
        <v>3149.6579999999999</v>
      </c>
      <c r="DZ402" s="11">
        <v>27.52262</v>
      </c>
      <c r="EA402" s="11">
        <v>23.636140000000001</v>
      </c>
      <c r="EB402" s="11">
        <v>21.872389999999999</v>
      </c>
      <c r="EC402" s="11">
        <v>0.42481000000000002</v>
      </c>
      <c r="ED402" s="11">
        <v>0.39445999999999998</v>
      </c>
      <c r="EE402" s="11">
        <v>22.71086</v>
      </c>
      <c r="EF402" s="11">
        <v>46.741680000000002</v>
      </c>
      <c r="EG402" s="11">
        <v>2.0407899999999999</v>
      </c>
      <c r="EH402" s="11">
        <v>50.674799999999998</v>
      </c>
      <c r="EI402" s="11">
        <v>281.91322000000002</v>
      </c>
      <c r="EJ402" s="11">
        <v>0</v>
      </c>
      <c r="EK402" s="11">
        <v>153.1326876</v>
      </c>
      <c r="EL402" s="11">
        <v>0.15925476299999999</v>
      </c>
      <c r="EM402" s="11">
        <v>9.8991966000000001E-2</v>
      </c>
      <c r="EN402" s="11">
        <v>4.1651702999999998E-2</v>
      </c>
      <c r="EO402" s="11">
        <v>0</v>
      </c>
      <c r="EP402" s="11">
        <v>0</v>
      </c>
      <c r="EQ402" s="11">
        <v>0</v>
      </c>
      <c r="ER402" s="11">
        <v>0</v>
      </c>
      <c r="ES402" s="11">
        <v>0</v>
      </c>
      <c r="ET402" s="11">
        <v>0</v>
      </c>
      <c r="EU402" s="11">
        <v>0</v>
      </c>
      <c r="EV402" s="11">
        <v>0</v>
      </c>
      <c r="EW402" s="11">
        <v>46.900713699999997</v>
      </c>
      <c r="EX402" s="11">
        <v>5.2767746999999997E-2</v>
      </c>
      <c r="EY402" s="11">
        <v>3.4195396000000003E-2</v>
      </c>
      <c r="EZ402" s="11">
        <v>1.5097473E-2</v>
      </c>
      <c r="FA402" s="11">
        <v>0</v>
      </c>
      <c r="FB402" s="11">
        <v>0</v>
      </c>
      <c r="FC402" s="11">
        <v>0</v>
      </c>
      <c r="FD402" s="11">
        <v>0</v>
      </c>
      <c r="FE402" s="11">
        <v>0</v>
      </c>
      <c r="FF402" s="11">
        <v>0</v>
      </c>
      <c r="FG402" s="11">
        <v>0</v>
      </c>
      <c r="FH402" s="11">
        <v>0.90351700000000001</v>
      </c>
      <c r="FI402" s="11" t="s">
        <v>115</v>
      </c>
      <c r="FJ402" s="11" t="s">
        <v>115</v>
      </c>
      <c r="FK402" s="9">
        <v>3223.1139629999998</v>
      </c>
      <c r="FL402" s="11" t="s">
        <v>115</v>
      </c>
      <c r="FM402" s="11" t="s">
        <v>115</v>
      </c>
    </row>
    <row r="403" spans="116:169">
      <c r="DL403" s="11">
        <v>0</v>
      </c>
      <c r="DM403" s="11">
        <v>0.86597000000000002</v>
      </c>
      <c r="DN403" s="11">
        <v>7.7099999999999998E-3</v>
      </c>
      <c r="DO403" s="11">
        <v>6.4999999999999997E-3</v>
      </c>
      <c r="DP403" s="11">
        <v>5.3499999999999997E-3</v>
      </c>
      <c r="DQ403" s="11">
        <v>1.1E-4</v>
      </c>
      <c r="DR403" s="11">
        <v>1E-4</v>
      </c>
      <c r="DS403" s="11">
        <v>5.5199999999999997E-3</v>
      </c>
      <c r="DT403" s="11">
        <v>1.226E-2</v>
      </c>
      <c r="DU403" s="11">
        <v>5.8E-4</v>
      </c>
      <c r="DV403" s="11">
        <v>1.6920000000000001E-2</v>
      </c>
      <c r="DW403" s="11">
        <v>7.8979999999999995E-2</v>
      </c>
      <c r="DX403" s="11">
        <v>0</v>
      </c>
      <c r="DY403" s="11">
        <v>2931.9460100000001</v>
      </c>
      <c r="DZ403" s="11">
        <v>27.437519999999999</v>
      </c>
      <c r="EA403" s="11">
        <v>24.130099999999999</v>
      </c>
      <c r="EB403" s="11">
        <v>20.67014</v>
      </c>
      <c r="EC403" s="11">
        <v>0.41788999999999998</v>
      </c>
      <c r="ED403" s="11">
        <v>0.37508999999999998</v>
      </c>
      <c r="EE403" s="11">
        <v>22.1021</v>
      </c>
      <c r="EF403" s="11">
        <v>43.656660000000002</v>
      </c>
      <c r="EG403" s="11">
        <v>2.4352399999999998</v>
      </c>
      <c r="EH403" s="11">
        <v>73.385660000000001</v>
      </c>
      <c r="EI403" s="11">
        <v>328.6549</v>
      </c>
      <c r="EJ403" s="11">
        <v>0</v>
      </c>
      <c r="EK403" s="11">
        <v>152.0674281</v>
      </c>
      <c r="EL403" s="11">
        <v>0.16912792800000001</v>
      </c>
      <c r="EM403" s="11">
        <v>9.9084221E-2</v>
      </c>
      <c r="EN403" s="11">
        <v>4.2803164999999997E-2</v>
      </c>
      <c r="EO403" s="11">
        <v>0</v>
      </c>
      <c r="EP403" s="11">
        <v>0</v>
      </c>
      <c r="EQ403" s="11">
        <v>0</v>
      </c>
      <c r="ER403" s="11">
        <v>0</v>
      </c>
      <c r="ES403" s="11">
        <v>0</v>
      </c>
      <c r="ET403" s="11">
        <v>0</v>
      </c>
      <c r="EU403" s="11">
        <v>0</v>
      </c>
      <c r="EV403" s="11">
        <v>0</v>
      </c>
      <c r="EW403" s="11">
        <v>43.801775419999998</v>
      </c>
      <c r="EX403" s="11">
        <v>5.2842898999999999E-2</v>
      </c>
      <c r="EY403" s="11">
        <v>3.2370686000000003E-2</v>
      </c>
      <c r="EZ403" s="11">
        <v>1.4700684E-2</v>
      </c>
      <c r="FA403" s="11">
        <v>0</v>
      </c>
      <c r="FB403" s="11">
        <v>0</v>
      </c>
      <c r="FC403" s="11">
        <v>0</v>
      </c>
      <c r="FD403" s="11">
        <v>0</v>
      </c>
      <c r="FE403" s="11">
        <v>0</v>
      </c>
      <c r="FF403" s="11">
        <v>0</v>
      </c>
      <c r="FG403" s="11">
        <v>0</v>
      </c>
      <c r="FH403" s="11">
        <v>0.88563700000000001</v>
      </c>
      <c r="FI403" s="11" t="s">
        <v>115</v>
      </c>
      <c r="FJ403" s="11" t="s">
        <v>115</v>
      </c>
      <c r="FK403" s="9">
        <v>3004.6016639999998</v>
      </c>
      <c r="FL403" s="11" t="s">
        <v>115</v>
      </c>
      <c r="FM403" s="11" t="s">
        <v>115</v>
      </c>
    </row>
    <row r="404" spans="116:169">
      <c r="DL404" s="11">
        <v>0</v>
      </c>
      <c r="DM404" s="11">
        <v>0.84913000000000005</v>
      </c>
      <c r="DN404" s="11">
        <v>6.4400000000000004E-3</v>
      </c>
      <c r="DO404" s="11">
        <v>6.7600000000000004E-3</v>
      </c>
      <c r="DP404" s="11">
        <v>5.6699999999999997E-3</v>
      </c>
      <c r="DQ404" s="11">
        <v>1.1E-4</v>
      </c>
      <c r="DR404" s="11">
        <v>1E-4</v>
      </c>
      <c r="DS404" s="11">
        <v>5.4200000000000003E-3</v>
      </c>
      <c r="DT404" s="11">
        <v>1.2E-2</v>
      </c>
      <c r="DU404" s="11">
        <v>6.8000000000000005E-4</v>
      </c>
      <c r="DV404" s="11">
        <v>2.2450000000000001E-2</v>
      </c>
      <c r="DW404" s="11">
        <v>9.1230000000000006E-2</v>
      </c>
      <c r="DX404" s="11">
        <v>0</v>
      </c>
      <c r="DY404" s="11">
        <v>2724.1206699999998</v>
      </c>
      <c r="DZ404" s="11">
        <v>21.80264</v>
      </c>
      <c r="EA404" s="11">
        <v>23.92426</v>
      </c>
      <c r="EB404" s="11">
        <v>20.966349999999998</v>
      </c>
      <c r="EC404" s="11">
        <v>0.41106999999999999</v>
      </c>
      <c r="ED404" s="11">
        <v>0.35521000000000003</v>
      </c>
      <c r="EE404" s="11">
        <v>20.782430000000002</v>
      </c>
      <c r="EF404" s="11">
        <v>40.660600000000002</v>
      </c>
      <c r="EG404" s="11">
        <v>2.8103400000000001</v>
      </c>
      <c r="EH404" s="11">
        <v>95.487759999999994</v>
      </c>
      <c r="EI404" s="11">
        <v>372.31157000000002</v>
      </c>
      <c r="EJ404" s="11">
        <v>0</v>
      </c>
      <c r="EK404" s="11">
        <v>151.25073510000001</v>
      </c>
      <c r="EL404" s="11">
        <v>0.179017751</v>
      </c>
      <c r="EM404" s="11">
        <v>0.105851431</v>
      </c>
      <c r="EN404" s="11">
        <v>4.2818395000000002E-2</v>
      </c>
      <c r="EO404" s="11">
        <v>0</v>
      </c>
      <c r="EP404" s="11">
        <v>0</v>
      </c>
      <c r="EQ404" s="11">
        <v>0</v>
      </c>
      <c r="ER404" s="11">
        <v>0</v>
      </c>
      <c r="ES404" s="11">
        <v>0</v>
      </c>
      <c r="ET404" s="11">
        <v>0</v>
      </c>
      <c r="EU404" s="11">
        <v>0</v>
      </c>
      <c r="EV404" s="11">
        <v>0</v>
      </c>
      <c r="EW404" s="11">
        <v>40.847471650000003</v>
      </c>
      <c r="EX404" s="11">
        <v>5.2639122000000003E-2</v>
      </c>
      <c r="EY404" s="11">
        <v>3.2609856E-2</v>
      </c>
      <c r="EZ404" s="11">
        <v>1.3902836999999999E-2</v>
      </c>
      <c r="FA404" s="11">
        <v>0</v>
      </c>
      <c r="FB404" s="11">
        <v>0</v>
      </c>
      <c r="FC404" s="11">
        <v>0</v>
      </c>
      <c r="FD404" s="11">
        <v>0</v>
      </c>
      <c r="FE404" s="11">
        <v>0</v>
      </c>
      <c r="FF404" s="11">
        <v>0</v>
      </c>
      <c r="FG404" s="11">
        <v>0</v>
      </c>
      <c r="FH404" s="11">
        <v>0.86811499999999997</v>
      </c>
      <c r="FI404" s="11" t="s">
        <v>115</v>
      </c>
      <c r="FJ404" s="11" t="s">
        <v>115</v>
      </c>
      <c r="FK404" s="9">
        <v>2791.2249980000001</v>
      </c>
      <c r="FL404" s="11" t="s">
        <v>115</v>
      </c>
      <c r="FM404" s="11" t="s">
        <v>115</v>
      </c>
    </row>
    <row r="405" spans="116:169">
      <c r="DL405" s="11">
        <v>0</v>
      </c>
      <c r="DM405" s="11">
        <v>0.83133999999999997</v>
      </c>
      <c r="DN405" s="11">
        <v>7.3499999999999998E-3</v>
      </c>
      <c r="DO405" s="11">
        <v>5.8599999999999998E-3</v>
      </c>
      <c r="DP405" s="11">
        <v>5.8500000000000002E-3</v>
      </c>
      <c r="DQ405" s="11">
        <v>1.1E-4</v>
      </c>
      <c r="DR405" s="11">
        <v>1E-4</v>
      </c>
      <c r="DS405" s="11">
        <v>5.7600000000000004E-3</v>
      </c>
      <c r="DT405" s="11">
        <v>1.175E-2</v>
      </c>
      <c r="DU405" s="11">
        <v>7.9000000000000001E-4</v>
      </c>
      <c r="DV405" s="11">
        <v>2.7859999999999999E-2</v>
      </c>
      <c r="DW405" s="11">
        <v>0.10324</v>
      </c>
      <c r="DX405" s="11">
        <v>0</v>
      </c>
      <c r="DY405" s="11">
        <v>2517.3045400000001</v>
      </c>
      <c r="DZ405" s="11">
        <v>23.565480000000001</v>
      </c>
      <c r="EA405" s="11">
        <v>19.69895</v>
      </c>
      <c r="EB405" s="11">
        <v>20.63908</v>
      </c>
      <c r="EC405" s="11">
        <v>0.37504999999999999</v>
      </c>
      <c r="ED405" s="11">
        <v>0.32878000000000002</v>
      </c>
      <c r="EE405" s="11">
        <v>21.119610000000002</v>
      </c>
      <c r="EF405" s="11">
        <v>37.706139999999998</v>
      </c>
      <c r="EG405" s="11">
        <v>3.1655500000000001</v>
      </c>
      <c r="EH405" s="11">
        <v>116.27019</v>
      </c>
      <c r="EI405" s="11">
        <v>412.97215999999997</v>
      </c>
      <c r="EJ405" s="11">
        <v>0</v>
      </c>
      <c r="EK405" s="11">
        <v>150.16231089999999</v>
      </c>
      <c r="EL405" s="11">
        <v>0.16708936799999999</v>
      </c>
      <c r="EM405" s="11">
        <v>0.111903243</v>
      </c>
      <c r="EN405" s="11">
        <v>4.6053121000000002E-2</v>
      </c>
      <c r="EO405" s="11">
        <v>0</v>
      </c>
      <c r="EP405" s="11">
        <v>0</v>
      </c>
      <c r="EQ405" s="11">
        <v>0</v>
      </c>
      <c r="ER405" s="11">
        <v>0</v>
      </c>
      <c r="ES405" s="11">
        <v>0</v>
      </c>
      <c r="ET405" s="11">
        <v>0</v>
      </c>
      <c r="EU405" s="11">
        <v>0</v>
      </c>
      <c r="EV405" s="11">
        <v>0</v>
      </c>
      <c r="EW405" s="11">
        <v>37.890952679999998</v>
      </c>
      <c r="EX405" s="11">
        <v>4.6244328000000001E-2</v>
      </c>
      <c r="EY405" s="11">
        <v>3.2432654999999998E-2</v>
      </c>
      <c r="EZ405" s="11">
        <v>1.4101442E-2</v>
      </c>
      <c r="FA405" s="11">
        <v>0</v>
      </c>
      <c r="FB405" s="11">
        <v>0</v>
      </c>
      <c r="FC405" s="11">
        <v>0</v>
      </c>
      <c r="FD405" s="11">
        <v>0</v>
      </c>
      <c r="FE405" s="11">
        <v>0</v>
      </c>
      <c r="FF405" s="11">
        <v>0</v>
      </c>
      <c r="FG405" s="11">
        <v>0</v>
      </c>
      <c r="FH405" s="11">
        <v>0.85050599999999998</v>
      </c>
      <c r="FI405" s="11" t="s">
        <v>115</v>
      </c>
      <c r="FJ405" s="11" t="s">
        <v>115</v>
      </c>
      <c r="FK405" s="9">
        <v>2581.58311</v>
      </c>
      <c r="FL405" s="11" t="s">
        <v>115</v>
      </c>
      <c r="FM405" s="11" t="s">
        <v>115</v>
      </c>
    </row>
    <row r="406" spans="116:169">
      <c r="DL406" s="11">
        <v>0</v>
      </c>
      <c r="DM406" s="11">
        <v>0.81596000000000002</v>
      </c>
      <c r="DN406" s="11">
        <v>5.3800000000000002E-3</v>
      </c>
      <c r="DO406" s="11">
        <v>6.43E-3</v>
      </c>
      <c r="DP406" s="11">
        <v>5.1799999999999997E-3</v>
      </c>
      <c r="DQ406" s="11">
        <v>1.1E-4</v>
      </c>
      <c r="DR406" s="11">
        <v>1E-4</v>
      </c>
      <c r="DS406" s="11">
        <v>5.8100000000000001E-3</v>
      </c>
      <c r="DT406" s="11">
        <v>1.154E-2</v>
      </c>
      <c r="DU406" s="11">
        <v>8.8999999999999995E-4</v>
      </c>
      <c r="DV406" s="11">
        <v>3.3619999999999997E-2</v>
      </c>
      <c r="DW406" s="11">
        <v>0.11498</v>
      </c>
      <c r="DX406" s="11">
        <v>0</v>
      </c>
      <c r="DY406" s="11">
        <v>2321.6810700000001</v>
      </c>
      <c r="DZ406" s="11">
        <v>16.289390000000001</v>
      </c>
      <c r="EA406" s="11">
        <v>20.48451</v>
      </c>
      <c r="EB406" s="11">
        <v>17.328980000000001</v>
      </c>
      <c r="EC406" s="11">
        <v>0.36057</v>
      </c>
      <c r="ED406" s="11">
        <v>0.31041999999999997</v>
      </c>
      <c r="EE406" s="11">
        <v>20.353280000000002</v>
      </c>
      <c r="EF406" s="11">
        <v>34.967410000000001</v>
      </c>
      <c r="EG406" s="11">
        <v>3.4943300000000002</v>
      </c>
      <c r="EH406" s="11">
        <v>137.38980000000001</v>
      </c>
      <c r="EI406" s="11">
        <v>450.67829999999998</v>
      </c>
      <c r="EJ406" s="11">
        <v>0</v>
      </c>
      <c r="EK406" s="11">
        <v>149.48189840000001</v>
      </c>
      <c r="EL406" s="11">
        <v>0.175889198</v>
      </c>
      <c r="EM406" s="11">
        <v>0.101493157</v>
      </c>
      <c r="EN406" s="11">
        <v>4.8199201999999997E-2</v>
      </c>
      <c r="EO406" s="11">
        <v>0</v>
      </c>
      <c r="EP406" s="11">
        <v>0</v>
      </c>
      <c r="EQ406" s="11">
        <v>0</v>
      </c>
      <c r="ER406" s="11">
        <v>0</v>
      </c>
      <c r="ES406" s="11">
        <v>0</v>
      </c>
      <c r="ET406" s="11">
        <v>0</v>
      </c>
      <c r="EU406" s="11">
        <v>0</v>
      </c>
      <c r="EV406" s="11">
        <v>0</v>
      </c>
      <c r="EW406" s="11">
        <v>35.105834739999999</v>
      </c>
      <c r="EX406" s="11">
        <v>4.5437185999999997E-2</v>
      </c>
      <c r="EY406" s="11">
        <v>2.7612370000000001E-2</v>
      </c>
      <c r="EZ406" s="11">
        <v>1.3879638E-2</v>
      </c>
      <c r="FA406" s="11">
        <v>0</v>
      </c>
      <c r="FB406" s="11">
        <v>0</v>
      </c>
      <c r="FC406" s="11">
        <v>0</v>
      </c>
      <c r="FD406" s="11">
        <v>0</v>
      </c>
      <c r="FE406" s="11">
        <v>0</v>
      </c>
      <c r="FF406" s="11">
        <v>0</v>
      </c>
      <c r="FG406" s="11">
        <v>0</v>
      </c>
      <c r="FH406" s="11">
        <v>0.83305499999999999</v>
      </c>
      <c r="FI406" s="11" t="s">
        <v>115</v>
      </c>
      <c r="FJ406" s="11" t="s">
        <v>115</v>
      </c>
      <c r="FK406" s="9">
        <v>2376.1445199999998</v>
      </c>
      <c r="FL406" s="11" t="s">
        <v>115</v>
      </c>
      <c r="FM406" s="11" t="s">
        <v>115</v>
      </c>
    </row>
    <row r="407" spans="116:169">
      <c r="DL407" s="11">
        <v>0</v>
      </c>
      <c r="DM407" s="11">
        <v>0.80037000000000003</v>
      </c>
      <c r="DN407" s="11">
        <v>5.3800000000000002E-3</v>
      </c>
      <c r="DO407" s="11">
        <v>5.0400000000000002E-3</v>
      </c>
      <c r="DP407" s="11">
        <v>5.5399999999999998E-3</v>
      </c>
      <c r="DQ407" s="11">
        <v>1E-4</v>
      </c>
      <c r="DR407" s="11">
        <v>9.0000000000000006E-5</v>
      </c>
      <c r="DS407" s="11">
        <v>5.2100000000000002E-3</v>
      </c>
      <c r="DT407" s="11">
        <v>1.132E-2</v>
      </c>
      <c r="DU407" s="11">
        <v>9.8999999999999999E-4</v>
      </c>
      <c r="DV407" s="11">
        <v>3.943E-2</v>
      </c>
      <c r="DW407" s="11">
        <v>0.12653</v>
      </c>
      <c r="DX407" s="11">
        <v>0</v>
      </c>
      <c r="DY407" s="11">
        <v>2129.04934</v>
      </c>
      <c r="DZ407" s="11">
        <v>15.289870000000001</v>
      </c>
      <c r="EA407" s="11">
        <v>15.13838</v>
      </c>
      <c r="EB407" s="11">
        <v>17.5763</v>
      </c>
      <c r="EC407" s="11">
        <v>0.30451</v>
      </c>
      <c r="ED407" s="11">
        <v>0.27572999999999998</v>
      </c>
      <c r="EE407" s="11">
        <v>17.306760000000001</v>
      </c>
      <c r="EF407" s="11">
        <v>32.237430000000003</v>
      </c>
      <c r="EG407" s="11">
        <v>3.8047499999999999</v>
      </c>
      <c r="EH407" s="11">
        <v>157.74307999999999</v>
      </c>
      <c r="EI407" s="11">
        <v>485.64571000000001</v>
      </c>
      <c r="EJ407" s="11">
        <v>0</v>
      </c>
      <c r="EK407" s="11">
        <v>148.66157820000001</v>
      </c>
      <c r="EL407" s="11">
        <v>0.15249887400000001</v>
      </c>
      <c r="EM407" s="11">
        <v>0.108875259</v>
      </c>
      <c r="EN407" s="11">
        <v>4.3249816000000003E-2</v>
      </c>
      <c r="EO407" s="11">
        <v>0</v>
      </c>
      <c r="EP407" s="11">
        <v>0</v>
      </c>
      <c r="EQ407" s="11">
        <v>0</v>
      </c>
      <c r="ER407" s="11">
        <v>0</v>
      </c>
      <c r="ES407" s="11">
        <v>0</v>
      </c>
      <c r="ET407" s="11">
        <v>0</v>
      </c>
      <c r="EU407" s="11">
        <v>0</v>
      </c>
      <c r="EV407" s="11">
        <v>0</v>
      </c>
      <c r="EW407" s="11">
        <v>32.34978512</v>
      </c>
      <c r="EX407" s="11">
        <v>3.6876985000000001E-2</v>
      </c>
      <c r="EY407" s="11">
        <v>2.7657679000000001E-2</v>
      </c>
      <c r="EZ407" s="11">
        <v>1.1676723999999999E-2</v>
      </c>
      <c r="FA407" s="11">
        <v>0</v>
      </c>
      <c r="FB407" s="11">
        <v>0</v>
      </c>
      <c r="FC407" s="11">
        <v>0</v>
      </c>
      <c r="FD407" s="11">
        <v>0</v>
      </c>
      <c r="FE407" s="11">
        <v>0</v>
      </c>
      <c r="FF407" s="11">
        <v>0</v>
      </c>
      <c r="FG407" s="11">
        <v>0</v>
      </c>
      <c r="FH407" s="11">
        <v>0.81642300000000001</v>
      </c>
      <c r="FI407" s="11" t="s">
        <v>115</v>
      </c>
      <c r="FJ407" s="11" t="s">
        <v>115</v>
      </c>
      <c r="FK407" s="9">
        <v>2177.3584019999998</v>
      </c>
      <c r="FL407" s="11" t="s">
        <v>115</v>
      </c>
      <c r="FM407" s="11" t="s">
        <v>115</v>
      </c>
    </row>
    <row r="408" spans="116:169">
      <c r="DL408" s="11">
        <v>0</v>
      </c>
      <c r="DM408" s="11">
        <v>0.78442999999999996</v>
      </c>
      <c r="DN408" s="11">
        <v>5.79E-3</v>
      </c>
      <c r="DO408" s="11">
        <v>4.9199999999999999E-3</v>
      </c>
      <c r="DP408" s="11">
        <v>4.47E-3</v>
      </c>
      <c r="DQ408" s="11">
        <v>9.0000000000000006E-5</v>
      </c>
      <c r="DR408" s="11">
        <v>9.0000000000000006E-5</v>
      </c>
      <c r="DS408" s="11">
        <v>5.5100000000000001E-3</v>
      </c>
      <c r="DT408" s="11">
        <v>1.112E-2</v>
      </c>
      <c r="DU408" s="11">
        <v>1.08E-3</v>
      </c>
      <c r="DV408" s="11">
        <v>4.4650000000000002E-2</v>
      </c>
      <c r="DW408" s="11">
        <v>0.13785</v>
      </c>
      <c r="DX408" s="11">
        <v>0</v>
      </c>
      <c r="DY408" s="11">
        <v>1939.28997</v>
      </c>
      <c r="DZ408" s="11">
        <v>15.38156</v>
      </c>
      <c r="EA408" s="11">
        <v>13.87149</v>
      </c>
      <c r="EB408" s="11">
        <v>13.34388</v>
      </c>
      <c r="EC408" s="11">
        <v>0.2712</v>
      </c>
      <c r="ED408" s="11">
        <v>0.25346000000000002</v>
      </c>
      <c r="EE408" s="11">
        <v>17.333870000000001</v>
      </c>
      <c r="EF408" s="11">
        <v>29.596530000000001</v>
      </c>
      <c r="EG408" s="11">
        <v>4.0804799999999997</v>
      </c>
      <c r="EH408" s="11">
        <v>175.04983999999999</v>
      </c>
      <c r="EI408" s="11">
        <v>517.88314000000003</v>
      </c>
      <c r="EJ408" s="11">
        <v>0</v>
      </c>
      <c r="EK408" s="11">
        <v>147.73381670000001</v>
      </c>
      <c r="EL408" s="11">
        <v>0.14417002900000001</v>
      </c>
      <c r="EM408" s="11">
        <v>9.1560709000000004E-2</v>
      </c>
      <c r="EN408" s="11">
        <v>4.6919460000000003E-2</v>
      </c>
      <c r="EO408" s="11">
        <v>0</v>
      </c>
      <c r="EP408" s="11">
        <v>0</v>
      </c>
      <c r="EQ408" s="11">
        <v>0</v>
      </c>
      <c r="ER408" s="11">
        <v>0</v>
      </c>
      <c r="ES408" s="11">
        <v>0</v>
      </c>
      <c r="ET408" s="11">
        <v>0</v>
      </c>
      <c r="EU408" s="11">
        <v>0</v>
      </c>
      <c r="EV408" s="11">
        <v>0</v>
      </c>
      <c r="EW408" s="11">
        <v>29.635765259999999</v>
      </c>
      <c r="EX408" s="11">
        <v>3.2325089000000001E-2</v>
      </c>
      <c r="EY408" s="11">
        <v>2.1693166E-2</v>
      </c>
      <c r="EZ408" s="11">
        <v>1.1835593E-2</v>
      </c>
      <c r="FA408" s="11">
        <v>0</v>
      </c>
      <c r="FB408" s="11">
        <v>0</v>
      </c>
      <c r="FC408" s="11">
        <v>0</v>
      </c>
      <c r="FD408" s="11">
        <v>0</v>
      </c>
      <c r="FE408" s="11">
        <v>0</v>
      </c>
      <c r="FF408" s="11">
        <v>0</v>
      </c>
      <c r="FG408" s="11">
        <v>0</v>
      </c>
      <c r="FH408" s="11">
        <v>0.799701</v>
      </c>
      <c r="FI408" s="11" t="s">
        <v>115</v>
      </c>
      <c r="FJ408" s="11" t="s">
        <v>115</v>
      </c>
      <c r="FK408" s="9">
        <v>1982.158085</v>
      </c>
      <c r="FL408" s="11" t="s">
        <v>115</v>
      </c>
      <c r="FM408" s="11" t="s">
        <v>115</v>
      </c>
    </row>
    <row r="409" spans="116:169">
      <c r="DL409" s="11">
        <v>0</v>
      </c>
      <c r="DM409" s="11">
        <v>0.76971000000000001</v>
      </c>
      <c r="DN409" s="11">
        <v>4.9199999999999999E-3</v>
      </c>
      <c r="DO409" s="11">
        <v>5.1900000000000002E-3</v>
      </c>
      <c r="DP409" s="11">
        <v>4.3299999999999996E-3</v>
      </c>
      <c r="DQ409" s="11">
        <v>9.0000000000000006E-5</v>
      </c>
      <c r="DR409" s="11">
        <v>9.0000000000000006E-5</v>
      </c>
      <c r="DS409" s="11">
        <v>4.4900000000000001E-3</v>
      </c>
      <c r="DT409" s="11">
        <v>1.089E-2</v>
      </c>
      <c r="DU409" s="11">
        <v>1.17E-3</v>
      </c>
      <c r="DV409" s="11">
        <v>5.015E-2</v>
      </c>
      <c r="DW409" s="11">
        <v>0.14896999999999999</v>
      </c>
      <c r="DX409" s="11">
        <v>0</v>
      </c>
      <c r="DY409" s="11">
        <v>1756.2355</v>
      </c>
      <c r="DZ409" s="11">
        <v>12.158440000000001</v>
      </c>
      <c r="EA409" s="11">
        <v>13.65889</v>
      </c>
      <c r="EB409" s="11">
        <v>12.13575</v>
      </c>
      <c r="EC409" s="11">
        <v>0.24451000000000001</v>
      </c>
      <c r="ED409" s="11">
        <v>0.22783</v>
      </c>
      <c r="EE409" s="11">
        <v>13.271979999999999</v>
      </c>
      <c r="EF409" s="11">
        <v>26.93412</v>
      </c>
      <c r="EG409" s="11">
        <v>4.3339299999999996</v>
      </c>
      <c r="EH409" s="11">
        <v>192.38371000000001</v>
      </c>
      <c r="EI409" s="11">
        <v>547.47967000000006</v>
      </c>
      <c r="EJ409" s="11">
        <v>0</v>
      </c>
      <c r="EK409" s="11">
        <v>147.01771959999999</v>
      </c>
      <c r="EL409" s="11">
        <v>0.147354815</v>
      </c>
      <c r="EM409" s="11">
        <v>8.7588621000000005E-2</v>
      </c>
      <c r="EN409" s="11">
        <v>3.8398950000000001E-2</v>
      </c>
      <c r="EO409" s="11">
        <v>0</v>
      </c>
      <c r="EP409" s="11">
        <v>0</v>
      </c>
      <c r="EQ409" s="11">
        <v>0</v>
      </c>
      <c r="ER409" s="11">
        <v>0</v>
      </c>
      <c r="ES409" s="11">
        <v>0</v>
      </c>
      <c r="ET409" s="11">
        <v>0</v>
      </c>
      <c r="EU409" s="11">
        <v>0</v>
      </c>
      <c r="EV409" s="11">
        <v>0</v>
      </c>
      <c r="EW409" s="11">
        <v>27.027798959999998</v>
      </c>
      <c r="EX409" s="11">
        <v>3.0431289E-2</v>
      </c>
      <c r="EY409" s="11">
        <v>1.9219344999999999E-2</v>
      </c>
      <c r="EZ409" s="11">
        <v>9.0149640000000003E-3</v>
      </c>
      <c r="FA409" s="11">
        <v>0</v>
      </c>
      <c r="FB409" s="11">
        <v>0</v>
      </c>
      <c r="FC409" s="11">
        <v>0</v>
      </c>
      <c r="FD409" s="11">
        <v>0</v>
      </c>
      <c r="FE409" s="11">
        <v>0</v>
      </c>
      <c r="FF409" s="11">
        <v>0</v>
      </c>
      <c r="FG409" s="11">
        <v>0</v>
      </c>
      <c r="FH409" s="11">
        <v>0.78423500000000002</v>
      </c>
      <c r="FI409" s="11" t="s">
        <v>115</v>
      </c>
      <c r="FJ409" s="11" t="s">
        <v>115</v>
      </c>
      <c r="FK409" s="9">
        <v>1794.433092</v>
      </c>
      <c r="FL409" s="11" t="s">
        <v>115</v>
      </c>
      <c r="FM409" s="11" t="s">
        <v>115</v>
      </c>
    </row>
    <row r="410" spans="116:169">
      <c r="DL410" s="11">
        <v>0</v>
      </c>
      <c r="DM410" s="11">
        <v>0.75451999999999997</v>
      </c>
      <c r="DN410" s="11">
        <v>5.4099999999999999E-3</v>
      </c>
      <c r="DO410" s="11">
        <v>4.5700000000000003E-3</v>
      </c>
      <c r="DP410" s="11">
        <v>4.5100000000000001E-3</v>
      </c>
      <c r="DQ410" s="11">
        <v>8.0000000000000007E-5</v>
      </c>
      <c r="DR410" s="11">
        <v>9.0000000000000006E-5</v>
      </c>
      <c r="DS410" s="11">
        <v>4.3899999999999998E-3</v>
      </c>
      <c r="DT410" s="11">
        <v>1.0670000000000001E-2</v>
      </c>
      <c r="DU410" s="11">
        <v>1.2600000000000001E-3</v>
      </c>
      <c r="DV410" s="11">
        <v>5.4640000000000001E-2</v>
      </c>
      <c r="DW410" s="11">
        <v>0.15986</v>
      </c>
      <c r="DX410" s="11">
        <v>0</v>
      </c>
      <c r="DY410" s="11">
        <v>1575.77916</v>
      </c>
      <c r="DZ410" s="11">
        <v>12.337540000000001</v>
      </c>
      <c r="EA410" s="11">
        <v>11.17103</v>
      </c>
      <c r="EB410" s="11">
        <v>11.80247</v>
      </c>
      <c r="EC410" s="11">
        <v>0.21651000000000001</v>
      </c>
      <c r="ED410" s="11">
        <v>0.20441000000000001</v>
      </c>
      <c r="EE410" s="11">
        <v>12.164070000000001</v>
      </c>
      <c r="EF410" s="11">
        <v>24.34863</v>
      </c>
      <c r="EG410" s="11">
        <v>4.5617700000000001</v>
      </c>
      <c r="EH410" s="11">
        <v>205.65568999999999</v>
      </c>
      <c r="EI410" s="11">
        <v>574.41378999999995</v>
      </c>
      <c r="EJ410" s="11">
        <v>0</v>
      </c>
      <c r="EK410" s="11">
        <v>146.1418238</v>
      </c>
      <c r="EL410" s="11">
        <v>0.13756237900000001</v>
      </c>
      <c r="EM410" s="11">
        <v>9.2133989999999999E-2</v>
      </c>
      <c r="EN410" s="11">
        <v>3.7746226000000001E-2</v>
      </c>
      <c r="EO410" s="11">
        <v>0</v>
      </c>
      <c r="EP410" s="11">
        <v>0</v>
      </c>
      <c r="EQ410" s="11">
        <v>0</v>
      </c>
      <c r="ER410" s="11">
        <v>0</v>
      </c>
      <c r="ES410" s="11">
        <v>0</v>
      </c>
      <c r="ET410" s="11">
        <v>0</v>
      </c>
      <c r="EU410" s="11">
        <v>0</v>
      </c>
      <c r="EV410" s="11">
        <v>0</v>
      </c>
      <c r="EW410" s="11">
        <v>24.451274680000001</v>
      </c>
      <c r="EX410" s="11">
        <v>2.6158846999999999E-2</v>
      </c>
      <c r="EY410" s="11">
        <v>1.8636867000000001E-2</v>
      </c>
      <c r="EZ410" s="11">
        <v>8.2110440000000007E-3</v>
      </c>
      <c r="FA410" s="11">
        <v>0</v>
      </c>
      <c r="FB410" s="11">
        <v>0</v>
      </c>
      <c r="FC410" s="11">
        <v>0</v>
      </c>
      <c r="FD410" s="11">
        <v>0</v>
      </c>
      <c r="FE410" s="11">
        <v>0</v>
      </c>
      <c r="FF410" s="11">
        <v>0</v>
      </c>
      <c r="FG410" s="11">
        <v>0</v>
      </c>
      <c r="FH410" s="11">
        <v>0.76909000000000005</v>
      </c>
      <c r="FI410" s="11" t="s">
        <v>115</v>
      </c>
      <c r="FJ410" s="11" t="s">
        <v>115</v>
      </c>
      <c r="FK410" s="9">
        <v>1611.306718</v>
      </c>
      <c r="FL410" s="11" t="s">
        <v>115</v>
      </c>
      <c r="FM410" s="11" t="s">
        <v>115</v>
      </c>
    </row>
    <row r="411" spans="116:169">
      <c r="DL411" s="11">
        <v>0</v>
      </c>
      <c r="DM411" s="11">
        <v>0.73960999999999999</v>
      </c>
      <c r="DN411" s="11">
        <v>5.4200000000000003E-3</v>
      </c>
      <c r="DO411" s="11">
        <v>4.8700000000000002E-3</v>
      </c>
      <c r="DP411" s="11">
        <v>4.0400000000000002E-3</v>
      </c>
      <c r="DQ411" s="11">
        <v>8.0000000000000007E-5</v>
      </c>
      <c r="DR411" s="11">
        <v>9.0000000000000006E-5</v>
      </c>
      <c r="DS411" s="11">
        <v>4.5300000000000002E-3</v>
      </c>
      <c r="DT411" s="11">
        <v>1.0449999999999999E-2</v>
      </c>
      <c r="DU411" s="11">
        <v>1.3500000000000001E-3</v>
      </c>
      <c r="DV411" s="11">
        <v>5.9040000000000002E-2</v>
      </c>
      <c r="DW411" s="11">
        <v>0.17052999999999999</v>
      </c>
      <c r="DX411" s="11">
        <v>0</v>
      </c>
      <c r="DY411" s="11">
        <v>1399.71147</v>
      </c>
      <c r="DZ411" s="11">
        <v>11.308809999999999</v>
      </c>
      <c r="EA411" s="11">
        <v>10.968680000000001</v>
      </c>
      <c r="EB411" s="11">
        <v>9.8146000000000004</v>
      </c>
      <c r="EC411" s="11">
        <v>0.20135</v>
      </c>
      <c r="ED411" s="11">
        <v>0.18668999999999999</v>
      </c>
      <c r="EE411" s="11">
        <v>11.7211</v>
      </c>
      <c r="EF411" s="11">
        <v>21.838940000000001</v>
      </c>
      <c r="EG411" s="11">
        <v>4.7661800000000003</v>
      </c>
      <c r="EH411" s="11">
        <v>217.81975</v>
      </c>
      <c r="EI411" s="11">
        <v>598.76242000000002</v>
      </c>
      <c r="EJ411" s="11">
        <v>0</v>
      </c>
      <c r="EK411" s="11">
        <v>145.28820060000001</v>
      </c>
      <c r="EL411" s="11">
        <v>0.142245697</v>
      </c>
      <c r="EM411" s="11">
        <v>8.4795384000000001E-2</v>
      </c>
      <c r="EN411" s="11">
        <v>3.9822626E-2</v>
      </c>
      <c r="EO411" s="11">
        <v>0</v>
      </c>
      <c r="EP411" s="11">
        <v>0</v>
      </c>
      <c r="EQ411" s="11">
        <v>0</v>
      </c>
      <c r="ER411" s="11">
        <v>0</v>
      </c>
      <c r="ES411" s="11">
        <v>0</v>
      </c>
      <c r="ET411" s="11">
        <v>0</v>
      </c>
      <c r="EU411" s="11">
        <v>0</v>
      </c>
      <c r="EV411" s="11">
        <v>0</v>
      </c>
      <c r="EW411" s="11">
        <v>21.940743860000001</v>
      </c>
      <c r="EX411" s="11">
        <v>2.4622695E-2</v>
      </c>
      <c r="EY411" s="11">
        <v>1.5746431000000002E-2</v>
      </c>
      <c r="EZ411" s="11">
        <v>7.9858419999999999E-3</v>
      </c>
      <c r="FA411" s="11">
        <v>0</v>
      </c>
      <c r="FB411" s="11">
        <v>0</v>
      </c>
      <c r="FC411" s="11">
        <v>0</v>
      </c>
      <c r="FD411" s="11">
        <v>0</v>
      </c>
      <c r="FE411" s="11">
        <v>0</v>
      </c>
      <c r="FF411" s="11">
        <v>0</v>
      </c>
      <c r="FG411" s="11">
        <v>0</v>
      </c>
      <c r="FH411" s="11">
        <v>0.754023</v>
      </c>
      <c r="FI411" s="11" t="s">
        <v>115</v>
      </c>
      <c r="FJ411" s="11" t="s">
        <v>115</v>
      </c>
      <c r="FK411" s="9">
        <v>1432.0049160000001</v>
      </c>
      <c r="FL411" s="11" t="s">
        <v>115</v>
      </c>
      <c r="FM411" s="11" t="s">
        <v>115</v>
      </c>
    </row>
    <row r="412" spans="116:169">
      <c r="DL412" s="11">
        <v>0</v>
      </c>
      <c r="DM412" s="11">
        <v>0.72489000000000003</v>
      </c>
      <c r="DN412" s="11">
        <v>5.4599999999999996E-3</v>
      </c>
      <c r="DO412" s="11">
        <v>4.8799999999999998E-3</v>
      </c>
      <c r="DP412" s="11">
        <v>4.2500000000000003E-3</v>
      </c>
      <c r="DQ412" s="11">
        <v>8.0000000000000007E-5</v>
      </c>
      <c r="DR412" s="11">
        <v>8.0000000000000007E-5</v>
      </c>
      <c r="DS412" s="11">
        <v>4.1200000000000004E-3</v>
      </c>
      <c r="DT412" s="11">
        <v>1.025E-2</v>
      </c>
      <c r="DU412" s="11">
        <v>1.4300000000000001E-3</v>
      </c>
      <c r="DV412" s="11">
        <v>6.3570000000000002E-2</v>
      </c>
      <c r="DW412" s="11">
        <v>0.18098</v>
      </c>
      <c r="DX412" s="11">
        <v>0</v>
      </c>
      <c r="DY412" s="11">
        <v>1227.7983400000001</v>
      </c>
      <c r="DZ412" s="11">
        <v>10.32884</v>
      </c>
      <c r="EA412" s="11">
        <v>10.0562</v>
      </c>
      <c r="EB412" s="11">
        <v>9.5134100000000004</v>
      </c>
      <c r="EC412" s="11">
        <v>0.18298</v>
      </c>
      <c r="ED412" s="11">
        <v>0.16594999999999999</v>
      </c>
      <c r="EE412" s="11">
        <v>9.8507700000000007</v>
      </c>
      <c r="EF412" s="11">
        <v>19.41235</v>
      </c>
      <c r="EG412" s="11">
        <v>4.9528699999999999</v>
      </c>
      <c r="EH412" s="11">
        <v>229.54086000000001</v>
      </c>
      <c r="EI412" s="11">
        <v>620.60136</v>
      </c>
      <c r="EJ412" s="11">
        <v>0</v>
      </c>
      <c r="EK412" s="11">
        <v>144.42573540000001</v>
      </c>
      <c r="EL412" s="11">
        <v>0.14518351099999999</v>
      </c>
      <c r="EM412" s="11">
        <v>8.8892694999999994E-2</v>
      </c>
      <c r="EN412" s="11">
        <v>3.6253175999999998E-2</v>
      </c>
      <c r="EO412" s="11">
        <v>0</v>
      </c>
      <c r="EP412" s="11">
        <v>0</v>
      </c>
      <c r="EQ412" s="11">
        <v>0</v>
      </c>
      <c r="ER412" s="11">
        <v>0</v>
      </c>
      <c r="ES412" s="11">
        <v>0</v>
      </c>
      <c r="ET412" s="11">
        <v>0</v>
      </c>
      <c r="EU412" s="11">
        <v>0</v>
      </c>
      <c r="EV412" s="11">
        <v>0</v>
      </c>
      <c r="EW412" s="11">
        <v>19.489981019999998</v>
      </c>
      <c r="EX412" s="11">
        <v>2.2744227999999998E-2</v>
      </c>
      <c r="EY412" s="11">
        <v>1.5018146E-2</v>
      </c>
      <c r="EZ412" s="11">
        <v>6.6624270000000003E-3</v>
      </c>
      <c r="FA412" s="11">
        <v>0</v>
      </c>
      <c r="FB412" s="11">
        <v>0</v>
      </c>
      <c r="FC412" s="11">
        <v>0</v>
      </c>
      <c r="FD412" s="11">
        <v>0</v>
      </c>
      <c r="FE412" s="11">
        <v>0</v>
      </c>
      <c r="FF412" s="11">
        <v>0</v>
      </c>
      <c r="FG412" s="11">
        <v>0</v>
      </c>
      <c r="FH412" s="11">
        <v>0.73956900000000003</v>
      </c>
      <c r="FI412" s="11" t="s">
        <v>115</v>
      </c>
      <c r="FJ412" s="11" t="s">
        <v>115</v>
      </c>
      <c r="FK412" s="9">
        <v>1257.879776</v>
      </c>
      <c r="FL412" s="11" t="s">
        <v>115</v>
      </c>
      <c r="FM412" s="11" t="s">
        <v>115</v>
      </c>
    </row>
    <row r="413" spans="116:169">
      <c r="DL413" s="11">
        <v>0</v>
      </c>
      <c r="DM413" s="11">
        <v>0.71052999999999999</v>
      </c>
      <c r="DN413" s="11">
        <v>5.3299999999999997E-3</v>
      </c>
      <c r="DO413" s="11">
        <v>4.8999999999999998E-3</v>
      </c>
      <c r="DP413" s="11">
        <v>4.2700000000000004E-3</v>
      </c>
      <c r="DQ413" s="11">
        <v>9.0000000000000006E-5</v>
      </c>
      <c r="DR413" s="11">
        <v>8.0000000000000007E-5</v>
      </c>
      <c r="DS413" s="11">
        <v>4.3E-3</v>
      </c>
      <c r="DT413" s="11">
        <v>1.0059999999999999E-2</v>
      </c>
      <c r="DU413" s="11">
        <v>1.5100000000000001E-3</v>
      </c>
      <c r="DV413" s="11">
        <v>6.769E-2</v>
      </c>
      <c r="DW413" s="11">
        <v>0.19123000000000001</v>
      </c>
      <c r="DX413" s="11">
        <v>0</v>
      </c>
      <c r="DY413" s="11">
        <v>1060.2671600000001</v>
      </c>
      <c r="DZ413" s="11">
        <v>9.0202399999999994</v>
      </c>
      <c r="EA413" s="11">
        <v>9.1432599999999997</v>
      </c>
      <c r="EB413" s="11">
        <v>8.7315900000000006</v>
      </c>
      <c r="EC413" s="11">
        <v>0.16882</v>
      </c>
      <c r="ED413" s="11">
        <v>0.14860000000000001</v>
      </c>
      <c r="EE413" s="11">
        <v>9.4852100000000004</v>
      </c>
      <c r="EF413" s="11">
        <v>17.05639</v>
      </c>
      <c r="EG413" s="11">
        <v>5.1188200000000004</v>
      </c>
      <c r="EH413" s="11">
        <v>239.39162999999999</v>
      </c>
      <c r="EI413" s="11">
        <v>640.01370999999995</v>
      </c>
      <c r="EJ413" s="11">
        <v>0</v>
      </c>
      <c r="EK413" s="11">
        <v>143.58034090000001</v>
      </c>
      <c r="EL413" s="11">
        <v>0.14852639500000001</v>
      </c>
      <c r="EM413" s="11">
        <v>9.1006823000000001E-2</v>
      </c>
      <c r="EN413" s="11">
        <v>3.8635058999999999E-2</v>
      </c>
      <c r="EO413" s="11">
        <v>0</v>
      </c>
      <c r="EP413" s="11">
        <v>0</v>
      </c>
      <c r="EQ413" s="11">
        <v>0</v>
      </c>
      <c r="ER413" s="11">
        <v>0</v>
      </c>
      <c r="ES413" s="11">
        <v>0</v>
      </c>
      <c r="ET413" s="11">
        <v>0</v>
      </c>
      <c r="EU413" s="11">
        <v>0</v>
      </c>
      <c r="EV413" s="11">
        <v>0</v>
      </c>
      <c r="EW413" s="11">
        <v>17.101173599999999</v>
      </c>
      <c r="EX413" s="11">
        <v>2.0870308000000001E-2</v>
      </c>
      <c r="EY413" s="11">
        <v>1.3893869E-2</v>
      </c>
      <c r="EZ413" s="11">
        <v>6.4616630000000003E-3</v>
      </c>
      <c r="FA413" s="11">
        <v>0</v>
      </c>
      <c r="FB413" s="11">
        <v>0</v>
      </c>
      <c r="FC413" s="11">
        <v>0</v>
      </c>
      <c r="FD413" s="11">
        <v>0</v>
      </c>
      <c r="FE413" s="11">
        <v>0</v>
      </c>
      <c r="FF413" s="11">
        <v>0</v>
      </c>
      <c r="FG413" s="11">
        <v>0</v>
      </c>
      <c r="FH413" s="11">
        <v>0.72511999999999999</v>
      </c>
      <c r="FI413" s="11" t="s">
        <v>115</v>
      </c>
      <c r="FJ413" s="11" t="s">
        <v>115</v>
      </c>
      <c r="FK413" s="9">
        <v>1087.331062</v>
      </c>
      <c r="FL413" s="11" t="s">
        <v>115</v>
      </c>
      <c r="FM413" s="11" t="s">
        <v>115</v>
      </c>
    </row>
    <row r="414" spans="116:169">
      <c r="DL414" s="11">
        <v>0</v>
      </c>
      <c r="DM414" s="11">
        <v>0.69501000000000002</v>
      </c>
      <c r="DN414" s="11">
        <v>5.8799999999999998E-3</v>
      </c>
      <c r="DO414" s="11">
        <v>5.5500000000000002E-3</v>
      </c>
      <c r="DP414" s="11">
        <v>4.3099999999999996E-3</v>
      </c>
      <c r="DQ414" s="11">
        <v>9.0000000000000006E-5</v>
      </c>
      <c r="DR414" s="11">
        <v>8.0000000000000007E-5</v>
      </c>
      <c r="DS414" s="11">
        <v>4.3499999999999997E-3</v>
      </c>
      <c r="DT414" s="11">
        <v>9.8499999999999994E-3</v>
      </c>
      <c r="DU414" s="11">
        <v>1.6000000000000001E-3</v>
      </c>
      <c r="DV414" s="11">
        <v>7.1989999999999998E-2</v>
      </c>
      <c r="DW414" s="11">
        <v>0.20129</v>
      </c>
      <c r="DX414" s="11">
        <v>0</v>
      </c>
      <c r="DY414" s="11">
        <v>895.03994999999998</v>
      </c>
      <c r="DZ414" s="11">
        <v>8.7715899999999998</v>
      </c>
      <c r="EA414" s="11">
        <v>9.2617700000000003</v>
      </c>
      <c r="EB414" s="11">
        <v>7.9660799999999998</v>
      </c>
      <c r="EC414" s="11">
        <v>0.16103999999999999</v>
      </c>
      <c r="ED414" s="11">
        <v>0.13289999999999999</v>
      </c>
      <c r="EE414" s="11">
        <v>8.7244200000000003</v>
      </c>
      <c r="EF414" s="11">
        <v>14.71402</v>
      </c>
      <c r="EG414" s="11">
        <v>5.2674200000000004</v>
      </c>
      <c r="EH414" s="11">
        <v>248.87683999999999</v>
      </c>
      <c r="EI414" s="11">
        <v>657.07010000000002</v>
      </c>
      <c r="EJ414" s="11">
        <v>0</v>
      </c>
      <c r="EK414" s="11">
        <v>142.2617956</v>
      </c>
      <c r="EL414" s="11">
        <v>0.165411063</v>
      </c>
      <c r="EM414" s="11">
        <v>9.2733889999999999E-2</v>
      </c>
      <c r="EN414" s="11">
        <v>3.9353974999999999E-2</v>
      </c>
      <c r="EO414" s="11">
        <v>0</v>
      </c>
      <c r="EP414" s="11">
        <v>0</v>
      </c>
      <c r="EQ414" s="11">
        <v>0</v>
      </c>
      <c r="ER414" s="11">
        <v>0</v>
      </c>
      <c r="ES414" s="11">
        <v>0</v>
      </c>
      <c r="ET414" s="11">
        <v>0</v>
      </c>
      <c r="EU414" s="11">
        <v>0</v>
      </c>
      <c r="EV414" s="11">
        <v>0</v>
      </c>
      <c r="EW414" s="11">
        <v>14.718939880000001</v>
      </c>
      <c r="EX414" s="11">
        <v>2.0533081000000002E-2</v>
      </c>
      <c r="EY414" s="11">
        <v>1.2665492E-2</v>
      </c>
      <c r="EZ414" s="11">
        <v>5.9406049999999998E-3</v>
      </c>
      <c r="FA414" s="11">
        <v>0</v>
      </c>
      <c r="FB414" s="11">
        <v>0</v>
      </c>
      <c r="FC414" s="11">
        <v>0</v>
      </c>
      <c r="FD414" s="11">
        <v>0</v>
      </c>
      <c r="FE414" s="11">
        <v>0</v>
      </c>
      <c r="FF414" s="11">
        <v>0</v>
      </c>
      <c r="FG414" s="11">
        <v>0</v>
      </c>
      <c r="FH414" s="11">
        <v>0.71084099999999995</v>
      </c>
      <c r="FI414" s="11" t="s">
        <v>115</v>
      </c>
      <c r="FJ414" s="11" t="s">
        <v>115</v>
      </c>
      <c r="FK414" s="11">
        <v>921.20043199999998</v>
      </c>
      <c r="FL414" s="11" t="s">
        <v>115</v>
      </c>
      <c r="FM414" s="11" t="s">
        <v>115</v>
      </c>
    </row>
    <row r="415" spans="116:169">
      <c r="DL415" s="11">
        <v>0</v>
      </c>
      <c r="DM415" s="11">
        <v>0.62866</v>
      </c>
      <c r="DN415" s="11">
        <v>1.3799999999999999E-3</v>
      </c>
      <c r="DO415" s="11">
        <v>6.0200000000000002E-3</v>
      </c>
      <c r="DP415" s="11">
        <v>4.8199999999999996E-3</v>
      </c>
      <c r="DQ415" s="11">
        <v>1E-4</v>
      </c>
      <c r="DR415" s="11">
        <v>8.0000000000000007E-5</v>
      </c>
      <c r="DS415" s="11">
        <v>4.2199999999999998E-3</v>
      </c>
      <c r="DT415" s="11">
        <v>6.5559999999999993E-2</v>
      </c>
      <c r="DU415" s="11">
        <v>1.6800000000000001E-3</v>
      </c>
      <c r="DV415" s="11">
        <v>7.6340000000000005E-2</v>
      </c>
      <c r="DW415" s="11">
        <v>0.21113999999999999</v>
      </c>
      <c r="DX415" s="11">
        <v>0</v>
      </c>
      <c r="DY415" s="11">
        <v>679.27138000000002</v>
      </c>
      <c r="DZ415" s="11">
        <v>1.7704800000000001</v>
      </c>
      <c r="EA415" s="11">
        <v>8.8582900000000002</v>
      </c>
      <c r="EB415" s="11">
        <v>7.9796300000000002</v>
      </c>
      <c r="EC415" s="11">
        <v>0.15275</v>
      </c>
      <c r="ED415" s="11">
        <v>0.11165</v>
      </c>
      <c r="EE415" s="11">
        <v>7.7335200000000004</v>
      </c>
      <c r="EF415" s="11">
        <v>84.446529999999996</v>
      </c>
      <c r="EG415" s="11">
        <v>5.4003199999999998</v>
      </c>
      <c r="EH415" s="11">
        <v>257.60126000000002</v>
      </c>
      <c r="EI415" s="11">
        <v>671.78412000000003</v>
      </c>
      <c r="EJ415" s="11">
        <v>0</v>
      </c>
      <c r="EK415" s="11">
        <v>130.5471441</v>
      </c>
      <c r="EL415" s="11">
        <v>0.18431472199999999</v>
      </c>
      <c r="EM415" s="11">
        <v>0.104456177</v>
      </c>
      <c r="EN415" s="11">
        <v>4.0282946E-2</v>
      </c>
      <c r="EO415" s="11">
        <v>0</v>
      </c>
      <c r="EP415" s="11">
        <v>0</v>
      </c>
      <c r="EQ415" s="11">
        <v>0</v>
      </c>
      <c r="ER415" s="11">
        <v>0</v>
      </c>
      <c r="ES415" s="11">
        <v>0</v>
      </c>
      <c r="ET415" s="11">
        <v>0</v>
      </c>
      <c r="EU415" s="11">
        <v>0</v>
      </c>
      <c r="EV415" s="11">
        <v>0</v>
      </c>
      <c r="EW415" s="11">
        <v>11.49697701</v>
      </c>
      <c r="EX415" s="11">
        <v>1.9965157000000001E-2</v>
      </c>
      <c r="EY415" s="11">
        <v>1.2595347E-2</v>
      </c>
      <c r="EZ415" s="11">
        <v>5.4335670000000003E-3</v>
      </c>
      <c r="FA415" s="11">
        <v>0</v>
      </c>
      <c r="FB415" s="11">
        <v>0</v>
      </c>
      <c r="FC415" s="11">
        <v>0</v>
      </c>
      <c r="FD415" s="11">
        <v>0</v>
      </c>
      <c r="FE415" s="11">
        <v>0</v>
      </c>
      <c r="FF415" s="11">
        <v>0</v>
      </c>
      <c r="FG415" s="11">
        <v>0</v>
      </c>
      <c r="FH415" s="11">
        <v>0.640984</v>
      </c>
      <c r="FI415" s="11" t="s">
        <v>115</v>
      </c>
      <c r="FJ415" s="11" t="s">
        <v>115</v>
      </c>
      <c r="FK415" s="11">
        <v>698.03252699999996</v>
      </c>
      <c r="FL415" s="11" t="s">
        <v>115</v>
      </c>
      <c r="FM415" s="11" t="s">
        <v>115</v>
      </c>
    </row>
    <row r="416" spans="116:169">
      <c r="DL416" s="11">
        <v>0</v>
      </c>
      <c r="DM416" s="11">
        <v>0.35560000000000003</v>
      </c>
      <c r="DN416" s="11">
        <v>3.3E-4</v>
      </c>
      <c r="DO416" s="11">
        <v>1.98E-3</v>
      </c>
      <c r="DP416" s="11">
        <v>5.0400000000000002E-3</v>
      </c>
      <c r="DQ416" s="11">
        <v>6.0000000000000002E-5</v>
      </c>
      <c r="DR416" s="11">
        <v>5.0000000000000002E-5</v>
      </c>
      <c r="DS416" s="11">
        <v>4.6600000000000001E-3</v>
      </c>
      <c r="DT416" s="11">
        <v>0.27326</v>
      </c>
      <c r="DU416" s="11">
        <v>1.7600000000000001E-3</v>
      </c>
      <c r="DV416" s="11">
        <v>8.0549999999999997E-2</v>
      </c>
      <c r="DW416" s="11">
        <v>0.2767</v>
      </c>
      <c r="DX416" s="11">
        <v>0</v>
      </c>
      <c r="DY416" s="11">
        <v>309.45200999999997</v>
      </c>
      <c r="DZ416" s="11">
        <v>0.34928999999999999</v>
      </c>
      <c r="EA416" s="11">
        <v>2.4727700000000001</v>
      </c>
      <c r="EB416" s="11">
        <v>7.37826</v>
      </c>
      <c r="EC416" s="11">
        <v>9.4939999999999997E-2</v>
      </c>
      <c r="ED416" s="11">
        <v>6.1409999999999999E-2</v>
      </c>
      <c r="EE416" s="11">
        <v>7.66723</v>
      </c>
      <c r="EF416" s="11">
        <v>295.26627999999999</v>
      </c>
      <c r="EG416" s="11">
        <v>5.5119699999999998</v>
      </c>
      <c r="EH416" s="11">
        <v>265.33479</v>
      </c>
      <c r="EI416" s="11">
        <v>756.23064999999997</v>
      </c>
      <c r="EJ416" s="11">
        <v>0</v>
      </c>
      <c r="EK416" s="11">
        <v>75.023132020000006</v>
      </c>
      <c r="EL416" s="11">
        <v>0.106047039</v>
      </c>
      <c r="EM416" s="11">
        <v>0.115420705</v>
      </c>
      <c r="EN416" s="11">
        <v>4.5728756000000002E-2</v>
      </c>
      <c r="EO416" s="11">
        <v>0</v>
      </c>
      <c r="EP416" s="11">
        <v>0</v>
      </c>
      <c r="EQ416" s="11">
        <v>0</v>
      </c>
      <c r="ER416" s="11">
        <v>0</v>
      </c>
      <c r="ES416" s="11">
        <v>0</v>
      </c>
      <c r="ET416" s="11">
        <v>0</v>
      </c>
      <c r="EU416" s="11">
        <v>0</v>
      </c>
      <c r="EV416" s="11">
        <v>0</v>
      </c>
      <c r="EW416" s="11">
        <v>5.4711169279999998</v>
      </c>
      <c r="EX416" s="11">
        <v>1.0314768E-2</v>
      </c>
      <c r="EY416" s="11">
        <v>1.2114208E-2</v>
      </c>
      <c r="EZ416" s="11">
        <v>5.4436099999999998E-3</v>
      </c>
      <c r="FA416" s="11">
        <v>0</v>
      </c>
      <c r="FB416" s="11">
        <v>0</v>
      </c>
      <c r="FC416" s="11">
        <v>0</v>
      </c>
      <c r="FD416" s="11">
        <v>0</v>
      </c>
      <c r="FE416" s="11">
        <v>0</v>
      </c>
      <c r="FF416" s="11">
        <v>0</v>
      </c>
      <c r="FG416" s="11">
        <v>0</v>
      </c>
      <c r="FH416" s="11">
        <v>0.36301800000000001</v>
      </c>
      <c r="FI416" s="11" t="s">
        <v>115</v>
      </c>
      <c r="FJ416" s="11" t="s">
        <v>115</v>
      </c>
      <c r="FK416" s="11">
        <v>319.74726600000002</v>
      </c>
      <c r="FL416" s="11" t="s">
        <v>115</v>
      </c>
      <c r="FM416" s="11" t="s">
        <v>115</v>
      </c>
    </row>
    <row r="417" spans="116:169">
      <c r="DL417" s="11">
        <v>0</v>
      </c>
      <c r="DM417" s="11">
        <v>5.3460000000000001E-2</v>
      </c>
      <c r="DN417" s="11">
        <v>1.1E-4</v>
      </c>
      <c r="DO417" s="11">
        <v>5.2999999999999998E-4</v>
      </c>
      <c r="DP417" s="11">
        <v>1.81E-3</v>
      </c>
      <c r="DQ417" s="11">
        <v>3.0000000000000001E-5</v>
      </c>
      <c r="DR417" s="11">
        <v>2.0000000000000002E-5</v>
      </c>
      <c r="DS417" s="11">
        <v>4.6899999999999997E-3</v>
      </c>
      <c r="DT417" s="11">
        <v>0.30237000000000003</v>
      </c>
      <c r="DU417" s="11">
        <v>1.81E-3</v>
      </c>
      <c r="DV417" s="11">
        <v>8.5209999999999994E-2</v>
      </c>
      <c r="DW417" s="11">
        <v>0.54996</v>
      </c>
      <c r="DX417" s="11">
        <v>0</v>
      </c>
      <c r="DY417" s="11">
        <v>35.10595</v>
      </c>
      <c r="DZ417" s="11">
        <v>8.9700000000000002E-2</v>
      </c>
      <c r="EA417" s="11">
        <v>0.54493000000000003</v>
      </c>
      <c r="EB417" s="11">
        <v>2.2526199999999998</v>
      </c>
      <c r="EC417" s="11">
        <v>4.65E-2</v>
      </c>
      <c r="ED417" s="11">
        <v>2.273E-2</v>
      </c>
      <c r="EE417" s="11">
        <v>6.8602699999999999</v>
      </c>
      <c r="EF417" s="11">
        <v>263.1327</v>
      </c>
      <c r="EG417" s="11">
        <v>5.5733899999999998</v>
      </c>
      <c r="EH417" s="11">
        <v>273.00202000000002</v>
      </c>
      <c r="EI417" s="11">
        <v>1051.49694</v>
      </c>
      <c r="EJ417" s="11">
        <v>0</v>
      </c>
      <c r="EK417" s="11">
        <v>11.54145557</v>
      </c>
      <c r="EL417" s="11">
        <v>5.0209627E-2</v>
      </c>
      <c r="EM417" s="11">
        <v>5.1759751E-2</v>
      </c>
      <c r="EN417" s="11">
        <v>4.8433948999999997E-2</v>
      </c>
      <c r="EO417" s="11">
        <v>0</v>
      </c>
      <c r="EP417" s="11">
        <v>0</v>
      </c>
      <c r="EQ417" s="11">
        <v>0</v>
      </c>
      <c r="ER417" s="11">
        <v>0</v>
      </c>
      <c r="ES417" s="11">
        <v>0</v>
      </c>
      <c r="ET417" s="11">
        <v>0</v>
      </c>
      <c r="EU417" s="11">
        <v>0</v>
      </c>
      <c r="EV417" s="11">
        <v>0</v>
      </c>
      <c r="EW417" s="11">
        <v>0.67187457900000003</v>
      </c>
      <c r="EX417" s="11">
        <v>4.2832260000000002E-3</v>
      </c>
      <c r="EY417" s="11">
        <v>4.7233049999999997E-3</v>
      </c>
      <c r="EZ417" s="11">
        <v>5.0089770000000004E-3</v>
      </c>
      <c r="FA417" s="11">
        <v>0</v>
      </c>
      <c r="FB417" s="11">
        <v>0</v>
      </c>
      <c r="FC417" s="11">
        <v>0</v>
      </c>
      <c r="FD417" s="11">
        <v>0</v>
      </c>
      <c r="FE417" s="11">
        <v>0</v>
      </c>
      <c r="FF417" s="11">
        <v>0</v>
      </c>
      <c r="FG417" s="11">
        <v>0</v>
      </c>
      <c r="FH417" s="11">
        <v>5.5937000000000001E-2</v>
      </c>
      <c r="FI417" s="11" t="s">
        <v>115</v>
      </c>
      <c r="FJ417" s="11" t="s">
        <v>115</v>
      </c>
      <c r="FK417" s="11">
        <v>38.039706000000002</v>
      </c>
      <c r="FL417" s="11" t="s">
        <v>115</v>
      </c>
      <c r="FM417" s="11" t="s">
        <v>115</v>
      </c>
    </row>
    <row r="418" spans="116:169">
      <c r="DL418" s="11">
        <v>0</v>
      </c>
      <c r="DM418" s="11">
        <v>1.33E-3</v>
      </c>
      <c r="DN418" s="11">
        <v>4.0000000000000003E-5</v>
      </c>
      <c r="DO418" s="11">
        <v>1.4999999999999999E-4</v>
      </c>
      <c r="DP418" s="11">
        <v>5.0000000000000001E-4</v>
      </c>
      <c r="DQ418" s="11">
        <v>1.0000000000000001E-5</v>
      </c>
      <c r="DR418" s="11">
        <v>0</v>
      </c>
      <c r="DS418" s="11">
        <v>1.6800000000000001E-3</v>
      </c>
      <c r="DT418" s="11">
        <v>5.2220000000000003E-2</v>
      </c>
      <c r="DU418" s="11">
        <v>1.83E-3</v>
      </c>
      <c r="DV418" s="11">
        <v>8.9910000000000004E-2</v>
      </c>
      <c r="DW418" s="11">
        <v>0.85233000000000003</v>
      </c>
      <c r="DX418" s="11">
        <v>0</v>
      </c>
      <c r="DY418" s="11">
        <v>0.58077000000000001</v>
      </c>
      <c r="DZ418" s="11">
        <v>2.2020000000000001E-2</v>
      </c>
      <c r="EA418" s="11">
        <v>0.12545999999999999</v>
      </c>
      <c r="EB418" s="11">
        <v>0.51790999999999998</v>
      </c>
      <c r="EC418" s="11">
        <v>1.286E-2</v>
      </c>
      <c r="ED418" s="11">
        <v>5.5799999999999999E-3</v>
      </c>
      <c r="EE418" s="11">
        <v>2.0862400000000001</v>
      </c>
      <c r="EF418" s="11">
        <v>34.294589999999999</v>
      </c>
      <c r="EG418" s="11">
        <v>5.59612</v>
      </c>
      <c r="EH418" s="11">
        <v>279.86228999999997</v>
      </c>
      <c r="EI418" s="11">
        <v>1314.6296299999999</v>
      </c>
      <c r="EJ418" s="11">
        <v>0</v>
      </c>
      <c r="EK418" s="11">
        <v>0.34190879699999999</v>
      </c>
      <c r="EL418" s="11">
        <v>1.8540630999999998E-2</v>
      </c>
      <c r="EM418" s="11">
        <v>1.620632E-2</v>
      </c>
      <c r="EN418" s="11">
        <v>1.7627378999999999E-2</v>
      </c>
      <c r="EO418" s="11">
        <v>0</v>
      </c>
      <c r="EP418" s="11">
        <v>0</v>
      </c>
      <c r="EQ418" s="11">
        <v>0</v>
      </c>
      <c r="ER418" s="11">
        <v>0</v>
      </c>
      <c r="ES418" s="11">
        <v>0</v>
      </c>
      <c r="ET418" s="11">
        <v>0</v>
      </c>
      <c r="EU418" s="11">
        <v>0</v>
      </c>
      <c r="EV418" s="11">
        <v>0</v>
      </c>
      <c r="EW418" s="11">
        <v>1.6355158000000002E-2</v>
      </c>
      <c r="EX418" s="11">
        <v>1.329492E-3</v>
      </c>
      <c r="EY418" s="11">
        <v>1.2458040000000001E-3</v>
      </c>
      <c r="EZ418" s="11">
        <v>1.5514599999999999E-3</v>
      </c>
      <c r="FA418" s="11">
        <v>0</v>
      </c>
      <c r="FB418" s="11">
        <v>0</v>
      </c>
      <c r="FC418" s="11">
        <v>0</v>
      </c>
      <c r="FD418" s="11">
        <v>0</v>
      </c>
      <c r="FE418" s="11">
        <v>0</v>
      </c>
      <c r="FF418" s="11">
        <v>0</v>
      </c>
      <c r="FG418" s="11">
        <v>0</v>
      </c>
      <c r="FH418" s="11">
        <v>2.0370000000000002E-3</v>
      </c>
      <c r="FI418" s="11" t="s">
        <v>115</v>
      </c>
      <c r="FJ418" s="11" t="s">
        <v>115</v>
      </c>
      <c r="FK418" s="11">
        <v>1.2590170000000001</v>
      </c>
      <c r="FL418" s="11" t="s">
        <v>115</v>
      </c>
      <c r="FM418" s="11" t="s">
        <v>115</v>
      </c>
    </row>
    <row r="419" spans="116:169">
      <c r="DL419" s="11">
        <v>0</v>
      </c>
      <c r="DM419" s="11">
        <v>3.0000000000000001E-5</v>
      </c>
      <c r="DN419" s="11">
        <v>1.0000000000000001E-5</v>
      </c>
      <c r="DO419" s="11">
        <v>5.0000000000000002E-5</v>
      </c>
      <c r="DP419" s="11">
        <v>1.4999999999999999E-4</v>
      </c>
      <c r="DQ419" s="11">
        <v>0</v>
      </c>
      <c r="DR419" s="11">
        <v>0</v>
      </c>
      <c r="DS419" s="11">
        <v>4.6999999999999999E-4</v>
      </c>
      <c r="DT419" s="11">
        <v>1.33E-3</v>
      </c>
      <c r="DU419" s="11">
        <v>1.83E-3</v>
      </c>
      <c r="DV419" s="11">
        <v>9.1590000000000005E-2</v>
      </c>
      <c r="DW419" s="11">
        <v>0.90454999999999997</v>
      </c>
      <c r="DX419" s="11">
        <v>0</v>
      </c>
      <c r="DY419" s="11">
        <v>0</v>
      </c>
      <c r="DZ419" s="11">
        <v>4.2199999999999998E-3</v>
      </c>
      <c r="EA419" s="11">
        <v>2.9010000000000001E-2</v>
      </c>
      <c r="EB419" s="11">
        <v>0.11831</v>
      </c>
      <c r="EC419" s="11">
        <v>2.96E-3</v>
      </c>
      <c r="ED419" s="11">
        <v>1.2700000000000001E-3</v>
      </c>
      <c r="EE419" s="11">
        <v>0.47966999999999999</v>
      </c>
      <c r="EF419" s="11">
        <v>0.58016999999999996</v>
      </c>
      <c r="EG419" s="11">
        <v>5.6017000000000001</v>
      </c>
      <c r="EH419" s="11">
        <v>281.94853000000001</v>
      </c>
      <c r="EI419" s="11">
        <v>1348.9242200000001</v>
      </c>
      <c r="EJ419" s="11">
        <v>0</v>
      </c>
      <c r="EK419" s="11">
        <v>2.8006586999999999E-2</v>
      </c>
      <c r="EL419" s="11">
        <v>5.6891520000000003E-3</v>
      </c>
      <c r="EM419" s="11">
        <v>4.7367859999999998E-3</v>
      </c>
      <c r="EN419" s="11">
        <v>4.9691639999999999E-3</v>
      </c>
      <c r="EO419" s="11">
        <v>0</v>
      </c>
      <c r="EP419" s="11">
        <v>0</v>
      </c>
      <c r="EQ419" s="11">
        <v>0</v>
      </c>
      <c r="ER419" s="11">
        <v>0</v>
      </c>
      <c r="ES419" s="11">
        <v>0</v>
      </c>
      <c r="ET419" s="11">
        <v>0</v>
      </c>
      <c r="EU419" s="11">
        <v>0</v>
      </c>
      <c r="EV419" s="11">
        <v>0</v>
      </c>
      <c r="EW419" s="11">
        <v>1.147882E-3</v>
      </c>
      <c r="EX419" s="11">
        <v>3.22966E-4</v>
      </c>
      <c r="EY419" s="11">
        <v>2.9299799999999999E-4</v>
      </c>
      <c r="EZ419" s="11">
        <v>3.6187900000000001E-4</v>
      </c>
      <c r="FA419" s="11">
        <v>0</v>
      </c>
      <c r="FB419" s="11">
        <v>0</v>
      </c>
      <c r="FC419" s="11">
        <v>0</v>
      </c>
      <c r="FD419" s="11">
        <v>0</v>
      </c>
      <c r="FE419" s="11">
        <v>0</v>
      </c>
      <c r="FF419" s="11">
        <v>0</v>
      </c>
      <c r="FG419" s="11">
        <v>0</v>
      </c>
      <c r="FH419" s="11">
        <v>2.4000000000000001E-4</v>
      </c>
      <c r="FI419" s="11" t="s">
        <v>115</v>
      </c>
      <c r="FJ419" s="11" t="s">
        <v>115</v>
      </c>
      <c r="FK419" s="11">
        <v>0.154503</v>
      </c>
      <c r="FL419" s="11" t="s">
        <v>115</v>
      </c>
      <c r="FM419" s="11" t="s">
        <v>115</v>
      </c>
    </row>
    <row r="420" spans="116:169">
      <c r="DL420" s="11">
        <v>0</v>
      </c>
      <c r="DM420" s="11">
        <v>1.0000000000000001E-5</v>
      </c>
      <c r="DN420" s="11">
        <v>0</v>
      </c>
      <c r="DO420" s="11">
        <v>1.0000000000000001E-5</v>
      </c>
      <c r="DP420" s="11">
        <v>5.0000000000000002E-5</v>
      </c>
      <c r="DQ420" s="11">
        <v>0</v>
      </c>
      <c r="DR420" s="11">
        <v>0</v>
      </c>
      <c r="DS420" s="11">
        <v>1.3999999999999999E-4</v>
      </c>
      <c r="DT420" s="11">
        <v>3.0000000000000001E-5</v>
      </c>
      <c r="DU420" s="11">
        <v>1.83E-3</v>
      </c>
      <c r="DV420" s="11">
        <v>9.2050000000000007E-2</v>
      </c>
      <c r="DW420" s="11">
        <v>0.90588000000000002</v>
      </c>
      <c r="DX420" s="11">
        <v>0</v>
      </c>
      <c r="DY420" s="11">
        <v>0</v>
      </c>
      <c r="DZ420" s="11">
        <v>4.8999999999999998E-4</v>
      </c>
      <c r="EA420" s="11">
        <v>5.5900000000000004E-3</v>
      </c>
      <c r="EB420" s="11">
        <v>2.6950000000000002E-2</v>
      </c>
      <c r="EC420" s="11">
        <v>6.7000000000000002E-4</v>
      </c>
      <c r="ED420" s="11">
        <v>2.9E-4</v>
      </c>
      <c r="EE420" s="11">
        <v>0.10958</v>
      </c>
      <c r="EF420" s="11">
        <v>2.9E-4</v>
      </c>
      <c r="EG420" s="11">
        <v>5.60297</v>
      </c>
      <c r="EH420" s="11">
        <v>282.4282</v>
      </c>
      <c r="EI420" s="11">
        <v>1349.5043900000001</v>
      </c>
      <c r="EJ420" s="11">
        <v>0</v>
      </c>
      <c r="EK420" s="11">
        <v>6.0153740000000004E-3</v>
      </c>
      <c r="EL420" s="11">
        <v>1.707805E-3</v>
      </c>
      <c r="EM420" s="11">
        <v>1.458771E-3</v>
      </c>
      <c r="EN420" s="11">
        <v>1.457959E-3</v>
      </c>
      <c r="EO420" s="11">
        <v>0</v>
      </c>
      <c r="EP420" s="11">
        <v>0</v>
      </c>
      <c r="EQ420" s="11">
        <v>0</v>
      </c>
      <c r="ER420" s="11">
        <v>0</v>
      </c>
      <c r="ES420" s="11">
        <v>0</v>
      </c>
      <c r="ET420" s="11">
        <v>0</v>
      </c>
      <c r="EU420" s="11">
        <v>0</v>
      </c>
      <c r="EV420" s="11">
        <v>0</v>
      </c>
      <c r="EW420" s="11">
        <v>2.14131E-4</v>
      </c>
      <c r="EX420" s="10">
        <v>7.1280500000000003E-5</v>
      </c>
      <c r="EY420" s="10">
        <v>6.8310099999999995E-5</v>
      </c>
      <c r="EZ420" s="10">
        <v>8.4339199999999994E-5</v>
      </c>
      <c r="FA420" s="11">
        <v>0</v>
      </c>
      <c r="FB420" s="11">
        <v>0</v>
      </c>
      <c r="FC420" s="11">
        <v>0</v>
      </c>
      <c r="FD420" s="11">
        <v>0</v>
      </c>
      <c r="FE420" s="11">
        <v>0</v>
      </c>
      <c r="FF420" s="11">
        <v>0</v>
      </c>
      <c r="FG420" s="11">
        <v>0</v>
      </c>
      <c r="FH420" s="11">
        <v>7.2999999999999999E-5</v>
      </c>
      <c r="FI420" s="11" t="s">
        <v>115</v>
      </c>
      <c r="FJ420" s="11" t="s">
        <v>115</v>
      </c>
      <c r="FK420" s="11">
        <v>3.3706E-2</v>
      </c>
      <c r="FL420" s="11" t="s">
        <v>115</v>
      </c>
      <c r="FM420" s="11" t="s">
        <v>115</v>
      </c>
    </row>
    <row r="421" spans="116:169">
      <c r="DL421" s="11">
        <v>0</v>
      </c>
      <c r="DM421" s="11">
        <v>0</v>
      </c>
      <c r="DN421" s="11">
        <v>0</v>
      </c>
      <c r="DO421" s="11">
        <v>0</v>
      </c>
      <c r="DP421" s="11">
        <v>1.0000000000000001E-5</v>
      </c>
      <c r="DQ421" s="11">
        <v>0</v>
      </c>
      <c r="DR421" s="11">
        <v>0</v>
      </c>
      <c r="DS421" s="11">
        <v>4.0000000000000003E-5</v>
      </c>
      <c r="DT421" s="11">
        <v>1.0000000000000001E-5</v>
      </c>
      <c r="DU421" s="11">
        <v>1.83E-3</v>
      </c>
      <c r="DV421" s="11">
        <v>9.2189999999999994E-2</v>
      </c>
      <c r="DW421" s="11">
        <v>0.90590999999999999</v>
      </c>
      <c r="DX421" s="11">
        <v>0</v>
      </c>
      <c r="DY421" s="11">
        <v>0</v>
      </c>
      <c r="DZ421" s="11">
        <v>0</v>
      </c>
      <c r="EA421" s="11">
        <v>6.7000000000000002E-4</v>
      </c>
      <c r="EB421" s="11">
        <v>5.1999999999999998E-3</v>
      </c>
      <c r="EC421" s="11">
        <v>1.4999999999999999E-4</v>
      </c>
      <c r="ED421" s="11">
        <v>6.0000000000000002E-5</v>
      </c>
      <c r="EE421" s="11">
        <v>2.4920000000000001E-2</v>
      </c>
      <c r="EF421" s="11">
        <v>6.0000000000000002E-5</v>
      </c>
      <c r="EG421" s="11">
        <v>5.6032599999999997</v>
      </c>
      <c r="EH421" s="11">
        <v>282.53778</v>
      </c>
      <c r="EI421" s="11">
        <v>1349.50467</v>
      </c>
      <c r="EJ421" s="11">
        <v>0</v>
      </c>
      <c r="EK421" s="11">
        <v>1.295404E-3</v>
      </c>
      <c r="EL421" s="11">
        <v>4.3793700000000001E-4</v>
      </c>
      <c r="EM421" s="11">
        <v>4.5612300000000001E-4</v>
      </c>
      <c r="EN421" s="11">
        <v>4.6149800000000002E-4</v>
      </c>
      <c r="EO421" s="11">
        <v>0</v>
      </c>
      <c r="EP421" s="11">
        <v>0</v>
      </c>
      <c r="EQ421" s="11">
        <v>0</v>
      </c>
      <c r="ER421" s="11">
        <v>0</v>
      </c>
      <c r="ES421" s="11">
        <v>0</v>
      </c>
      <c r="ET421" s="11">
        <v>0</v>
      </c>
      <c r="EU421" s="11">
        <v>0</v>
      </c>
      <c r="EV421" s="11">
        <v>0</v>
      </c>
      <c r="EW421" s="10">
        <v>3.7354300000000002E-5</v>
      </c>
      <c r="EX421" s="10">
        <v>1.18879E-5</v>
      </c>
      <c r="EY421" s="10">
        <v>1.4690499999999999E-5</v>
      </c>
      <c r="EZ421" s="10">
        <v>1.9881000000000002E-5</v>
      </c>
      <c r="FA421" s="11">
        <v>0</v>
      </c>
      <c r="FB421" s="11">
        <v>0</v>
      </c>
      <c r="FC421" s="11">
        <v>0</v>
      </c>
      <c r="FD421" s="11">
        <v>0</v>
      </c>
      <c r="FE421" s="11">
        <v>0</v>
      </c>
      <c r="FF421" s="11">
        <v>0</v>
      </c>
      <c r="FG421" s="11">
        <v>0</v>
      </c>
      <c r="FH421" s="11">
        <v>2.1999999999999999E-5</v>
      </c>
      <c r="FI421" s="11" t="s">
        <v>115</v>
      </c>
      <c r="FJ421" s="11" t="s">
        <v>115</v>
      </c>
      <c r="FK421" s="11">
        <v>6.0099999999999997E-3</v>
      </c>
      <c r="FL421" s="11" t="s">
        <v>115</v>
      </c>
      <c r="FM421" s="11" t="s">
        <v>115</v>
      </c>
    </row>
    <row r="422" spans="116:169">
      <c r="DL422" s="11">
        <v>0</v>
      </c>
      <c r="DM422" s="11">
        <v>0</v>
      </c>
      <c r="DN422" s="11">
        <v>0</v>
      </c>
      <c r="DO422" s="11">
        <v>0</v>
      </c>
      <c r="DP422" s="11">
        <v>0</v>
      </c>
      <c r="DQ422" s="11">
        <v>0</v>
      </c>
      <c r="DR422" s="11">
        <v>0</v>
      </c>
      <c r="DS422" s="11">
        <v>1.0000000000000001E-5</v>
      </c>
      <c r="DT422" s="11">
        <v>0</v>
      </c>
      <c r="DU422" s="11">
        <v>1.83E-3</v>
      </c>
      <c r="DV422" s="11">
        <v>9.2230000000000006E-2</v>
      </c>
      <c r="DW422" s="11">
        <v>0.90591999999999995</v>
      </c>
      <c r="DX422" s="11">
        <v>0</v>
      </c>
      <c r="DY422" s="11">
        <v>0</v>
      </c>
      <c r="DZ422" s="11">
        <v>0</v>
      </c>
      <c r="EA422" s="11">
        <v>0</v>
      </c>
      <c r="EB422" s="11">
        <v>6.2E-4</v>
      </c>
      <c r="EC422" s="11">
        <v>3.0000000000000001E-5</v>
      </c>
      <c r="ED422" s="11">
        <v>1.0000000000000001E-5</v>
      </c>
      <c r="EE422" s="11">
        <v>4.79E-3</v>
      </c>
      <c r="EF422" s="11">
        <v>1.0000000000000001E-5</v>
      </c>
      <c r="EG422" s="11">
        <v>5.6033299999999997</v>
      </c>
      <c r="EH422" s="11">
        <v>282.56270000000001</v>
      </c>
      <c r="EI422" s="11">
        <v>1349.5047300000001</v>
      </c>
      <c r="EJ422" s="11">
        <v>0</v>
      </c>
      <c r="EK422" s="11">
        <v>2.30843E-4</v>
      </c>
      <c r="EL422" s="10">
        <v>7.1024099999999996E-5</v>
      </c>
      <c r="EM422" s="11">
        <v>1.04015E-4</v>
      </c>
      <c r="EN422" s="11">
        <v>1.4413300000000001E-4</v>
      </c>
      <c r="EO422" s="11">
        <v>0</v>
      </c>
      <c r="EP422" s="11">
        <v>0</v>
      </c>
      <c r="EQ422" s="11">
        <v>0</v>
      </c>
      <c r="ER422" s="11">
        <v>0</v>
      </c>
      <c r="ES422" s="11">
        <v>0</v>
      </c>
      <c r="ET422" s="11">
        <v>0</v>
      </c>
      <c r="EU422" s="11">
        <v>0</v>
      </c>
      <c r="EV422" s="11">
        <v>0</v>
      </c>
      <c r="EW422" s="10">
        <v>5.22965E-6</v>
      </c>
      <c r="EX422" s="10">
        <v>1.6275699999999999E-6</v>
      </c>
      <c r="EY422" s="10">
        <v>1.8549E-6</v>
      </c>
      <c r="EZ422" s="10">
        <v>4.1102699999999999E-6</v>
      </c>
      <c r="FA422" s="11">
        <v>0</v>
      </c>
      <c r="FB422" s="11">
        <v>0</v>
      </c>
      <c r="FC422" s="11">
        <v>0</v>
      </c>
      <c r="FD422" s="11">
        <v>0</v>
      </c>
      <c r="FE422" s="11">
        <v>0</v>
      </c>
      <c r="FF422" s="11">
        <v>0</v>
      </c>
      <c r="FG422" s="11">
        <v>0</v>
      </c>
      <c r="FH422" s="11">
        <v>6.9999999999999999E-6</v>
      </c>
      <c r="FI422" s="11" t="s">
        <v>115</v>
      </c>
      <c r="FJ422" s="11" t="s">
        <v>115</v>
      </c>
      <c r="FK422" s="11">
        <v>6.4899999999999995E-4</v>
      </c>
      <c r="FL422" s="11" t="s">
        <v>115</v>
      </c>
      <c r="FM422" s="11" t="s">
        <v>115</v>
      </c>
    </row>
    <row r="423" spans="116:169">
      <c r="DL423" s="11">
        <v>0</v>
      </c>
      <c r="DM423" s="11">
        <v>0</v>
      </c>
      <c r="DN423" s="11">
        <v>0</v>
      </c>
      <c r="DO423" s="11">
        <v>0</v>
      </c>
      <c r="DP423" s="11">
        <v>0</v>
      </c>
      <c r="DQ423" s="11">
        <v>0</v>
      </c>
      <c r="DR423" s="11">
        <v>0</v>
      </c>
      <c r="DS423" s="11">
        <v>0</v>
      </c>
      <c r="DT423" s="11">
        <v>0</v>
      </c>
      <c r="DU423" s="11">
        <v>0</v>
      </c>
      <c r="DV423" s="11">
        <v>0</v>
      </c>
      <c r="DW423" s="11">
        <v>0</v>
      </c>
      <c r="DX423" s="11">
        <v>0</v>
      </c>
      <c r="DY423" s="11">
        <v>0</v>
      </c>
      <c r="DZ423" s="11">
        <v>0</v>
      </c>
      <c r="EA423" s="11">
        <v>0</v>
      </c>
      <c r="EB423" s="11">
        <v>0</v>
      </c>
      <c r="EC423" s="11">
        <v>0</v>
      </c>
      <c r="ED423" s="11">
        <v>0</v>
      </c>
      <c r="EE423" s="11">
        <v>0</v>
      </c>
      <c r="EF423" s="11">
        <v>0</v>
      </c>
      <c r="EG423" s="11">
        <v>0</v>
      </c>
      <c r="EH423" s="11">
        <v>0</v>
      </c>
      <c r="EI423" s="11">
        <v>0</v>
      </c>
      <c r="EJ423" s="11">
        <v>0</v>
      </c>
      <c r="EK423" s="11">
        <v>0</v>
      </c>
      <c r="EL423" s="11">
        <v>0</v>
      </c>
      <c r="EM423" s="11">
        <v>0</v>
      </c>
      <c r="EN423" s="11">
        <v>0</v>
      </c>
      <c r="EO423" s="11">
        <v>0</v>
      </c>
      <c r="EP423" s="11">
        <v>0</v>
      </c>
      <c r="EQ423" s="11">
        <v>0</v>
      </c>
      <c r="ER423" s="11">
        <v>0</v>
      </c>
      <c r="ES423" s="11">
        <v>0</v>
      </c>
      <c r="ET423" s="11">
        <v>0</v>
      </c>
      <c r="EU423" s="11">
        <v>0</v>
      </c>
      <c r="EV423" s="11">
        <v>0</v>
      </c>
      <c r="EW423" s="11">
        <v>0</v>
      </c>
      <c r="EX423" s="11">
        <v>0</v>
      </c>
      <c r="EY423" s="11">
        <v>0</v>
      </c>
      <c r="EZ423" s="11">
        <v>0</v>
      </c>
      <c r="FA423" s="11">
        <v>0</v>
      </c>
      <c r="FB423" s="11">
        <v>0</v>
      </c>
      <c r="FC423" s="11">
        <v>0</v>
      </c>
      <c r="FD423" s="11">
        <v>0</v>
      </c>
      <c r="FE423" s="11">
        <v>0</v>
      </c>
      <c r="FF423" s="11">
        <v>0</v>
      </c>
      <c r="FG423" s="11">
        <v>0</v>
      </c>
      <c r="FH423" s="11" t="s">
        <v>115</v>
      </c>
      <c r="FI423" s="11">
        <v>6.9999999999999999E-6</v>
      </c>
      <c r="FJ423" s="11" t="s">
        <v>115</v>
      </c>
      <c r="FK423" s="11" t="s">
        <v>115</v>
      </c>
      <c r="FL423" s="11">
        <v>6.4899999999999995E-4</v>
      </c>
      <c r="FM423" s="11" t="s">
        <v>115</v>
      </c>
    </row>
    <row r="424" spans="116:169">
      <c r="DL424" s="11">
        <v>0</v>
      </c>
      <c r="DM424" s="11">
        <v>0</v>
      </c>
      <c r="DN424" s="11">
        <v>0</v>
      </c>
      <c r="DO424" s="11">
        <v>0</v>
      </c>
      <c r="DP424" s="11">
        <v>0</v>
      </c>
      <c r="DQ424" s="11">
        <v>0</v>
      </c>
      <c r="DR424" s="11">
        <v>0</v>
      </c>
      <c r="DS424" s="11">
        <v>0</v>
      </c>
      <c r="DT424" s="11">
        <v>0</v>
      </c>
      <c r="DU424" s="11">
        <v>0</v>
      </c>
      <c r="DV424" s="11">
        <v>0</v>
      </c>
      <c r="DW424" s="11">
        <v>0</v>
      </c>
      <c r="DX424" s="11">
        <v>0</v>
      </c>
      <c r="DY424" s="11">
        <v>0</v>
      </c>
      <c r="DZ424" s="11">
        <v>0</v>
      </c>
      <c r="EA424" s="11">
        <v>0</v>
      </c>
      <c r="EB424" s="11">
        <v>0</v>
      </c>
      <c r="EC424" s="11">
        <v>0</v>
      </c>
      <c r="ED424" s="11">
        <v>0</v>
      </c>
      <c r="EE424" s="11">
        <v>0</v>
      </c>
      <c r="EF424" s="11">
        <v>0</v>
      </c>
      <c r="EG424" s="11">
        <v>0</v>
      </c>
      <c r="EH424" s="11">
        <v>0</v>
      </c>
      <c r="EI424" s="11">
        <v>0</v>
      </c>
      <c r="EJ424" s="11">
        <v>0</v>
      </c>
      <c r="EK424" s="11">
        <v>0</v>
      </c>
      <c r="EL424" s="11">
        <v>0</v>
      </c>
      <c r="EM424" s="11">
        <v>0</v>
      </c>
      <c r="EN424" s="11">
        <v>0</v>
      </c>
      <c r="EO424" s="11">
        <v>0</v>
      </c>
      <c r="EP424" s="11">
        <v>0</v>
      </c>
      <c r="EQ424" s="11">
        <v>0</v>
      </c>
      <c r="ER424" s="11">
        <v>0</v>
      </c>
      <c r="ES424" s="11">
        <v>0</v>
      </c>
      <c r="ET424" s="11">
        <v>0</v>
      </c>
      <c r="EU424" s="11">
        <v>0</v>
      </c>
      <c r="EV424" s="11">
        <v>0</v>
      </c>
      <c r="EW424" s="11">
        <v>0</v>
      </c>
      <c r="EX424" s="11">
        <v>0</v>
      </c>
      <c r="EY424" s="11">
        <v>0</v>
      </c>
      <c r="EZ424" s="11">
        <v>0</v>
      </c>
      <c r="FA424" s="11">
        <v>0</v>
      </c>
      <c r="FB424" s="11">
        <v>0</v>
      </c>
      <c r="FC424" s="11">
        <v>0</v>
      </c>
      <c r="FD424" s="11">
        <v>0</v>
      </c>
      <c r="FE424" s="11">
        <v>0</v>
      </c>
      <c r="FF424" s="11">
        <v>0</v>
      </c>
      <c r="FG424" s="11">
        <v>0</v>
      </c>
      <c r="FH424" s="11" t="s">
        <v>115</v>
      </c>
      <c r="FI424" s="11" t="s">
        <v>115</v>
      </c>
      <c r="FJ424" s="11">
        <v>6.9999999999999999E-6</v>
      </c>
      <c r="FK424" s="11" t="s">
        <v>115</v>
      </c>
      <c r="FL424" s="11" t="s">
        <v>115</v>
      </c>
      <c r="FM424" s="11">
        <v>6.4899999999999995E-4</v>
      </c>
    </row>
    <row r="425" spans="116:169">
      <c r="DL425" s="11">
        <v>0</v>
      </c>
      <c r="DM425" s="11">
        <v>0</v>
      </c>
      <c r="DN425" s="11">
        <v>0</v>
      </c>
      <c r="DO425" s="11">
        <v>0</v>
      </c>
      <c r="DP425" s="11">
        <v>0</v>
      </c>
      <c r="DQ425" s="11">
        <v>0</v>
      </c>
      <c r="DR425" s="11">
        <v>0</v>
      </c>
      <c r="DS425" s="11">
        <v>0</v>
      </c>
      <c r="DT425" s="11">
        <v>0</v>
      </c>
      <c r="DU425" s="11">
        <v>0</v>
      </c>
      <c r="DV425" s="11">
        <v>0</v>
      </c>
      <c r="DW425" s="11">
        <v>0</v>
      </c>
      <c r="DX425" s="11">
        <v>0</v>
      </c>
      <c r="DY425" s="11">
        <v>0</v>
      </c>
      <c r="DZ425" s="11">
        <v>0</v>
      </c>
      <c r="EA425" s="11">
        <v>0</v>
      </c>
      <c r="EB425" s="11">
        <v>0</v>
      </c>
      <c r="EC425" s="11">
        <v>0</v>
      </c>
      <c r="ED425" s="11">
        <v>0</v>
      </c>
      <c r="EE425" s="11">
        <v>0</v>
      </c>
      <c r="EF425" s="11">
        <v>0</v>
      </c>
      <c r="EG425" s="11">
        <v>0</v>
      </c>
      <c r="EH425" s="11">
        <v>0</v>
      </c>
      <c r="EI425" s="11">
        <v>0</v>
      </c>
      <c r="EJ425" s="11">
        <v>0</v>
      </c>
      <c r="EK425" s="11">
        <v>0</v>
      </c>
      <c r="EL425" s="11">
        <v>0</v>
      </c>
      <c r="EM425" s="11">
        <v>0</v>
      </c>
      <c r="EN425" s="11">
        <v>0</v>
      </c>
      <c r="EO425" s="11">
        <v>0</v>
      </c>
      <c r="EP425" s="11">
        <v>0</v>
      </c>
      <c r="EQ425" s="11">
        <v>0</v>
      </c>
      <c r="ER425" s="11">
        <v>0</v>
      </c>
      <c r="ES425" s="11">
        <v>0</v>
      </c>
      <c r="ET425" s="11">
        <v>0</v>
      </c>
      <c r="EU425" s="11">
        <v>0</v>
      </c>
      <c r="EV425" s="11">
        <v>0</v>
      </c>
      <c r="EW425" s="11">
        <v>0</v>
      </c>
      <c r="EX425" s="11">
        <v>0</v>
      </c>
      <c r="EY425" s="11">
        <v>0</v>
      </c>
      <c r="EZ425" s="11">
        <v>0</v>
      </c>
      <c r="FA425" s="11">
        <v>0</v>
      </c>
      <c r="FB425" s="11">
        <v>0</v>
      </c>
      <c r="FC425" s="11">
        <v>0</v>
      </c>
      <c r="FD425" s="11">
        <v>0</v>
      </c>
      <c r="FE425" s="11">
        <v>0</v>
      </c>
      <c r="FF425" s="11">
        <v>0</v>
      </c>
      <c r="FG425" s="11">
        <v>0</v>
      </c>
      <c r="FH425" s="11" t="s">
        <v>115</v>
      </c>
      <c r="FI425" s="11" t="s">
        <v>115</v>
      </c>
      <c r="FJ425" s="11">
        <v>6.9999999999999999E-6</v>
      </c>
      <c r="FK425" s="11" t="s">
        <v>115</v>
      </c>
      <c r="FL425" s="11" t="s">
        <v>115</v>
      </c>
      <c r="FM425" s="11">
        <v>6.4899999999999995E-4</v>
      </c>
    </row>
    <row r="426" spans="116:169">
      <c r="DL426" s="11">
        <v>0</v>
      </c>
      <c r="DM426" s="11">
        <v>1</v>
      </c>
      <c r="DN426" s="11">
        <v>0</v>
      </c>
      <c r="DO426" s="11">
        <v>0</v>
      </c>
      <c r="DP426" s="11">
        <v>0</v>
      </c>
      <c r="DQ426" s="11">
        <v>0</v>
      </c>
      <c r="DR426" s="11">
        <v>0</v>
      </c>
      <c r="DS426" s="11">
        <v>0</v>
      </c>
      <c r="DT426" s="11">
        <v>0</v>
      </c>
      <c r="DU426" s="11">
        <v>0</v>
      </c>
      <c r="DV426" s="11">
        <v>0</v>
      </c>
      <c r="DW426" s="11">
        <v>0</v>
      </c>
      <c r="DX426" s="11">
        <v>0</v>
      </c>
      <c r="DY426" s="11">
        <v>2253.31</v>
      </c>
      <c r="DZ426" s="11">
        <v>0</v>
      </c>
      <c r="EA426" s="11">
        <v>0</v>
      </c>
      <c r="EB426" s="11">
        <v>0</v>
      </c>
      <c r="EC426" s="11">
        <v>0</v>
      </c>
      <c r="ED426" s="11">
        <v>0</v>
      </c>
      <c r="EE426" s="11">
        <v>0</v>
      </c>
      <c r="EF426" s="11">
        <v>0</v>
      </c>
      <c r="EG426" s="11">
        <v>0</v>
      </c>
      <c r="EH426" s="11">
        <v>0</v>
      </c>
      <c r="EI426" s="11">
        <v>0</v>
      </c>
      <c r="EJ426" s="11">
        <v>0</v>
      </c>
      <c r="EK426" s="11">
        <v>0</v>
      </c>
      <c r="EL426" s="11">
        <v>0</v>
      </c>
      <c r="EM426" s="11">
        <v>0</v>
      </c>
      <c r="EN426" s="11">
        <v>0</v>
      </c>
      <c r="EO426" s="11">
        <v>0</v>
      </c>
      <c r="EP426" s="11">
        <v>0</v>
      </c>
      <c r="EQ426" s="11">
        <v>0</v>
      </c>
      <c r="ER426" s="11">
        <v>0</v>
      </c>
      <c r="ES426" s="11">
        <v>0</v>
      </c>
      <c r="ET426" s="11">
        <v>0</v>
      </c>
      <c r="EU426" s="11">
        <v>0</v>
      </c>
      <c r="EV426" s="11">
        <v>0</v>
      </c>
      <c r="EW426" s="11">
        <v>0</v>
      </c>
      <c r="EX426" s="11">
        <v>0</v>
      </c>
      <c r="EY426" s="11">
        <v>0</v>
      </c>
      <c r="EZ426" s="11">
        <v>0</v>
      </c>
      <c r="FA426" s="11">
        <v>0</v>
      </c>
      <c r="FB426" s="11">
        <v>0</v>
      </c>
      <c r="FC426" s="11">
        <v>0</v>
      </c>
      <c r="FD426" s="11">
        <v>0</v>
      </c>
      <c r="FE426" s="11">
        <v>0</v>
      </c>
      <c r="FF426" s="11">
        <v>0</v>
      </c>
      <c r="FG426" s="11">
        <v>0</v>
      </c>
      <c r="FH426" s="11" t="s">
        <v>115</v>
      </c>
      <c r="FI426" s="11" t="s">
        <v>115</v>
      </c>
      <c r="FJ426" s="11" t="s">
        <v>115</v>
      </c>
      <c r="FK426" s="11" t="s">
        <v>115</v>
      </c>
      <c r="FL426" s="11" t="s">
        <v>115</v>
      </c>
      <c r="FM426" s="11" t="s">
        <v>115</v>
      </c>
    </row>
    <row r="427" spans="116:169">
      <c r="DL427" s="11">
        <v>0</v>
      </c>
      <c r="DM427" s="11">
        <v>0.98202</v>
      </c>
      <c r="DN427" s="11">
        <v>3.63E-3</v>
      </c>
      <c r="DO427" s="11">
        <v>7.7999999999999999E-4</v>
      </c>
      <c r="DP427" s="11">
        <v>1.4999999999999999E-4</v>
      </c>
      <c r="DQ427" s="11">
        <v>2.0000000000000002E-5</v>
      </c>
      <c r="DR427" s="11">
        <v>8.0000000000000007E-5</v>
      </c>
      <c r="DS427" s="11">
        <v>1.4999999999999999E-4</v>
      </c>
      <c r="DT427" s="11">
        <v>1.3180000000000001E-2</v>
      </c>
      <c r="DU427" s="11">
        <v>0</v>
      </c>
      <c r="DV427" s="11">
        <v>0</v>
      </c>
      <c r="DW427" s="11">
        <v>0</v>
      </c>
      <c r="DX427" s="11">
        <v>0</v>
      </c>
      <c r="DY427" s="11">
        <v>2138.3975099999998</v>
      </c>
      <c r="DZ427" s="11">
        <v>8.1738800000000005</v>
      </c>
      <c r="EA427" s="11">
        <v>1.75823</v>
      </c>
      <c r="EB427" s="11">
        <v>0.33667999999999998</v>
      </c>
      <c r="EC427" s="11">
        <v>3.7409999999999999E-2</v>
      </c>
      <c r="ED427" s="11">
        <v>0.18704999999999999</v>
      </c>
      <c r="EE427" s="11">
        <v>0.34416000000000002</v>
      </c>
      <c r="EF427" s="11">
        <v>29.6875</v>
      </c>
      <c r="EG427" s="11">
        <v>0</v>
      </c>
      <c r="EH427" s="11">
        <v>0</v>
      </c>
      <c r="EI427" s="11">
        <v>0</v>
      </c>
      <c r="EJ427" s="11">
        <v>0</v>
      </c>
      <c r="EK427" s="11">
        <v>74.387590779999996</v>
      </c>
      <c r="EL427" s="11">
        <v>0</v>
      </c>
      <c r="EM427" s="11">
        <v>0</v>
      </c>
      <c r="EN427" s="11">
        <v>0</v>
      </c>
      <c r="EO427" s="11">
        <v>0</v>
      </c>
      <c r="EP427" s="11">
        <v>0</v>
      </c>
      <c r="EQ427" s="11">
        <v>0</v>
      </c>
      <c r="ER427" s="11">
        <v>0</v>
      </c>
      <c r="ES427" s="11">
        <v>0</v>
      </c>
      <c r="ET427" s="11">
        <v>0</v>
      </c>
      <c r="EU427" s="11">
        <v>0</v>
      </c>
      <c r="EV427" s="11">
        <v>0</v>
      </c>
      <c r="EW427" s="11">
        <v>31.32934908</v>
      </c>
      <c r="EX427" s="11">
        <v>0</v>
      </c>
      <c r="EY427" s="11">
        <v>0</v>
      </c>
      <c r="EZ427" s="11">
        <v>0</v>
      </c>
      <c r="FA427" s="11">
        <v>0</v>
      </c>
      <c r="FB427" s="11">
        <v>0</v>
      </c>
      <c r="FC427" s="11">
        <v>0</v>
      </c>
      <c r="FD427" s="11">
        <v>0</v>
      </c>
      <c r="FE427" s="11">
        <v>0</v>
      </c>
      <c r="FF427" s="11">
        <v>0</v>
      </c>
      <c r="FG427" s="11">
        <v>0</v>
      </c>
      <c r="FH427" s="11">
        <v>0.98658900000000005</v>
      </c>
      <c r="FI427" s="11" t="s">
        <v>115</v>
      </c>
      <c r="FJ427" s="11" t="s">
        <v>115</v>
      </c>
      <c r="FK427" s="9">
        <v>2148.7037049999999</v>
      </c>
      <c r="FL427" s="11" t="s">
        <v>115</v>
      </c>
      <c r="FM427" s="11" t="s">
        <v>115</v>
      </c>
    </row>
    <row r="428" spans="116:169">
      <c r="DL428" s="11">
        <v>0</v>
      </c>
      <c r="DM428" s="11">
        <v>0.96448</v>
      </c>
      <c r="DN428" s="11">
        <v>4.4000000000000003E-3</v>
      </c>
      <c r="DO428" s="11">
        <v>3.4299999999999999E-3</v>
      </c>
      <c r="DP428" s="11">
        <v>8.5999999999999998E-4</v>
      </c>
      <c r="DQ428" s="11">
        <v>4.0000000000000003E-5</v>
      </c>
      <c r="DR428" s="11">
        <v>9.0000000000000006E-5</v>
      </c>
      <c r="DS428" s="11">
        <v>3.5E-4</v>
      </c>
      <c r="DT428" s="11">
        <v>1.294E-2</v>
      </c>
      <c r="DU428" s="11">
        <v>8.0000000000000007E-5</v>
      </c>
      <c r="DV428" s="11">
        <v>1.4999999999999999E-4</v>
      </c>
      <c r="DW428" s="11">
        <v>1.3180000000000001E-2</v>
      </c>
      <c r="DX428" s="11">
        <v>0</v>
      </c>
      <c r="DY428" s="11">
        <v>2026.12382</v>
      </c>
      <c r="DZ428" s="11">
        <v>9.5776500000000002</v>
      </c>
      <c r="EA428" s="11">
        <v>7.6709399999999999</v>
      </c>
      <c r="EB428" s="11">
        <v>1.9225699999999999</v>
      </c>
      <c r="EC428" s="11">
        <v>9.2859999999999998E-2</v>
      </c>
      <c r="ED428" s="11">
        <v>0.19339000000000001</v>
      </c>
      <c r="EE428" s="11">
        <v>0.77961999999999998</v>
      </c>
      <c r="EF428" s="11">
        <v>28.178239999999999</v>
      </c>
      <c r="EG428" s="11">
        <v>0.18704999999999999</v>
      </c>
      <c r="EH428" s="11">
        <v>0.34416000000000002</v>
      </c>
      <c r="EI428" s="11">
        <v>29.6875</v>
      </c>
      <c r="EJ428" s="11">
        <v>0</v>
      </c>
      <c r="EK428" s="11">
        <v>74.142003009999996</v>
      </c>
      <c r="EL428" s="11">
        <v>2.2609329000000001E-2</v>
      </c>
      <c r="EM428" s="11">
        <v>0</v>
      </c>
      <c r="EN428" s="11">
        <v>0</v>
      </c>
      <c r="EO428" s="11">
        <v>0</v>
      </c>
      <c r="EP428" s="11">
        <v>0</v>
      </c>
      <c r="EQ428" s="11">
        <v>0</v>
      </c>
      <c r="ER428" s="11">
        <v>0</v>
      </c>
      <c r="ES428" s="11">
        <v>0</v>
      </c>
      <c r="ET428" s="11">
        <v>0</v>
      </c>
      <c r="EU428" s="11">
        <v>0</v>
      </c>
      <c r="EV428" s="11">
        <v>0</v>
      </c>
      <c r="EW428" s="11">
        <v>29.755887309999999</v>
      </c>
      <c r="EX428" s="11">
        <v>9.5222269999999994E-3</v>
      </c>
      <c r="EY428" s="11">
        <v>0</v>
      </c>
      <c r="EZ428" s="11">
        <v>0</v>
      </c>
      <c r="FA428" s="11">
        <v>0</v>
      </c>
      <c r="FB428" s="11">
        <v>0</v>
      </c>
      <c r="FC428" s="11">
        <v>0</v>
      </c>
      <c r="FD428" s="11">
        <v>0</v>
      </c>
      <c r="FE428" s="11">
        <v>0</v>
      </c>
      <c r="FF428" s="11">
        <v>0</v>
      </c>
      <c r="FG428" s="11">
        <v>0</v>
      </c>
      <c r="FH428" s="11">
        <v>0.97320899999999999</v>
      </c>
      <c r="FI428" s="11" t="s">
        <v>115</v>
      </c>
      <c r="FJ428" s="11" t="s">
        <v>115</v>
      </c>
      <c r="FK428" s="9">
        <v>2045.387833</v>
      </c>
      <c r="FL428" s="11" t="s">
        <v>115</v>
      </c>
      <c r="FM428" s="11" t="s">
        <v>115</v>
      </c>
    </row>
    <row r="429" spans="116:169">
      <c r="DL429" s="11">
        <v>0</v>
      </c>
      <c r="DM429" s="11">
        <v>0.94755</v>
      </c>
      <c r="DN429" s="11">
        <v>4.5100000000000001E-3</v>
      </c>
      <c r="DO429" s="11">
        <v>4.1799999999999997E-3</v>
      </c>
      <c r="DP429" s="11">
        <v>2.98E-3</v>
      </c>
      <c r="DQ429" s="11">
        <v>6.0000000000000002E-5</v>
      </c>
      <c r="DR429" s="11">
        <v>9.0000000000000006E-5</v>
      </c>
      <c r="DS429" s="11">
        <v>1.1100000000000001E-3</v>
      </c>
      <c r="DT429" s="11">
        <v>1.272E-2</v>
      </c>
      <c r="DU429" s="11">
        <v>1.7000000000000001E-4</v>
      </c>
      <c r="DV429" s="11">
        <v>5.0000000000000001E-4</v>
      </c>
      <c r="DW429" s="11">
        <v>2.6110000000000001E-2</v>
      </c>
      <c r="DX429" s="11">
        <v>0</v>
      </c>
      <c r="DY429" s="11">
        <v>1916.7427499999999</v>
      </c>
      <c r="DZ429" s="11">
        <v>9.4744700000000002</v>
      </c>
      <c r="EA429" s="11">
        <v>9.04528</v>
      </c>
      <c r="EB429" s="11">
        <v>6.6459000000000001</v>
      </c>
      <c r="EC429" s="11">
        <v>0.13397000000000001</v>
      </c>
      <c r="ED429" s="11">
        <v>0.19539999999999999</v>
      </c>
      <c r="EE429" s="11">
        <v>2.4537399999999998</v>
      </c>
      <c r="EF429" s="11">
        <v>26.721520000000002</v>
      </c>
      <c r="EG429" s="11">
        <v>0.38044</v>
      </c>
      <c r="EH429" s="11">
        <v>1.12378</v>
      </c>
      <c r="EI429" s="11">
        <v>57.865740000000002</v>
      </c>
      <c r="EJ429" s="11">
        <v>0</v>
      </c>
      <c r="EK429" s="11">
        <v>73.917005739999993</v>
      </c>
      <c r="EL429" s="11">
        <v>3.7044291E-2</v>
      </c>
      <c r="EM429" s="11">
        <v>2.0751155E-2</v>
      </c>
      <c r="EN429" s="11">
        <v>0</v>
      </c>
      <c r="EO429" s="11">
        <v>0</v>
      </c>
      <c r="EP429" s="11">
        <v>0</v>
      </c>
      <c r="EQ429" s="11">
        <v>0</v>
      </c>
      <c r="ER429" s="11">
        <v>0</v>
      </c>
      <c r="ES429" s="11">
        <v>0</v>
      </c>
      <c r="ET429" s="11">
        <v>0</v>
      </c>
      <c r="EU429" s="11">
        <v>0</v>
      </c>
      <c r="EV429" s="11">
        <v>0</v>
      </c>
      <c r="EW429" s="11">
        <v>28.220797560000001</v>
      </c>
      <c r="EX429" s="11">
        <v>1.4971358000000001E-2</v>
      </c>
      <c r="EY429" s="11">
        <v>8.7396320000000007E-3</v>
      </c>
      <c r="EZ429" s="11">
        <v>0</v>
      </c>
      <c r="FA429" s="11">
        <v>0</v>
      </c>
      <c r="FB429" s="11">
        <v>0</v>
      </c>
      <c r="FC429" s="11">
        <v>0</v>
      </c>
      <c r="FD429" s="11">
        <v>0</v>
      </c>
      <c r="FE429" s="11">
        <v>0</v>
      </c>
      <c r="FF429" s="11">
        <v>0</v>
      </c>
      <c r="FG429" s="11">
        <v>0</v>
      </c>
      <c r="FH429" s="11">
        <v>0.95929200000000003</v>
      </c>
      <c r="FI429" s="11" t="s">
        <v>115</v>
      </c>
      <c r="FJ429" s="11" t="s">
        <v>115</v>
      </c>
      <c r="FK429" s="9">
        <v>1942.0423699999999</v>
      </c>
      <c r="FL429" s="11" t="s">
        <v>115</v>
      </c>
      <c r="FM429" s="11" t="s">
        <v>115</v>
      </c>
    </row>
    <row r="430" spans="116:169">
      <c r="DL430" s="11">
        <v>0</v>
      </c>
      <c r="DM430" s="11">
        <v>0.93093999999999999</v>
      </c>
      <c r="DN430" s="11">
        <v>4.5900000000000003E-3</v>
      </c>
      <c r="DO430" s="11">
        <v>4.3299999999999996E-3</v>
      </c>
      <c r="DP430" s="11">
        <v>3.6700000000000001E-3</v>
      </c>
      <c r="DQ430" s="11">
        <v>6.9999999999999994E-5</v>
      </c>
      <c r="DR430" s="11">
        <v>1E-4</v>
      </c>
      <c r="DS430" s="11">
        <v>3.0899999999999999E-3</v>
      </c>
      <c r="DT430" s="11">
        <v>1.251E-2</v>
      </c>
      <c r="DU430" s="11">
        <v>2.5999999999999998E-4</v>
      </c>
      <c r="DV430" s="11">
        <v>1.6100000000000001E-3</v>
      </c>
      <c r="DW430" s="11">
        <v>3.8830000000000003E-2</v>
      </c>
      <c r="DX430" s="11">
        <v>0</v>
      </c>
      <c r="DY430" s="11">
        <v>1809.5647300000001</v>
      </c>
      <c r="DZ430" s="11">
        <v>9.2851199999999992</v>
      </c>
      <c r="EA430" s="11">
        <v>9.0265799999999992</v>
      </c>
      <c r="EB430" s="11">
        <v>7.9145300000000001</v>
      </c>
      <c r="EC430" s="11">
        <v>0.15826999999999999</v>
      </c>
      <c r="ED430" s="11">
        <v>0.19753999999999999</v>
      </c>
      <c r="EE430" s="11">
        <v>6.8263400000000001</v>
      </c>
      <c r="EF430" s="11">
        <v>25.301559999999998</v>
      </c>
      <c r="EG430" s="11">
        <v>0.57584000000000002</v>
      </c>
      <c r="EH430" s="11">
        <v>3.5775199999999998</v>
      </c>
      <c r="EI430" s="11">
        <v>84.587260000000001</v>
      </c>
      <c r="EJ430" s="11">
        <v>0</v>
      </c>
      <c r="EK430" s="11">
        <v>73.681288440000003</v>
      </c>
      <c r="EL430" s="11">
        <v>4.6410523000000002E-2</v>
      </c>
      <c r="EM430" s="11">
        <v>2.9361703999999999E-2</v>
      </c>
      <c r="EN430" s="11">
        <v>1.063474E-2</v>
      </c>
      <c r="EO430" s="11">
        <v>0</v>
      </c>
      <c r="EP430" s="11">
        <v>0</v>
      </c>
      <c r="EQ430" s="11">
        <v>0</v>
      </c>
      <c r="ER430" s="11">
        <v>0</v>
      </c>
      <c r="ES430" s="11">
        <v>0</v>
      </c>
      <c r="ET430" s="11">
        <v>0</v>
      </c>
      <c r="EU430" s="11">
        <v>0</v>
      </c>
      <c r="EV430" s="11">
        <v>0</v>
      </c>
      <c r="EW430" s="11">
        <v>26.71048893</v>
      </c>
      <c r="EX430" s="11">
        <v>1.7966574999999999E-2</v>
      </c>
      <c r="EY430" s="11">
        <v>1.1826766000000001E-2</v>
      </c>
      <c r="EZ430" s="11">
        <v>4.478966E-3</v>
      </c>
      <c r="FA430" s="11">
        <v>0</v>
      </c>
      <c r="FB430" s="11">
        <v>0</v>
      </c>
      <c r="FC430" s="11">
        <v>0</v>
      </c>
      <c r="FD430" s="11">
        <v>0</v>
      </c>
      <c r="FE430" s="11">
        <v>0</v>
      </c>
      <c r="FF430" s="11">
        <v>0</v>
      </c>
      <c r="FG430" s="11">
        <v>0</v>
      </c>
      <c r="FH430" s="11">
        <v>0.94360299999999997</v>
      </c>
      <c r="FI430" s="11" t="s">
        <v>115</v>
      </c>
      <c r="FJ430" s="11" t="s">
        <v>115</v>
      </c>
      <c r="FK430" s="9">
        <v>1835.9492310000001</v>
      </c>
      <c r="FL430" s="11" t="s">
        <v>115</v>
      </c>
      <c r="FM430" s="11" t="s">
        <v>115</v>
      </c>
    </row>
    <row r="431" spans="116:169">
      <c r="DL431" s="11">
        <v>0</v>
      </c>
      <c r="DM431" s="11">
        <v>0.91469</v>
      </c>
      <c r="DN431" s="11">
        <v>4.4999999999999997E-3</v>
      </c>
      <c r="DO431" s="11">
        <v>4.3899999999999998E-3</v>
      </c>
      <c r="DP431" s="11">
        <v>3.82E-3</v>
      </c>
      <c r="DQ431" s="11">
        <v>8.0000000000000007E-5</v>
      </c>
      <c r="DR431" s="11">
        <v>1E-4</v>
      </c>
      <c r="DS431" s="11">
        <v>3.7200000000000002E-3</v>
      </c>
      <c r="DT431" s="11">
        <v>1.231E-2</v>
      </c>
      <c r="DU431" s="11">
        <v>3.6000000000000002E-4</v>
      </c>
      <c r="DV431" s="11">
        <v>4.7000000000000002E-3</v>
      </c>
      <c r="DW431" s="11">
        <v>5.1339999999999997E-2</v>
      </c>
      <c r="DX431" s="11">
        <v>0</v>
      </c>
      <c r="DY431" s="11">
        <v>1704.6778400000001</v>
      </c>
      <c r="DZ431" s="11">
        <v>8.7470599999999994</v>
      </c>
      <c r="EA431" s="11">
        <v>8.8153199999999998</v>
      </c>
      <c r="EB431" s="11">
        <v>7.93607</v>
      </c>
      <c r="EC431" s="11">
        <v>0.16073000000000001</v>
      </c>
      <c r="ED431" s="11">
        <v>0.19103000000000001</v>
      </c>
      <c r="EE431" s="11">
        <v>7.9654499999999997</v>
      </c>
      <c r="EF431" s="11">
        <v>23.925850000000001</v>
      </c>
      <c r="EG431" s="11">
        <v>0.77337999999999996</v>
      </c>
      <c r="EH431" s="11">
        <v>10.40386</v>
      </c>
      <c r="EI431" s="11">
        <v>109.88882</v>
      </c>
      <c r="EJ431" s="11">
        <v>0</v>
      </c>
      <c r="EK431" s="11">
        <v>73.433942110000004</v>
      </c>
      <c r="EL431" s="11">
        <v>5.0692439999999998E-2</v>
      </c>
      <c r="EM431" s="11">
        <v>3.1969365E-2</v>
      </c>
      <c r="EN431" s="11">
        <v>1.3277466E-2</v>
      </c>
      <c r="EO431" s="11">
        <v>0</v>
      </c>
      <c r="EP431" s="11">
        <v>0</v>
      </c>
      <c r="EQ431" s="11">
        <v>0</v>
      </c>
      <c r="ER431" s="11">
        <v>0</v>
      </c>
      <c r="ES431" s="11">
        <v>0</v>
      </c>
      <c r="ET431" s="11">
        <v>0</v>
      </c>
      <c r="EU431" s="11">
        <v>0</v>
      </c>
      <c r="EV431" s="11">
        <v>0</v>
      </c>
      <c r="EW431" s="11">
        <v>25.224592560000001</v>
      </c>
      <c r="EX431" s="11">
        <v>1.8726135000000001E-2</v>
      </c>
      <c r="EY431" s="11">
        <v>1.2269459999999999E-2</v>
      </c>
      <c r="EZ431" s="11">
        <v>5.3285559999999999E-3</v>
      </c>
      <c r="FA431" s="11">
        <v>0</v>
      </c>
      <c r="FB431" s="11">
        <v>0</v>
      </c>
      <c r="FC431" s="11">
        <v>0</v>
      </c>
      <c r="FD431" s="11">
        <v>0</v>
      </c>
      <c r="FE431" s="11">
        <v>0</v>
      </c>
      <c r="FF431" s="11">
        <v>0</v>
      </c>
      <c r="FG431" s="11">
        <v>0</v>
      </c>
      <c r="FH431" s="11">
        <v>0.927481</v>
      </c>
      <c r="FI431" s="11" t="s">
        <v>115</v>
      </c>
      <c r="FJ431" s="11" t="s">
        <v>115</v>
      </c>
      <c r="FK431" s="9">
        <v>1730.3370219999999</v>
      </c>
      <c r="FL431" s="11" t="s">
        <v>115</v>
      </c>
      <c r="FM431" s="11" t="s">
        <v>115</v>
      </c>
    </row>
    <row r="432" spans="116:169">
      <c r="DL432" s="11">
        <v>0</v>
      </c>
      <c r="DM432" s="11">
        <v>0.89824999999999999</v>
      </c>
      <c r="DN432" s="11">
        <v>4.9199999999999999E-3</v>
      </c>
      <c r="DO432" s="11">
        <v>4.3200000000000001E-3</v>
      </c>
      <c r="DP432" s="11">
        <v>3.8700000000000002E-3</v>
      </c>
      <c r="DQ432" s="11">
        <v>8.0000000000000007E-5</v>
      </c>
      <c r="DR432" s="11">
        <v>1E-4</v>
      </c>
      <c r="DS432" s="11">
        <v>3.8700000000000002E-3</v>
      </c>
      <c r="DT432" s="11">
        <v>1.208E-2</v>
      </c>
      <c r="DU432" s="11">
        <v>4.6000000000000001E-4</v>
      </c>
      <c r="DV432" s="11">
        <v>8.4200000000000004E-3</v>
      </c>
      <c r="DW432" s="11">
        <v>6.3649999999999998E-2</v>
      </c>
      <c r="DX432" s="11">
        <v>0</v>
      </c>
      <c r="DY432" s="11">
        <v>1601.0318600000001</v>
      </c>
      <c r="DZ432" s="11">
        <v>9.1574899999999992</v>
      </c>
      <c r="EA432" s="11">
        <v>8.3297600000000003</v>
      </c>
      <c r="EB432" s="11">
        <v>7.7412799999999997</v>
      </c>
      <c r="EC432" s="11">
        <v>0.15493000000000001</v>
      </c>
      <c r="ED432" s="11">
        <v>0.18121000000000001</v>
      </c>
      <c r="EE432" s="11">
        <v>7.9944100000000002</v>
      </c>
      <c r="EF432" s="11">
        <v>22.50882</v>
      </c>
      <c r="EG432" s="11">
        <v>0.96442000000000005</v>
      </c>
      <c r="EH432" s="11">
        <v>18.369309999999999</v>
      </c>
      <c r="EI432" s="11">
        <v>133.81467000000001</v>
      </c>
      <c r="EJ432" s="11">
        <v>0</v>
      </c>
      <c r="EK432" s="11">
        <v>73.138727399999993</v>
      </c>
      <c r="EL432" s="11">
        <v>5.1477704999999999E-2</v>
      </c>
      <c r="EM432" s="11">
        <v>3.3052519000000002E-2</v>
      </c>
      <c r="EN432" s="11">
        <v>1.3998210000000001E-2</v>
      </c>
      <c r="EO432" s="11">
        <v>0</v>
      </c>
      <c r="EP432" s="11">
        <v>0</v>
      </c>
      <c r="EQ432" s="11">
        <v>0</v>
      </c>
      <c r="ER432" s="11">
        <v>0</v>
      </c>
      <c r="ES432" s="11">
        <v>0</v>
      </c>
      <c r="ET432" s="11">
        <v>0</v>
      </c>
      <c r="EU432" s="11">
        <v>0</v>
      </c>
      <c r="EV432" s="11">
        <v>0</v>
      </c>
      <c r="EW432" s="11">
        <v>23.751510110000002</v>
      </c>
      <c r="EX432" s="11">
        <v>1.8044111000000002E-2</v>
      </c>
      <c r="EY432" s="11">
        <v>1.2048145999999999E-2</v>
      </c>
      <c r="EZ432" s="11">
        <v>5.3439539999999997E-3</v>
      </c>
      <c r="FA432" s="11">
        <v>0</v>
      </c>
      <c r="FB432" s="11">
        <v>0</v>
      </c>
      <c r="FC432" s="11">
        <v>0</v>
      </c>
      <c r="FD432" s="11">
        <v>0</v>
      </c>
      <c r="FE432" s="11">
        <v>0</v>
      </c>
      <c r="FF432" s="11">
        <v>0</v>
      </c>
      <c r="FG432" s="11">
        <v>0</v>
      </c>
      <c r="FH432" s="11">
        <v>0.91143799999999997</v>
      </c>
      <c r="FI432" s="11" t="s">
        <v>115</v>
      </c>
      <c r="FJ432" s="11" t="s">
        <v>115</v>
      </c>
      <c r="FK432" s="9">
        <v>1626.4153220000001</v>
      </c>
      <c r="FL432" s="11" t="s">
        <v>115</v>
      </c>
      <c r="FM432" s="11" t="s">
        <v>115</v>
      </c>
    </row>
    <row r="433" spans="116:169">
      <c r="DL433" s="11">
        <v>0</v>
      </c>
      <c r="DM433" s="11">
        <v>0.88190000000000002</v>
      </c>
      <c r="DN433" s="11">
        <v>5.1500000000000001E-3</v>
      </c>
      <c r="DO433" s="11">
        <v>4.5999999999999999E-3</v>
      </c>
      <c r="DP433" s="11">
        <v>3.82E-3</v>
      </c>
      <c r="DQ433" s="11">
        <v>8.0000000000000007E-5</v>
      </c>
      <c r="DR433" s="11">
        <v>9.0000000000000006E-5</v>
      </c>
      <c r="DS433" s="11">
        <v>3.9300000000000003E-3</v>
      </c>
      <c r="DT433" s="11">
        <v>1.1860000000000001E-2</v>
      </c>
      <c r="DU433" s="11">
        <v>5.5000000000000003E-4</v>
      </c>
      <c r="DV433" s="11">
        <v>1.2290000000000001E-2</v>
      </c>
      <c r="DW433" s="11">
        <v>7.5719999999999996E-2</v>
      </c>
      <c r="DX433" s="11">
        <v>0</v>
      </c>
      <c r="DY433" s="11">
        <v>1499.1889699999999</v>
      </c>
      <c r="DZ433" s="11">
        <v>9.1795100000000005</v>
      </c>
      <c r="EA433" s="11">
        <v>8.5030900000000003</v>
      </c>
      <c r="EB433" s="11">
        <v>7.3465999999999996</v>
      </c>
      <c r="EC433" s="11">
        <v>0.15246000000000001</v>
      </c>
      <c r="ED433" s="11">
        <v>0.17238000000000001</v>
      </c>
      <c r="EE433" s="11">
        <v>7.7985699999999998</v>
      </c>
      <c r="EF433" s="11">
        <v>21.14002</v>
      </c>
      <c r="EG433" s="11">
        <v>1.1456200000000001</v>
      </c>
      <c r="EH433" s="11">
        <v>26.363720000000001</v>
      </c>
      <c r="EI433" s="11">
        <v>156.32348999999999</v>
      </c>
      <c r="EJ433" s="11">
        <v>0</v>
      </c>
      <c r="EK433" s="11">
        <v>72.831483300000002</v>
      </c>
      <c r="EL433" s="11">
        <v>5.4694860999999997E-2</v>
      </c>
      <c r="EM433" s="11">
        <v>3.3150832999999998E-2</v>
      </c>
      <c r="EN433" s="11">
        <v>1.4388E-2</v>
      </c>
      <c r="EO433" s="11">
        <v>0</v>
      </c>
      <c r="EP433" s="11">
        <v>0</v>
      </c>
      <c r="EQ433" s="11">
        <v>0</v>
      </c>
      <c r="ER433" s="11">
        <v>0</v>
      </c>
      <c r="ES433" s="11">
        <v>0</v>
      </c>
      <c r="ET433" s="11">
        <v>0</v>
      </c>
      <c r="EU433" s="11">
        <v>0</v>
      </c>
      <c r="EV433" s="11">
        <v>0</v>
      </c>
      <c r="EW433" s="11">
        <v>22.30492087</v>
      </c>
      <c r="EX433" s="11">
        <v>1.8122659999999999E-2</v>
      </c>
      <c r="EY433" s="11">
        <v>1.1453911000000001E-2</v>
      </c>
      <c r="EZ433" s="11">
        <v>5.2152120000000003E-3</v>
      </c>
      <c r="FA433" s="11">
        <v>0</v>
      </c>
      <c r="FB433" s="11">
        <v>0</v>
      </c>
      <c r="FC433" s="11">
        <v>0</v>
      </c>
      <c r="FD433" s="11">
        <v>0</v>
      </c>
      <c r="FE433" s="11">
        <v>0</v>
      </c>
      <c r="FF433" s="11">
        <v>0</v>
      </c>
      <c r="FG433" s="11">
        <v>0</v>
      </c>
      <c r="FH433" s="11">
        <v>0.89555799999999997</v>
      </c>
      <c r="FI433" s="11" t="s">
        <v>115</v>
      </c>
      <c r="FJ433" s="11" t="s">
        <v>115</v>
      </c>
      <c r="FK433" s="9">
        <v>1524.3706460000001</v>
      </c>
      <c r="FL433" s="11" t="s">
        <v>115</v>
      </c>
      <c r="FM433" s="11" t="s">
        <v>115</v>
      </c>
    </row>
    <row r="434" spans="116:169">
      <c r="DL434" s="11">
        <v>0</v>
      </c>
      <c r="DM434" s="11">
        <v>0.86673999999999995</v>
      </c>
      <c r="DN434" s="11">
        <v>4.3200000000000001E-3</v>
      </c>
      <c r="DO434" s="11">
        <v>4.7800000000000004E-3</v>
      </c>
      <c r="DP434" s="11">
        <v>4.0400000000000002E-3</v>
      </c>
      <c r="DQ434" s="11">
        <v>8.0000000000000007E-5</v>
      </c>
      <c r="DR434" s="11">
        <v>9.0000000000000006E-5</v>
      </c>
      <c r="DS434" s="11">
        <v>3.8600000000000001E-3</v>
      </c>
      <c r="DT434" s="11">
        <v>1.1639999999999999E-2</v>
      </c>
      <c r="DU434" s="11">
        <v>6.4999999999999997E-4</v>
      </c>
      <c r="DV434" s="11">
        <v>1.6219999999999998E-2</v>
      </c>
      <c r="DW434" s="11">
        <v>8.7580000000000005E-2</v>
      </c>
      <c r="DX434" s="11">
        <v>0</v>
      </c>
      <c r="DY434" s="11">
        <v>1400.95416</v>
      </c>
      <c r="DZ434" s="11">
        <v>7.3357999999999999</v>
      </c>
      <c r="EA434" s="11">
        <v>8.4484200000000005</v>
      </c>
      <c r="EB434" s="11">
        <v>7.4492900000000004</v>
      </c>
      <c r="EC434" s="11">
        <v>0.15006</v>
      </c>
      <c r="ED434" s="11">
        <v>0.16341</v>
      </c>
      <c r="EE434" s="11">
        <v>7.3660300000000003</v>
      </c>
      <c r="EF434" s="11">
        <v>19.793710000000001</v>
      </c>
      <c r="EG434" s="11">
        <v>1.3180000000000001</v>
      </c>
      <c r="EH434" s="11">
        <v>34.162289999999999</v>
      </c>
      <c r="EI434" s="11">
        <v>177.46351000000001</v>
      </c>
      <c r="EJ434" s="11">
        <v>0</v>
      </c>
      <c r="EK434" s="11">
        <v>72.602074590000001</v>
      </c>
      <c r="EL434" s="11">
        <v>5.7937514000000002E-2</v>
      </c>
      <c r="EM434" s="11">
        <v>3.5344432000000002E-2</v>
      </c>
      <c r="EN434" s="11">
        <v>1.442248E-2</v>
      </c>
      <c r="EO434" s="11">
        <v>0</v>
      </c>
      <c r="EP434" s="11">
        <v>0</v>
      </c>
      <c r="EQ434" s="11">
        <v>0</v>
      </c>
      <c r="ER434" s="11">
        <v>0</v>
      </c>
      <c r="ES434" s="11">
        <v>0</v>
      </c>
      <c r="ET434" s="11">
        <v>0</v>
      </c>
      <c r="EU434" s="11">
        <v>0</v>
      </c>
      <c r="EV434" s="11">
        <v>0</v>
      </c>
      <c r="EW434" s="11">
        <v>20.910908800000001</v>
      </c>
      <c r="EX434" s="11">
        <v>1.8114713000000001E-2</v>
      </c>
      <c r="EY434" s="11">
        <v>1.1544298999999999E-2</v>
      </c>
      <c r="EZ434" s="11">
        <v>4.9533800000000003E-3</v>
      </c>
      <c r="FA434" s="11">
        <v>0</v>
      </c>
      <c r="FB434" s="11">
        <v>0</v>
      </c>
      <c r="FC434" s="11">
        <v>0</v>
      </c>
      <c r="FD434" s="11">
        <v>0</v>
      </c>
      <c r="FE434" s="11">
        <v>0</v>
      </c>
      <c r="FF434" s="11">
        <v>0</v>
      </c>
      <c r="FG434" s="11">
        <v>0</v>
      </c>
      <c r="FH434" s="11">
        <v>0.87996200000000002</v>
      </c>
      <c r="FI434" s="11" t="s">
        <v>115</v>
      </c>
      <c r="FJ434" s="11" t="s">
        <v>115</v>
      </c>
      <c r="FK434" s="9">
        <v>1424.337722</v>
      </c>
      <c r="FL434" s="11" t="s">
        <v>115</v>
      </c>
      <c r="FM434" s="11" t="s">
        <v>115</v>
      </c>
    </row>
    <row r="435" spans="116:169">
      <c r="DL435" s="11">
        <v>0</v>
      </c>
      <c r="DM435" s="11">
        <v>0.85097999999999996</v>
      </c>
      <c r="DN435" s="11">
        <v>4.9399999999999999E-3</v>
      </c>
      <c r="DO435" s="11">
        <v>4.1799999999999997E-3</v>
      </c>
      <c r="DP435" s="11">
        <v>4.1700000000000001E-3</v>
      </c>
      <c r="DQ435" s="11">
        <v>8.0000000000000007E-5</v>
      </c>
      <c r="DR435" s="11">
        <v>9.0000000000000006E-5</v>
      </c>
      <c r="DS435" s="11">
        <v>4.1000000000000003E-3</v>
      </c>
      <c r="DT435" s="11">
        <v>1.142E-2</v>
      </c>
      <c r="DU435" s="11">
        <v>7.3999999999999999E-4</v>
      </c>
      <c r="DV435" s="11">
        <v>2.0080000000000001E-2</v>
      </c>
      <c r="DW435" s="11">
        <v>9.9220000000000003E-2</v>
      </c>
      <c r="DX435" s="11">
        <v>0</v>
      </c>
      <c r="DY435" s="11">
        <v>1303.3308</v>
      </c>
      <c r="DZ435" s="11">
        <v>7.9765499999999996</v>
      </c>
      <c r="EA435" s="11">
        <v>7.0431600000000003</v>
      </c>
      <c r="EB435" s="11">
        <v>7.3478599999999998</v>
      </c>
      <c r="EC435" s="11">
        <v>0.13785</v>
      </c>
      <c r="ED435" s="11">
        <v>0.15226000000000001</v>
      </c>
      <c r="EE435" s="11">
        <v>7.4848299999999997</v>
      </c>
      <c r="EF435" s="11">
        <v>18.471170000000001</v>
      </c>
      <c r="EG435" s="11">
        <v>1.4814099999999999</v>
      </c>
      <c r="EH435" s="11">
        <v>41.528320000000001</v>
      </c>
      <c r="EI435" s="11">
        <v>197.25721999999999</v>
      </c>
      <c r="EJ435" s="11">
        <v>0</v>
      </c>
      <c r="EK435" s="11">
        <v>72.286140889999999</v>
      </c>
      <c r="EL435" s="11">
        <v>5.4310979000000002E-2</v>
      </c>
      <c r="EM435" s="11">
        <v>3.7327971000000001E-2</v>
      </c>
      <c r="EN435" s="11">
        <v>1.5467695E-2</v>
      </c>
      <c r="EO435" s="11">
        <v>0</v>
      </c>
      <c r="EP435" s="11">
        <v>0</v>
      </c>
      <c r="EQ435" s="11">
        <v>0</v>
      </c>
      <c r="ER435" s="11">
        <v>0</v>
      </c>
      <c r="ES435" s="11">
        <v>0</v>
      </c>
      <c r="ET435" s="11">
        <v>0</v>
      </c>
      <c r="EU435" s="11">
        <v>0</v>
      </c>
      <c r="EV435" s="11">
        <v>0</v>
      </c>
      <c r="EW435" s="11">
        <v>19.520071890000001</v>
      </c>
      <c r="EX435" s="11">
        <v>1.6028491999999998E-2</v>
      </c>
      <c r="EY435" s="11">
        <v>1.150137E-2</v>
      </c>
      <c r="EZ435" s="11">
        <v>5.0222540000000003E-3</v>
      </c>
      <c r="FA435" s="11">
        <v>0</v>
      </c>
      <c r="FB435" s="11">
        <v>0</v>
      </c>
      <c r="FC435" s="11">
        <v>0</v>
      </c>
      <c r="FD435" s="11">
        <v>0</v>
      </c>
      <c r="FE435" s="11">
        <v>0</v>
      </c>
      <c r="FF435" s="11">
        <v>0</v>
      </c>
      <c r="FG435" s="11">
        <v>0</v>
      </c>
      <c r="FH435" s="11">
        <v>0.86434999999999995</v>
      </c>
      <c r="FI435" s="11" t="s">
        <v>115</v>
      </c>
      <c r="FJ435" s="11" t="s">
        <v>115</v>
      </c>
      <c r="FK435" s="9">
        <v>1325.8362159999999</v>
      </c>
      <c r="FL435" s="11" t="s">
        <v>115</v>
      </c>
      <c r="FM435" s="11" t="s">
        <v>115</v>
      </c>
    </row>
    <row r="436" spans="116:169">
      <c r="DL436" s="11">
        <v>0</v>
      </c>
      <c r="DM436" s="11">
        <v>0.83687999999999996</v>
      </c>
      <c r="DN436" s="11">
        <v>3.63E-3</v>
      </c>
      <c r="DO436" s="11">
        <v>4.5700000000000003E-3</v>
      </c>
      <c r="DP436" s="11">
        <v>3.7200000000000002E-3</v>
      </c>
      <c r="DQ436" s="11">
        <v>8.0000000000000007E-5</v>
      </c>
      <c r="DR436" s="11">
        <v>9.0000000000000006E-5</v>
      </c>
      <c r="DS436" s="11">
        <v>4.13E-3</v>
      </c>
      <c r="DT436" s="11">
        <v>1.125E-2</v>
      </c>
      <c r="DU436" s="11">
        <v>8.3000000000000001E-4</v>
      </c>
      <c r="DV436" s="11">
        <v>2.4170000000000001E-2</v>
      </c>
      <c r="DW436" s="11">
        <v>0.11064</v>
      </c>
      <c r="DX436" s="11">
        <v>0</v>
      </c>
      <c r="DY436" s="11">
        <v>1209.77241</v>
      </c>
      <c r="DZ436" s="11">
        <v>5.5492100000000004</v>
      </c>
      <c r="EA436" s="11">
        <v>7.3206499999999997</v>
      </c>
      <c r="EB436" s="11">
        <v>6.2444100000000002</v>
      </c>
      <c r="EC436" s="11">
        <v>0.13289999999999999</v>
      </c>
      <c r="ED436" s="11">
        <v>0.14385000000000001</v>
      </c>
      <c r="EE436" s="11">
        <v>7.23644</v>
      </c>
      <c r="EF436" s="11">
        <v>17.230509999999999</v>
      </c>
      <c r="EG436" s="11">
        <v>1.63367</v>
      </c>
      <c r="EH436" s="11">
        <v>49.01314</v>
      </c>
      <c r="EI436" s="11">
        <v>215.72838999999999</v>
      </c>
      <c r="EJ436" s="11">
        <v>0</v>
      </c>
      <c r="EK436" s="11">
        <v>72.098294850000002</v>
      </c>
      <c r="EL436" s="11">
        <v>5.7225867999999999E-2</v>
      </c>
      <c r="EM436" s="11">
        <v>3.4126755000000002E-2</v>
      </c>
      <c r="EN436" s="11">
        <v>1.6177476999999999E-2</v>
      </c>
      <c r="EO436" s="11">
        <v>0</v>
      </c>
      <c r="EP436" s="11">
        <v>0</v>
      </c>
      <c r="EQ436" s="11">
        <v>0</v>
      </c>
      <c r="ER436" s="11">
        <v>0</v>
      </c>
      <c r="ES436" s="11">
        <v>0</v>
      </c>
      <c r="ET436" s="11">
        <v>0</v>
      </c>
      <c r="EU436" s="11">
        <v>0</v>
      </c>
      <c r="EV436" s="11">
        <v>0</v>
      </c>
      <c r="EW436" s="11">
        <v>18.191011339999999</v>
      </c>
      <c r="EX436" s="11">
        <v>1.5818713000000002E-2</v>
      </c>
      <c r="EY436" s="11">
        <v>9.8996829999999994E-3</v>
      </c>
      <c r="EZ436" s="11">
        <v>4.9535350000000002E-3</v>
      </c>
      <c r="FA436" s="11">
        <v>0</v>
      </c>
      <c r="FB436" s="11">
        <v>0</v>
      </c>
      <c r="FC436" s="11">
        <v>0</v>
      </c>
      <c r="FD436" s="11">
        <v>0</v>
      </c>
      <c r="FE436" s="11">
        <v>0</v>
      </c>
      <c r="FF436" s="11">
        <v>0</v>
      </c>
      <c r="FG436" s="11">
        <v>0</v>
      </c>
      <c r="FH436" s="11">
        <v>0.84887800000000002</v>
      </c>
      <c r="FI436" s="11" t="s">
        <v>115</v>
      </c>
      <c r="FJ436" s="11" t="s">
        <v>115</v>
      </c>
      <c r="FK436" s="9">
        <v>1229.019585</v>
      </c>
      <c r="FL436" s="11" t="s">
        <v>115</v>
      </c>
      <c r="FM436" s="11" t="s">
        <v>115</v>
      </c>
    </row>
    <row r="437" spans="116:169">
      <c r="DL437" s="11">
        <v>0</v>
      </c>
      <c r="DM437" s="11">
        <v>0.82267000000000001</v>
      </c>
      <c r="DN437" s="11">
        <v>3.63E-3</v>
      </c>
      <c r="DO437" s="11">
        <v>3.64E-3</v>
      </c>
      <c r="DP437" s="11">
        <v>3.9699999999999996E-3</v>
      </c>
      <c r="DQ437" s="11">
        <v>6.9999999999999994E-5</v>
      </c>
      <c r="DR437" s="11">
        <v>9.0000000000000006E-5</v>
      </c>
      <c r="DS437" s="11">
        <v>3.7399999999999998E-3</v>
      </c>
      <c r="DT437" s="11">
        <v>1.106E-2</v>
      </c>
      <c r="DU437" s="11">
        <v>9.3000000000000005E-4</v>
      </c>
      <c r="DV437" s="11">
        <v>2.8309999999999998E-2</v>
      </c>
      <c r="DW437" s="11">
        <v>0.12189</v>
      </c>
      <c r="DX437" s="11">
        <v>0</v>
      </c>
      <c r="DY437" s="11">
        <v>1117.5019299999999</v>
      </c>
      <c r="DZ437" s="11">
        <v>5.2428499999999998</v>
      </c>
      <c r="EA437" s="11">
        <v>5.5161899999999999</v>
      </c>
      <c r="EB437" s="11">
        <v>6.3346499999999999</v>
      </c>
      <c r="EC437" s="11">
        <v>0.11380999999999999</v>
      </c>
      <c r="ED437" s="11">
        <v>0.12992999999999999</v>
      </c>
      <c r="EE437" s="11">
        <v>6.2226100000000004</v>
      </c>
      <c r="EF437" s="11">
        <v>15.99098</v>
      </c>
      <c r="EG437" s="11">
        <v>1.77752</v>
      </c>
      <c r="EH437" s="11">
        <v>56.249589999999998</v>
      </c>
      <c r="EI437" s="11">
        <v>232.9589</v>
      </c>
      <c r="EJ437" s="11">
        <v>0</v>
      </c>
      <c r="EK437" s="11">
        <v>71.865504889999997</v>
      </c>
      <c r="EL437" s="11">
        <v>4.9944187000000001E-2</v>
      </c>
      <c r="EM437" s="11">
        <v>3.6537286000000002E-2</v>
      </c>
      <c r="EN437" s="11">
        <v>1.4651725000000001E-2</v>
      </c>
      <c r="EO437" s="11">
        <v>0</v>
      </c>
      <c r="EP437" s="11">
        <v>0</v>
      </c>
      <c r="EQ437" s="11">
        <v>0</v>
      </c>
      <c r="ER437" s="11">
        <v>0</v>
      </c>
      <c r="ES437" s="11">
        <v>0</v>
      </c>
      <c r="ET437" s="11">
        <v>0</v>
      </c>
      <c r="EU437" s="11">
        <v>0</v>
      </c>
      <c r="EV437" s="11">
        <v>0</v>
      </c>
      <c r="EW437" s="11">
        <v>16.875664359999998</v>
      </c>
      <c r="EX437" s="11">
        <v>1.2969677000000001E-2</v>
      </c>
      <c r="EY437" s="11">
        <v>9.9313790000000006E-3</v>
      </c>
      <c r="EZ437" s="11">
        <v>4.2191700000000004E-3</v>
      </c>
      <c r="FA437" s="11">
        <v>0</v>
      </c>
      <c r="FB437" s="11">
        <v>0</v>
      </c>
      <c r="FC437" s="11">
        <v>0</v>
      </c>
      <c r="FD437" s="11">
        <v>0</v>
      </c>
      <c r="FE437" s="11">
        <v>0</v>
      </c>
      <c r="FF437" s="11">
        <v>0</v>
      </c>
      <c r="FG437" s="11">
        <v>0</v>
      </c>
      <c r="FH437" s="11">
        <v>0.83399199999999996</v>
      </c>
      <c r="FI437" s="11" t="s">
        <v>115</v>
      </c>
      <c r="FJ437" s="11" t="s">
        <v>115</v>
      </c>
      <c r="FK437" s="9">
        <v>1134.709425</v>
      </c>
      <c r="FL437" s="11" t="s">
        <v>115</v>
      </c>
      <c r="FM437" s="11" t="s">
        <v>115</v>
      </c>
    </row>
    <row r="438" spans="116:169">
      <c r="DL438" s="11">
        <v>0</v>
      </c>
      <c r="DM438" s="11">
        <v>0.80827000000000004</v>
      </c>
      <c r="DN438" s="11">
        <v>3.9100000000000003E-3</v>
      </c>
      <c r="DO438" s="11">
        <v>3.5699999999999998E-3</v>
      </c>
      <c r="DP438" s="11">
        <v>3.2599999999999999E-3</v>
      </c>
      <c r="DQ438" s="11">
        <v>6.9999999999999994E-5</v>
      </c>
      <c r="DR438" s="11">
        <v>9.0000000000000006E-5</v>
      </c>
      <c r="DS438" s="11">
        <v>3.9399999999999999E-3</v>
      </c>
      <c r="DT438" s="11">
        <v>1.089E-2</v>
      </c>
      <c r="DU438" s="11">
        <v>1.01E-3</v>
      </c>
      <c r="DV438" s="11">
        <v>3.2039999999999999E-2</v>
      </c>
      <c r="DW438" s="11">
        <v>0.13295000000000001</v>
      </c>
      <c r="DX438" s="11">
        <v>0</v>
      </c>
      <c r="DY438" s="11">
        <v>1026.4565600000001</v>
      </c>
      <c r="DZ438" s="11">
        <v>5.3131000000000004</v>
      </c>
      <c r="EA438" s="11">
        <v>5.0890000000000004</v>
      </c>
      <c r="EB438" s="11">
        <v>4.9031599999999997</v>
      </c>
      <c r="EC438" s="11">
        <v>0.10231</v>
      </c>
      <c r="ED438" s="11">
        <v>0.1202</v>
      </c>
      <c r="EE438" s="11">
        <v>6.2396200000000004</v>
      </c>
      <c r="EF438" s="11">
        <v>14.79396</v>
      </c>
      <c r="EG438" s="11">
        <v>1.90744</v>
      </c>
      <c r="EH438" s="11">
        <v>62.472200000000001</v>
      </c>
      <c r="EI438" s="11">
        <v>248.94989000000001</v>
      </c>
      <c r="EJ438" s="11">
        <v>0</v>
      </c>
      <c r="EK438" s="11">
        <v>71.5971191</v>
      </c>
      <c r="EL438" s="11">
        <v>4.7408792999999998E-2</v>
      </c>
      <c r="EM438" s="11">
        <v>3.1125564000000001E-2</v>
      </c>
      <c r="EN438" s="11">
        <v>1.5843402999999999E-2</v>
      </c>
      <c r="EO438" s="11">
        <v>0</v>
      </c>
      <c r="EP438" s="11">
        <v>0</v>
      </c>
      <c r="EQ438" s="11">
        <v>0</v>
      </c>
      <c r="ER438" s="11">
        <v>0</v>
      </c>
      <c r="ES438" s="11">
        <v>0</v>
      </c>
      <c r="ET438" s="11">
        <v>0</v>
      </c>
      <c r="EU438" s="11">
        <v>0</v>
      </c>
      <c r="EV438" s="11">
        <v>0</v>
      </c>
      <c r="EW438" s="11">
        <v>15.57810366</v>
      </c>
      <c r="EX438" s="11">
        <v>1.1465912999999999E-2</v>
      </c>
      <c r="EY438" s="11">
        <v>7.9197499999999997E-3</v>
      </c>
      <c r="EZ438" s="11">
        <v>4.2774529999999996E-3</v>
      </c>
      <c r="FA438" s="11">
        <v>0</v>
      </c>
      <c r="FB438" s="11">
        <v>0</v>
      </c>
      <c r="FC438" s="11">
        <v>0</v>
      </c>
      <c r="FD438" s="11">
        <v>0</v>
      </c>
      <c r="FE438" s="11">
        <v>0</v>
      </c>
      <c r="FF438" s="11">
        <v>0</v>
      </c>
      <c r="FG438" s="11">
        <v>0</v>
      </c>
      <c r="FH438" s="11">
        <v>0.819075</v>
      </c>
      <c r="FI438" s="11" t="s">
        <v>115</v>
      </c>
      <c r="FJ438" s="11" t="s">
        <v>115</v>
      </c>
      <c r="FK438" s="9">
        <v>1041.864141</v>
      </c>
      <c r="FL438" s="11" t="s">
        <v>115</v>
      </c>
      <c r="FM438" s="11" t="s">
        <v>115</v>
      </c>
    </row>
    <row r="439" spans="116:169">
      <c r="DL439" s="11">
        <v>0</v>
      </c>
      <c r="DM439" s="11">
        <v>0.79473000000000005</v>
      </c>
      <c r="DN439" s="11">
        <v>3.3400000000000001E-3</v>
      </c>
      <c r="DO439" s="11">
        <v>3.7499999999999999E-3</v>
      </c>
      <c r="DP439" s="11">
        <v>3.1700000000000001E-3</v>
      </c>
      <c r="DQ439" s="11">
        <v>6.9999999999999994E-5</v>
      </c>
      <c r="DR439" s="11">
        <v>8.0000000000000007E-5</v>
      </c>
      <c r="DS439" s="11">
        <v>3.2599999999999999E-3</v>
      </c>
      <c r="DT439" s="11">
        <v>1.068E-2</v>
      </c>
      <c r="DU439" s="11">
        <v>1.1000000000000001E-3</v>
      </c>
      <c r="DV439" s="11">
        <v>3.5990000000000001E-2</v>
      </c>
      <c r="DW439" s="11">
        <v>0.14384</v>
      </c>
      <c r="DX439" s="11">
        <v>0</v>
      </c>
      <c r="DY439" s="11">
        <v>937.98611000000005</v>
      </c>
      <c r="DZ439" s="11">
        <v>4.23468</v>
      </c>
      <c r="EA439" s="11">
        <v>5.0241100000000003</v>
      </c>
      <c r="EB439" s="11">
        <v>4.4923299999999999</v>
      </c>
      <c r="EC439" s="11">
        <v>9.3079999999999996E-2</v>
      </c>
      <c r="ED439" s="11">
        <v>0.10936</v>
      </c>
      <c r="EE439" s="11">
        <v>4.8663600000000002</v>
      </c>
      <c r="EF439" s="11">
        <v>13.570410000000001</v>
      </c>
      <c r="EG439" s="11">
        <v>2.0276399999999999</v>
      </c>
      <c r="EH439" s="11">
        <v>68.711820000000003</v>
      </c>
      <c r="EI439" s="11">
        <v>263.74385000000001</v>
      </c>
      <c r="EJ439" s="11">
        <v>0</v>
      </c>
      <c r="EK439" s="11">
        <v>71.396087280000003</v>
      </c>
      <c r="EL439" s="11">
        <v>4.8526053999999999E-2</v>
      </c>
      <c r="EM439" s="11">
        <v>2.9924184E-2</v>
      </c>
      <c r="EN439" s="11">
        <v>1.3175272999999999E-2</v>
      </c>
      <c r="EO439" s="11">
        <v>0</v>
      </c>
      <c r="EP439" s="11">
        <v>0</v>
      </c>
      <c r="EQ439" s="11">
        <v>0</v>
      </c>
      <c r="ER439" s="11">
        <v>0</v>
      </c>
      <c r="ES439" s="11">
        <v>0</v>
      </c>
      <c r="ET439" s="11">
        <v>0</v>
      </c>
      <c r="EU439" s="11">
        <v>0</v>
      </c>
      <c r="EV439" s="11">
        <v>0</v>
      </c>
      <c r="EW439" s="11">
        <v>14.32071814</v>
      </c>
      <c r="EX439" s="11">
        <v>1.0865626E-2</v>
      </c>
      <c r="EY439" s="11">
        <v>7.0835220000000001E-3</v>
      </c>
      <c r="EZ439" s="11">
        <v>3.3235069999999999E-3</v>
      </c>
      <c r="FA439" s="11">
        <v>0</v>
      </c>
      <c r="FB439" s="11">
        <v>0</v>
      </c>
      <c r="FC439" s="11">
        <v>0</v>
      </c>
      <c r="FD439" s="11">
        <v>0</v>
      </c>
      <c r="FE439" s="11">
        <v>0</v>
      </c>
      <c r="FF439" s="11">
        <v>0</v>
      </c>
      <c r="FG439" s="11">
        <v>0</v>
      </c>
      <c r="FH439" s="11">
        <v>0.80504900000000001</v>
      </c>
      <c r="FI439" s="11" t="s">
        <v>115</v>
      </c>
      <c r="FJ439" s="11" t="s">
        <v>115</v>
      </c>
      <c r="FK439" s="11">
        <v>951.83030599999995</v>
      </c>
      <c r="FL439" s="11" t="s">
        <v>115</v>
      </c>
      <c r="FM439" s="11" t="s">
        <v>115</v>
      </c>
    </row>
    <row r="440" spans="116:169">
      <c r="DL440" s="11">
        <v>0</v>
      </c>
      <c r="DM440" s="11">
        <v>0.78091999999999995</v>
      </c>
      <c r="DN440" s="11">
        <v>3.6800000000000001E-3</v>
      </c>
      <c r="DO440" s="11">
        <v>3.3400000000000001E-3</v>
      </c>
      <c r="DP440" s="11">
        <v>3.29E-3</v>
      </c>
      <c r="DQ440" s="11">
        <v>6.0000000000000002E-5</v>
      </c>
      <c r="DR440" s="11">
        <v>8.0000000000000007E-5</v>
      </c>
      <c r="DS440" s="11">
        <v>3.2000000000000002E-3</v>
      </c>
      <c r="DT440" s="11">
        <v>1.0489999999999999E-2</v>
      </c>
      <c r="DU440" s="11">
        <v>1.1800000000000001E-3</v>
      </c>
      <c r="DV440" s="11">
        <v>3.925E-2</v>
      </c>
      <c r="DW440" s="11">
        <v>0.15451999999999999</v>
      </c>
      <c r="DX440" s="11">
        <v>0</v>
      </c>
      <c r="DY440" s="11">
        <v>850.65134999999998</v>
      </c>
      <c r="DZ440" s="11">
        <v>4.3363199999999997</v>
      </c>
      <c r="EA440" s="11">
        <v>4.17075</v>
      </c>
      <c r="EB440" s="11">
        <v>4.3812699999999998</v>
      </c>
      <c r="EC440" s="11">
        <v>8.3250000000000005E-2</v>
      </c>
      <c r="ED440" s="11">
        <v>9.9239999999999995E-2</v>
      </c>
      <c r="EE440" s="11">
        <v>4.4916200000000002</v>
      </c>
      <c r="EF440" s="11">
        <v>12.382960000000001</v>
      </c>
      <c r="EG440" s="11">
        <v>2.137</v>
      </c>
      <c r="EH440" s="11">
        <v>73.578180000000003</v>
      </c>
      <c r="EI440" s="11">
        <v>277.31425999999999</v>
      </c>
      <c r="EJ440" s="11">
        <v>0</v>
      </c>
      <c r="EK440" s="11">
        <v>71.143623849999997</v>
      </c>
      <c r="EL440" s="11">
        <v>4.5503595000000001E-2</v>
      </c>
      <c r="EM440" s="11">
        <v>3.1427714000000002E-2</v>
      </c>
      <c r="EN440" s="11">
        <v>1.2991981999999999E-2</v>
      </c>
      <c r="EO440" s="11">
        <v>0</v>
      </c>
      <c r="EP440" s="11">
        <v>0</v>
      </c>
      <c r="EQ440" s="11">
        <v>0</v>
      </c>
      <c r="ER440" s="11">
        <v>0</v>
      </c>
      <c r="ES440" s="11">
        <v>0</v>
      </c>
      <c r="ET440" s="11">
        <v>0</v>
      </c>
      <c r="EU440" s="11">
        <v>0</v>
      </c>
      <c r="EV440" s="11">
        <v>0</v>
      </c>
      <c r="EW440" s="11">
        <v>13.07758636</v>
      </c>
      <c r="EX440" s="11">
        <v>9.4339100000000002E-3</v>
      </c>
      <c r="EY440" s="11">
        <v>6.8931160000000003E-3</v>
      </c>
      <c r="EZ440" s="11">
        <v>3.050142E-3</v>
      </c>
      <c r="FA440" s="11">
        <v>0</v>
      </c>
      <c r="FB440" s="11">
        <v>0</v>
      </c>
      <c r="FC440" s="11">
        <v>0</v>
      </c>
      <c r="FD440" s="11">
        <v>0</v>
      </c>
      <c r="FE440" s="11">
        <v>0</v>
      </c>
      <c r="FF440" s="11">
        <v>0</v>
      </c>
      <c r="FG440" s="11">
        <v>0</v>
      </c>
      <c r="FH440" s="11">
        <v>0.79127999999999998</v>
      </c>
      <c r="FI440" s="11" t="s">
        <v>115</v>
      </c>
      <c r="FJ440" s="11" t="s">
        <v>115</v>
      </c>
      <c r="FK440" s="11">
        <v>863.62294299999996</v>
      </c>
      <c r="FL440" s="11" t="s">
        <v>115</v>
      </c>
      <c r="FM440" s="11" t="s">
        <v>115</v>
      </c>
    </row>
    <row r="441" spans="116:169">
      <c r="DL441" s="11">
        <v>0</v>
      </c>
      <c r="DM441" s="11">
        <v>0.76732999999999996</v>
      </c>
      <c r="DN441" s="11">
        <v>3.6900000000000001E-3</v>
      </c>
      <c r="DO441" s="11">
        <v>3.5400000000000002E-3</v>
      </c>
      <c r="DP441" s="11">
        <v>2.98E-3</v>
      </c>
      <c r="DQ441" s="11">
        <v>6.0000000000000002E-5</v>
      </c>
      <c r="DR441" s="11">
        <v>8.0000000000000007E-5</v>
      </c>
      <c r="DS441" s="11">
        <v>3.29E-3</v>
      </c>
      <c r="DT441" s="11">
        <v>1.03E-2</v>
      </c>
      <c r="DU441" s="11">
        <v>1.2700000000000001E-3</v>
      </c>
      <c r="DV441" s="11">
        <v>4.2450000000000002E-2</v>
      </c>
      <c r="DW441" s="11">
        <v>0.16500999999999999</v>
      </c>
      <c r="DX441" s="11">
        <v>0</v>
      </c>
      <c r="DY441" s="11">
        <v>765.07221000000004</v>
      </c>
      <c r="DZ441" s="11">
        <v>4.0173300000000003</v>
      </c>
      <c r="EA441" s="11">
        <v>4.1099699999999997</v>
      </c>
      <c r="EB441" s="11">
        <v>3.69679</v>
      </c>
      <c r="EC441" s="11">
        <v>7.7880000000000005E-2</v>
      </c>
      <c r="ED441" s="11">
        <v>9.1109999999999997E-2</v>
      </c>
      <c r="EE441" s="11">
        <v>4.3440899999999996</v>
      </c>
      <c r="EF441" s="11">
        <v>11.226050000000001</v>
      </c>
      <c r="EG441" s="11">
        <v>2.23624</v>
      </c>
      <c r="EH441" s="11">
        <v>78.069800000000001</v>
      </c>
      <c r="EI441" s="11">
        <v>289.69722000000002</v>
      </c>
      <c r="EJ441" s="11">
        <v>0</v>
      </c>
      <c r="EK441" s="11">
        <v>70.897580570000002</v>
      </c>
      <c r="EL441" s="11">
        <v>4.7095521000000001E-2</v>
      </c>
      <c r="EM441" s="11">
        <v>2.9146043999999999E-2</v>
      </c>
      <c r="EN441" s="11">
        <v>1.3676870000000001E-2</v>
      </c>
      <c r="EO441" s="11">
        <v>0</v>
      </c>
      <c r="EP441" s="11">
        <v>0</v>
      </c>
      <c r="EQ441" s="11">
        <v>0</v>
      </c>
      <c r="ER441" s="11">
        <v>0</v>
      </c>
      <c r="ES441" s="11">
        <v>0</v>
      </c>
      <c r="ET441" s="11">
        <v>0</v>
      </c>
      <c r="EU441" s="11">
        <v>0</v>
      </c>
      <c r="EV441" s="11">
        <v>0</v>
      </c>
      <c r="EW441" s="11">
        <v>11.860631700000001</v>
      </c>
      <c r="EX441" s="11">
        <v>8.9491180000000007E-3</v>
      </c>
      <c r="EY441" s="11">
        <v>5.9021769999999998E-3</v>
      </c>
      <c r="EZ441" s="11">
        <v>2.9751690000000002E-3</v>
      </c>
      <c r="FA441" s="11">
        <v>0</v>
      </c>
      <c r="FB441" s="11">
        <v>0</v>
      </c>
      <c r="FC441" s="11">
        <v>0</v>
      </c>
      <c r="FD441" s="11">
        <v>0</v>
      </c>
      <c r="FE441" s="11">
        <v>0</v>
      </c>
      <c r="FF441" s="11">
        <v>0</v>
      </c>
      <c r="FG441" s="11">
        <v>0</v>
      </c>
      <c r="FH441" s="11">
        <v>0.77760300000000004</v>
      </c>
      <c r="FI441" s="11" t="s">
        <v>115</v>
      </c>
      <c r="FJ441" s="11" t="s">
        <v>115</v>
      </c>
      <c r="FK441" s="11">
        <v>776.97419100000002</v>
      </c>
      <c r="FL441" s="11" t="s">
        <v>115</v>
      </c>
      <c r="FM441" s="11" t="s">
        <v>115</v>
      </c>
    </row>
    <row r="442" spans="116:169">
      <c r="DL442" s="11">
        <v>0</v>
      </c>
      <c r="DM442" s="11">
        <v>0.75390999999999997</v>
      </c>
      <c r="DN442" s="11">
        <v>3.7299999999999998E-3</v>
      </c>
      <c r="DO442" s="11">
        <v>3.5500000000000002E-3</v>
      </c>
      <c r="DP442" s="11">
        <v>3.1199999999999999E-3</v>
      </c>
      <c r="DQ442" s="11">
        <v>6.0000000000000002E-5</v>
      </c>
      <c r="DR442" s="11">
        <v>8.0000000000000007E-5</v>
      </c>
      <c r="DS442" s="11">
        <v>3.0200000000000001E-3</v>
      </c>
      <c r="DT442" s="11">
        <v>1.013E-2</v>
      </c>
      <c r="DU442" s="11">
        <v>1.3500000000000001E-3</v>
      </c>
      <c r="DV442" s="11">
        <v>4.5740000000000003E-2</v>
      </c>
      <c r="DW442" s="11">
        <v>0.17530999999999999</v>
      </c>
      <c r="DX442" s="11">
        <v>0</v>
      </c>
      <c r="DY442" s="11">
        <v>681.16222000000005</v>
      </c>
      <c r="DZ442" s="11">
        <v>3.7151800000000001</v>
      </c>
      <c r="EA442" s="11">
        <v>3.8021699999999998</v>
      </c>
      <c r="EB442" s="11">
        <v>3.5971000000000002</v>
      </c>
      <c r="EC442" s="11">
        <v>7.1379999999999999E-2</v>
      </c>
      <c r="ED442" s="11">
        <v>8.1949999999999995E-2</v>
      </c>
      <c r="EE442" s="11">
        <v>3.7019199999999999</v>
      </c>
      <c r="EF442" s="11">
        <v>10.10333</v>
      </c>
      <c r="EG442" s="11">
        <v>2.32734</v>
      </c>
      <c r="EH442" s="11">
        <v>82.413889999999995</v>
      </c>
      <c r="EI442" s="11">
        <v>300.92327</v>
      </c>
      <c r="EJ442" s="11">
        <v>0</v>
      </c>
      <c r="EK442" s="11">
        <v>70.647733329999994</v>
      </c>
      <c r="EL442" s="11">
        <v>4.8136997000000001E-2</v>
      </c>
      <c r="EM442" s="11">
        <v>3.0510796E-2</v>
      </c>
      <c r="EN442" s="11">
        <v>1.2563830999999999E-2</v>
      </c>
      <c r="EO442" s="11">
        <v>0</v>
      </c>
      <c r="EP442" s="11">
        <v>0</v>
      </c>
      <c r="EQ442" s="11">
        <v>0</v>
      </c>
      <c r="ER442" s="11">
        <v>0</v>
      </c>
      <c r="ES442" s="11">
        <v>0</v>
      </c>
      <c r="ET442" s="11">
        <v>0</v>
      </c>
      <c r="EU442" s="11">
        <v>0</v>
      </c>
      <c r="EV442" s="11">
        <v>0</v>
      </c>
      <c r="EW442" s="11">
        <v>10.667626950000001</v>
      </c>
      <c r="EX442" s="11">
        <v>8.3438980000000006E-3</v>
      </c>
      <c r="EY442" s="11">
        <v>5.6605809999999996E-3</v>
      </c>
      <c r="EZ442" s="11">
        <v>2.519491E-3</v>
      </c>
      <c r="FA442" s="11">
        <v>0</v>
      </c>
      <c r="FB442" s="11">
        <v>0</v>
      </c>
      <c r="FC442" s="11">
        <v>0</v>
      </c>
      <c r="FD442" s="11">
        <v>0</v>
      </c>
      <c r="FE442" s="11">
        <v>0</v>
      </c>
      <c r="FF442" s="11">
        <v>0</v>
      </c>
      <c r="FG442" s="11">
        <v>0</v>
      </c>
      <c r="FH442" s="11">
        <v>0.76437500000000003</v>
      </c>
      <c r="FI442" s="11" t="s">
        <v>115</v>
      </c>
      <c r="FJ442" s="11" t="s">
        <v>115</v>
      </c>
      <c r="FK442" s="11">
        <v>692.34804899999995</v>
      </c>
      <c r="FL442" s="11" t="s">
        <v>115</v>
      </c>
      <c r="FM442" s="11" t="s">
        <v>115</v>
      </c>
    </row>
    <row r="443" spans="116:169">
      <c r="DL443" s="11">
        <v>0</v>
      </c>
      <c r="DM443" s="11">
        <v>0.74077000000000004</v>
      </c>
      <c r="DN443" s="11">
        <v>3.65E-3</v>
      </c>
      <c r="DO443" s="11">
        <v>3.5699999999999998E-3</v>
      </c>
      <c r="DP443" s="11">
        <v>3.13E-3</v>
      </c>
      <c r="DQ443" s="11">
        <v>6.0000000000000002E-5</v>
      </c>
      <c r="DR443" s="11">
        <v>8.0000000000000007E-5</v>
      </c>
      <c r="DS443" s="11">
        <v>3.15E-3</v>
      </c>
      <c r="DT443" s="11">
        <v>9.9699999999999997E-3</v>
      </c>
      <c r="DU443" s="11">
        <v>1.4300000000000001E-3</v>
      </c>
      <c r="DV443" s="11">
        <v>4.8759999999999998E-2</v>
      </c>
      <c r="DW443" s="11">
        <v>0.18543999999999999</v>
      </c>
      <c r="DX443" s="11">
        <v>0</v>
      </c>
      <c r="DY443" s="11">
        <v>599.00358000000006</v>
      </c>
      <c r="DZ443" s="11">
        <v>3.2930299999999999</v>
      </c>
      <c r="EA443" s="11">
        <v>3.4942199999999999</v>
      </c>
      <c r="EB443" s="11">
        <v>3.3303099999999999</v>
      </c>
      <c r="EC443" s="11">
        <v>6.6339999999999996E-2</v>
      </c>
      <c r="ED443" s="11">
        <v>7.3980000000000004E-2</v>
      </c>
      <c r="EE443" s="11">
        <v>3.5811600000000001</v>
      </c>
      <c r="EF443" s="11">
        <v>9.0093099999999993</v>
      </c>
      <c r="EG443" s="11">
        <v>2.4092899999999999</v>
      </c>
      <c r="EH443" s="11">
        <v>86.115809999999996</v>
      </c>
      <c r="EI443" s="11">
        <v>311.02659999999997</v>
      </c>
      <c r="EJ443" s="11">
        <v>0</v>
      </c>
      <c r="EK443" s="11">
        <v>70.402203499999999</v>
      </c>
      <c r="EL443" s="11">
        <v>4.9314535999999999E-2</v>
      </c>
      <c r="EM443" s="11">
        <v>3.1247206E-2</v>
      </c>
      <c r="EN443" s="11">
        <v>1.3348209999999999E-2</v>
      </c>
      <c r="EO443" s="11">
        <v>0</v>
      </c>
      <c r="EP443" s="11">
        <v>0</v>
      </c>
      <c r="EQ443" s="11">
        <v>0</v>
      </c>
      <c r="ER443" s="11">
        <v>0</v>
      </c>
      <c r="ES443" s="11">
        <v>0</v>
      </c>
      <c r="ET443" s="11">
        <v>0</v>
      </c>
      <c r="EU443" s="11">
        <v>0</v>
      </c>
      <c r="EV443" s="11">
        <v>0</v>
      </c>
      <c r="EW443" s="11">
        <v>9.4993638029999996</v>
      </c>
      <c r="EX443" s="11">
        <v>7.7400230000000004E-3</v>
      </c>
      <c r="EY443" s="11">
        <v>5.2812149999999997E-3</v>
      </c>
      <c r="EZ443" s="11">
        <v>2.4530670000000002E-3</v>
      </c>
      <c r="FA443" s="11">
        <v>0</v>
      </c>
      <c r="FB443" s="11">
        <v>0</v>
      </c>
      <c r="FC443" s="11">
        <v>0</v>
      </c>
      <c r="FD443" s="11">
        <v>0</v>
      </c>
      <c r="FE443" s="11">
        <v>0</v>
      </c>
      <c r="FF443" s="11">
        <v>0</v>
      </c>
      <c r="FG443" s="11">
        <v>0</v>
      </c>
      <c r="FH443" s="11">
        <v>0.75118300000000005</v>
      </c>
      <c r="FI443" s="11" t="s">
        <v>115</v>
      </c>
      <c r="FJ443" s="11" t="s">
        <v>115</v>
      </c>
      <c r="FK443" s="11">
        <v>609.18747800000006</v>
      </c>
      <c r="FL443" s="11" t="s">
        <v>115</v>
      </c>
      <c r="FM443" s="11" t="s">
        <v>115</v>
      </c>
    </row>
    <row r="444" spans="116:169">
      <c r="DL444" s="11">
        <v>0</v>
      </c>
      <c r="DM444" s="11">
        <v>0.72746</v>
      </c>
      <c r="DN444" s="11">
        <v>3.98E-3</v>
      </c>
      <c r="DO444" s="11">
        <v>3.5000000000000001E-3</v>
      </c>
      <c r="DP444" s="11">
        <v>3.15E-3</v>
      </c>
      <c r="DQ444" s="11">
        <v>6.0000000000000002E-5</v>
      </c>
      <c r="DR444" s="11">
        <v>8.0000000000000007E-5</v>
      </c>
      <c r="DS444" s="11">
        <v>3.1800000000000001E-3</v>
      </c>
      <c r="DT444" s="11">
        <v>9.7800000000000005E-3</v>
      </c>
      <c r="DU444" s="11">
        <v>1.5100000000000001E-3</v>
      </c>
      <c r="DV444" s="11">
        <v>5.1909999999999998E-2</v>
      </c>
      <c r="DW444" s="11">
        <v>0.19541</v>
      </c>
      <c r="DX444" s="11">
        <v>0</v>
      </c>
      <c r="DY444" s="11">
        <v>518.24581999999998</v>
      </c>
      <c r="DZ444" s="11">
        <v>3.2160199999999999</v>
      </c>
      <c r="EA444" s="11">
        <v>3.10006</v>
      </c>
      <c r="EB444" s="11">
        <v>3.0531899999999998</v>
      </c>
      <c r="EC444" s="11">
        <v>5.9920000000000001E-2</v>
      </c>
      <c r="ED444" s="11">
        <v>6.5570000000000003E-2</v>
      </c>
      <c r="EE444" s="11">
        <v>3.3217699999999999</v>
      </c>
      <c r="EF444" s="11">
        <v>7.9122700000000004</v>
      </c>
      <c r="EG444" s="11">
        <v>2.4832700000000001</v>
      </c>
      <c r="EH444" s="11">
        <v>89.696969999999993</v>
      </c>
      <c r="EI444" s="11">
        <v>320.03591999999998</v>
      </c>
      <c r="EJ444" s="11">
        <v>0</v>
      </c>
      <c r="EK444" s="11">
        <v>70.11784127</v>
      </c>
      <c r="EL444" s="11">
        <v>4.9556513000000003E-2</v>
      </c>
      <c r="EM444" s="11">
        <v>3.1864471999999998E-2</v>
      </c>
      <c r="EN444" s="11">
        <v>1.3604287E-2</v>
      </c>
      <c r="EO444" s="11">
        <v>0</v>
      </c>
      <c r="EP444" s="11">
        <v>0</v>
      </c>
      <c r="EQ444" s="11">
        <v>0</v>
      </c>
      <c r="ER444" s="11">
        <v>0</v>
      </c>
      <c r="ES444" s="11">
        <v>0</v>
      </c>
      <c r="ET444" s="11">
        <v>0</v>
      </c>
      <c r="EU444" s="11">
        <v>0</v>
      </c>
      <c r="EV444" s="11">
        <v>0</v>
      </c>
      <c r="EW444" s="11">
        <v>8.3500726660000009</v>
      </c>
      <c r="EX444" s="11">
        <v>6.9824500000000003E-3</v>
      </c>
      <c r="EY444" s="11">
        <v>4.8655590000000002E-3</v>
      </c>
      <c r="EZ444" s="11">
        <v>2.2752990000000002E-3</v>
      </c>
      <c r="FA444" s="11">
        <v>0</v>
      </c>
      <c r="FB444" s="11">
        <v>0</v>
      </c>
      <c r="FC444" s="11">
        <v>0</v>
      </c>
      <c r="FD444" s="11">
        <v>0</v>
      </c>
      <c r="FE444" s="11">
        <v>0</v>
      </c>
      <c r="FF444" s="11">
        <v>0</v>
      </c>
      <c r="FG444" s="11">
        <v>0</v>
      </c>
      <c r="FH444" s="11">
        <v>0.738151</v>
      </c>
      <c r="FI444" s="11" t="s">
        <v>115</v>
      </c>
      <c r="FJ444" s="11" t="s">
        <v>115</v>
      </c>
      <c r="FK444" s="11">
        <v>527.67499999999995</v>
      </c>
      <c r="FL444" s="11" t="s">
        <v>115</v>
      </c>
      <c r="FM444" s="11" t="s">
        <v>115</v>
      </c>
    </row>
    <row r="445" spans="116:169">
      <c r="DL445" s="11">
        <v>0</v>
      </c>
      <c r="DM445" s="11">
        <v>0.71421999999999997</v>
      </c>
      <c r="DN445" s="11">
        <v>4.1700000000000001E-3</v>
      </c>
      <c r="DO445" s="11">
        <v>3.7200000000000002E-3</v>
      </c>
      <c r="DP445" s="11">
        <v>3.0999999999999999E-3</v>
      </c>
      <c r="DQ445" s="11">
        <v>6.9999999999999994E-5</v>
      </c>
      <c r="DR445" s="11">
        <v>8.0000000000000007E-5</v>
      </c>
      <c r="DS445" s="11">
        <v>3.1900000000000001E-3</v>
      </c>
      <c r="DT445" s="11">
        <v>9.5999999999999992E-3</v>
      </c>
      <c r="DU445" s="11">
        <v>1.58E-3</v>
      </c>
      <c r="DV445" s="11">
        <v>5.5079999999999997E-2</v>
      </c>
      <c r="DW445" s="11">
        <v>0.20518</v>
      </c>
      <c r="DX445" s="11">
        <v>0</v>
      </c>
      <c r="DY445" s="11">
        <v>439.11788999999999</v>
      </c>
      <c r="DZ445" s="11">
        <v>2.9689000000000001</v>
      </c>
      <c r="EA445" s="11">
        <v>2.9484499999999998</v>
      </c>
      <c r="EB445" s="11">
        <v>2.7172399999999999</v>
      </c>
      <c r="EC445" s="11">
        <v>5.5070000000000001E-2</v>
      </c>
      <c r="ED445" s="11">
        <v>5.7770000000000002E-2</v>
      </c>
      <c r="EE445" s="11">
        <v>3.0425900000000001</v>
      </c>
      <c r="EF445" s="11">
        <v>6.8460099999999997</v>
      </c>
      <c r="EG445" s="11">
        <v>2.5488499999999998</v>
      </c>
      <c r="EH445" s="11">
        <v>93.018739999999994</v>
      </c>
      <c r="EI445" s="11">
        <v>327.94819000000001</v>
      </c>
      <c r="EJ445" s="11">
        <v>0</v>
      </c>
      <c r="EK445" s="11">
        <v>69.82290802</v>
      </c>
      <c r="EL445" s="11">
        <v>5.2495541999999999E-2</v>
      </c>
      <c r="EM445" s="11">
        <v>3.1832865000000002E-2</v>
      </c>
      <c r="EN445" s="11">
        <v>1.3848637E-2</v>
      </c>
      <c r="EO445" s="11">
        <v>0</v>
      </c>
      <c r="EP445" s="11">
        <v>0</v>
      </c>
      <c r="EQ445" s="11">
        <v>0</v>
      </c>
      <c r="ER445" s="11">
        <v>0</v>
      </c>
      <c r="ES445" s="11">
        <v>0</v>
      </c>
      <c r="ET445" s="11">
        <v>0</v>
      </c>
      <c r="EU445" s="11">
        <v>0</v>
      </c>
      <c r="EV445" s="11">
        <v>0</v>
      </c>
      <c r="EW445" s="11">
        <v>7.2242067499999996</v>
      </c>
      <c r="EX445" s="11">
        <v>6.5445149999999999E-3</v>
      </c>
      <c r="EY445" s="11">
        <v>4.3493179999999996E-3</v>
      </c>
      <c r="EZ445" s="11">
        <v>2.0904949999999999E-3</v>
      </c>
      <c r="FA445" s="11">
        <v>0</v>
      </c>
      <c r="FB445" s="11">
        <v>0</v>
      </c>
      <c r="FC445" s="11">
        <v>0</v>
      </c>
      <c r="FD445" s="11">
        <v>0</v>
      </c>
      <c r="FE445" s="11">
        <v>0</v>
      </c>
      <c r="FF445" s="11">
        <v>0</v>
      </c>
      <c r="FG445" s="11">
        <v>0</v>
      </c>
      <c r="FH445" s="11">
        <v>0.72527900000000001</v>
      </c>
      <c r="FI445" s="11" t="s">
        <v>115</v>
      </c>
      <c r="FJ445" s="11" t="s">
        <v>115</v>
      </c>
      <c r="FK445" s="11">
        <v>447.807545</v>
      </c>
      <c r="FL445" s="11" t="s">
        <v>115</v>
      </c>
      <c r="FM445" s="11" t="s">
        <v>115</v>
      </c>
    </row>
    <row r="446" spans="116:169">
      <c r="DL446" s="11">
        <v>0</v>
      </c>
      <c r="DM446" s="11">
        <v>0.70194000000000001</v>
      </c>
      <c r="DN446" s="11">
        <v>3.5000000000000001E-3</v>
      </c>
      <c r="DO446" s="11">
        <v>3.8700000000000002E-3</v>
      </c>
      <c r="DP446" s="11">
        <v>3.2799999999999999E-3</v>
      </c>
      <c r="DQ446" s="11">
        <v>6.9999999999999994E-5</v>
      </c>
      <c r="DR446" s="11">
        <v>8.0000000000000007E-5</v>
      </c>
      <c r="DS446" s="11">
        <v>3.13E-3</v>
      </c>
      <c r="DT446" s="11">
        <v>9.4299999999999991E-3</v>
      </c>
      <c r="DU446" s="11">
        <v>1.66E-3</v>
      </c>
      <c r="DV446" s="11">
        <v>5.8270000000000002E-2</v>
      </c>
      <c r="DW446" s="11">
        <v>0.21479000000000001</v>
      </c>
      <c r="DX446" s="11">
        <v>0</v>
      </c>
      <c r="DY446" s="11">
        <v>362.10219999999998</v>
      </c>
      <c r="DZ446" s="11">
        <v>2.1459000000000001</v>
      </c>
      <c r="EA446" s="11">
        <v>2.69293</v>
      </c>
      <c r="EB446" s="11">
        <v>2.5646200000000001</v>
      </c>
      <c r="EC446" s="11">
        <v>5.0169999999999999E-2</v>
      </c>
      <c r="ED446" s="11">
        <v>4.9970000000000001E-2</v>
      </c>
      <c r="EE446" s="11">
        <v>2.6944900000000001</v>
      </c>
      <c r="EF446" s="11">
        <v>5.8010999999999999</v>
      </c>
      <c r="EG446" s="11">
        <v>2.6066199999999999</v>
      </c>
      <c r="EH446" s="11">
        <v>96.061329999999998</v>
      </c>
      <c r="EI446" s="11">
        <v>334.79419999999999</v>
      </c>
      <c r="EJ446" s="11">
        <v>0</v>
      </c>
      <c r="EK446" s="11">
        <v>69.6028637</v>
      </c>
      <c r="EL446" s="11">
        <v>5.5561490999999998E-2</v>
      </c>
      <c r="EM446" s="11">
        <v>3.3899119999999998E-2</v>
      </c>
      <c r="EN446" s="11">
        <v>1.3842431000000001E-2</v>
      </c>
      <c r="EO446" s="11">
        <v>0</v>
      </c>
      <c r="EP446" s="11">
        <v>0</v>
      </c>
      <c r="EQ446" s="11">
        <v>0</v>
      </c>
      <c r="ER446" s="11">
        <v>0</v>
      </c>
      <c r="ES446" s="11">
        <v>0</v>
      </c>
      <c r="ET446" s="11">
        <v>0</v>
      </c>
      <c r="EU446" s="11">
        <v>0</v>
      </c>
      <c r="EV446" s="11">
        <v>0</v>
      </c>
      <c r="EW446" s="11">
        <v>6.1293822660000004</v>
      </c>
      <c r="EX446" s="11">
        <v>6.0494659999999999E-3</v>
      </c>
      <c r="EY446" s="11">
        <v>4.0906950000000001E-3</v>
      </c>
      <c r="EZ446" s="11">
        <v>1.8671370000000001E-3</v>
      </c>
      <c r="FA446" s="11">
        <v>0</v>
      </c>
      <c r="FB446" s="11">
        <v>0</v>
      </c>
      <c r="FC446" s="11">
        <v>0</v>
      </c>
      <c r="FD446" s="11">
        <v>0</v>
      </c>
      <c r="FE446" s="11">
        <v>0</v>
      </c>
      <c r="FF446" s="11">
        <v>0</v>
      </c>
      <c r="FG446" s="11">
        <v>0</v>
      </c>
      <c r="FH446" s="11">
        <v>0.71264499999999997</v>
      </c>
      <c r="FI446" s="11" t="s">
        <v>115</v>
      </c>
      <c r="FJ446" s="11" t="s">
        <v>115</v>
      </c>
      <c r="FK446" s="11">
        <v>369.55581999999998</v>
      </c>
      <c r="FL446" s="11" t="s">
        <v>115</v>
      </c>
      <c r="FM446" s="11" t="s">
        <v>115</v>
      </c>
    </row>
    <row r="447" spans="116:169">
      <c r="DL447" s="11">
        <v>0</v>
      </c>
      <c r="DM447" s="11">
        <v>0.68859999999999999</v>
      </c>
      <c r="DN447" s="11">
        <v>4.0499999999999998E-3</v>
      </c>
      <c r="DO447" s="11">
        <v>3.8800000000000002E-3</v>
      </c>
      <c r="DP447" s="11">
        <v>3.3999999999999998E-3</v>
      </c>
      <c r="DQ447" s="11">
        <v>6.9999999999999994E-5</v>
      </c>
      <c r="DR447" s="11">
        <v>8.0000000000000007E-5</v>
      </c>
      <c r="DS447" s="11">
        <v>3.32E-3</v>
      </c>
      <c r="DT447" s="11">
        <v>9.2599999999999991E-3</v>
      </c>
      <c r="DU447" s="11">
        <v>1.74E-3</v>
      </c>
      <c r="DV447" s="11">
        <v>6.1400000000000003E-2</v>
      </c>
      <c r="DW447" s="11">
        <v>0.22420999999999999</v>
      </c>
      <c r="DX447" s="11">
        <v>0</v>
      </c>
      <c r="DY447" s="11">
        <v>286.11158</v>
      </c>
      <c r="DZ447" s="11">
        <v>2.0862500000000002</v>
      </c>
      <c r="EA447" s="11">
        <v>2.3207599999999999</v>
      </c>
      <c r="EB447" s="11">
        <v>2.33446</v>
      </c>
      <c r="EC447" s="11">
        <v>4.4679999999999997E-2</v>
      </c>
      <c r="ED447" s="11">
        <v>4.2320000000000003E-2</v>
      </c>
      <c r="EE447" s="11">
        <v>2.5425</v>
      </c>
      <c r="EF447" s="11">
        <v>4.7795300000000003</v>
      </c>
      <c r="EG447" s="11">
        <v>2.65659</v>
      </c>
      <c r="EH447" s="11">
        <v>98.75582</v>
      </c>
      <c r="EI447" s="11">
        <v>340.59528999999998</v>
      </c>
      <c r="EJ447" s="11">
        <v>0</v>
      </c>
      <c r="EK447" s="11">
        <v>69.185732610000002</v>
      </c>
      <c r="EL447" s="11">
        <v>5.7376260999999998E-2</v>
      </c>
      <c r="EM447" s="11">
        <v>3.5790179999999998E-2</v>
      </c>
      <c r="EN447" s="11">
        <v>1.4833229999999999E-2</v>
      </c>
      <c r="EO447" s="11">
        <v>0</v>
      </c>
      <c r="EP447" s="11">
        <v>0</v>
      </c>
      <c r="EQ447" s="11">
        <v>0</v>
      </c>
      <c r="ER447" s="11">
        <v>0</v>
      </c>
      <c r="ES447" s="11">
        <v>0</v>
      </c>
      <c r="ET447" s="11">
        <v>0</v>
      </c>
      <c r="EU447" s="11">
        <v>0</v>
      </c>
      <c r="EV447" s="11">
        <v>0</v>
      </c>
      <c r="EW447" s="11">
        <v>5.040840019</v>
      </c>
      <c r="EX447" s="11">
        <v>5.3649409999999998E-3</v>
      </c>
      <c r="EY447" s="11">
        <v>3.7593499999999998E-3</v>
      </c>
      <c r="EZ447" s="11">
        <v>1.7657669999999999E-3</v>
      </c>
      <c r="FA447" s="11">
        <v>0</v>
      </c>
      <c r="FB447" s="11">
        <v>0</v>
      </c>
      <c r="FC447" s="11">
        <v>0</v>
      </c>
      <c r="FD447" s="11">
        <v>0</v>
      </c>
      <c r="FE447" s="11">
        <v>0</v>
      </c>
      <c r="FF447" s="11">
        <v>0</v>
      </c>
      <c r="FG447" s="11">
        <v>0</v>
      </c>
      <c r="FH447" s="11">
        <v>0.69999500000000003</v>
      </c>
      <c r="FI447" s="11" t="s">
        <v>115</v>
      </c>
      <c r="FJ447" s="11" t="s">
        <v>115</v>
      </c>
      <c r="FK447" s="11">
        <v>292.89773700000001</v>
      </c>
      <c r="FL447" s="11" t="s">
        <v>115</v>
      </c>
      <c r="FM447" s="11" t="s">
        <v>115</v>
      </c>
    </row>
    <row r="448" spans="116:169">
      <c r="DL448" s="11">
        <v>0</v>
      </c>
      <c r="DM448" s="11">
        <v>0.626</v>
      </c>
      <c r="DN448" s="11">
        <v>8.0000000000000004E-4</v>
      </c>
      <c r="DO448" s="11">
        <v>4.3099999999999996E-3</v>
      </c>
      <c r="DP448" s="11">
        <v>3.4199999999999999E-3</v>
      </c>
      <c r="DQ448" s="11">
        <v>6.9999999999999994E-5</v>
      </c>
      <c r="DR448" s="11">
        <v>6.9999999999999994E-5</v>
      </c>
      <c r="DS448" s="11">
        <v>3.29E-3</v>
      </c>
      <c r="DT448" s="11">
        <v>6.2030000000000002E-2</v>
      </c>
      <c r="DU448" s="11">
        <v>1.81E-3</v>
      </c>
      <c r="DV448" s="11">
        <v>6.472E-2</v>
      </c>
      <c r="DW448" s="11">
        <v>0.23347000000000001</v>
      </c>
      <c r="DX448" s="11">
        <v>0</v>
      </c>
      <c r="DY448" s="11">
        <v>196.38328000000001</v>
      </c>
      <c r="DZ448" s="11">
        <v>0.32869999999999999</v>
      </c>
      <c r="EA448" s="11">
        <v>2.1620599999999999</v>
      </c>
      <c r="EB448" s="11">
        <v>2.01518</v>
      </c>
      <c r="EC448" s="11">
        <v>3.9910000000000001E-2</v>
      </c>
      <c r="ED448" s="11">
        <v>3.3320000000000002E-2</v>
      </c>
      <c r="EE448" s="11">
        <v>2.2437399999999998</v>
      </c>
      <c r="EF448" s="11">
        <v>25.779669999999999</v>
      </c>
      <c r="EG448" s="11">
        <v>2.6989100000000001</v>
      </c>
      <c r="EH448" s="11">
        <v>101.29832</v>
      </c>
      <c r="EI448" s="11">
        <v>345.37482999999997</v>
      </c>
      <c r="EJ448" s="11">
        <v>0</v>
      </c>
      <c r="EK448" s="11">
        <v>63.795963270000001</v>
      </c>
      <c r="EL448" s="11">
        <v>6.3732927999999994E-2</v>
      </c>
      <c r="EM448" s="11">
        <v>3.6589788999999998E-2</v>
      </c>
      <c r="EN448" s="11">
        <v>1.559164E-2</v>
      </c>
      <c r="EO448" s="11">
        <v>0</v>
      </c>
      <c r="EP448" s="11">
        <v>0</v>
      </c>
      <c r="EQ448" s="11">
        <v>0</v>
      </c>
      <c r="ER448" s="11">
        <v>0</v>
      </c>
      <c r="ES448" s="11">
        <v>0</v>
      </c>
      <c r="ET448" s="11">
        <v>0</v>
      </c>
      <c r="EU448" s="11">
        <v>0</v>
      </c>
      <c r="EV448" s="11">
        <v>0</v>
      </c>
      <c r="EW448" s="11">
        <v>3.6928691210000002</v>
      </c>
      <c r="EX448" s="11">
        <v>4.9618839999999997E-3</v>
      </c>
      <c r="EY448" s="11">
        <v>3.2802349999999998E-3</v>
      </c>
      <c r="EZ448" s="11">
        <v>1.612467E-3</v>
      </c>
      <c r="FA448" s="11">
        <v>0</v>
      </c>
      <c r="FB448" s="11">
        <v>0</v>
      </c>
      <c r="FC448" s="11">
        <v>0</v>
      </c>
      <c r="FD448" s="11">
        <v>0</v>
      </c>
      <c r="FE448" s="11">
        <v>0</v>
      </c>
      <c r="FF448" s="11">
        <v>0</v>
      </c>
      <c r="FG448" s="11">
        <v>0</v>
      </c>
      <c r="FH448" s="11">
        <v>0.634598</v>
      </c>
      <c r="FI448" s="11" t="s">
        <v>115</v>
      </c>
      <c r="FJ448" s="11" t="s">
        <v>115</v>
      </c>
      <c r="FK448" s="11">
        <v>200.92912899999999</v>
      </c>
      <c r="FL448" s="11" t="s">
        <v>115</v>
      </c>
      <c r="FM448" s="11" t="s">
        <v>115</v>
      </c>
    </row>
    <row r="449" spans="116:169">
      <c r="DL449" s="11">
        <v>0</v>
      </c>
      <c r="DM449" s="11">
        <v>0.36153000000000002</v>
      </c>
      <c r="DN449" s="11">
        <v>2.2000000000000001E-4</v>
      </c>
      <c r="DO449" s="11">
        <v>1.34E-3</v>
      </c>
      <c r="DP449" s="11">
        <v>3.6099999999999999E-3</v>
      </c>
      <c r="DQ449" s="11">
        <v>5.0000000000000002E-5</v>
      </c>
      <c r="DR449" s="11">
        <v>4.0000000000000003E-5</v>
      </c>
      <c r="DS449" s="11">
        <v>3.3E-3</v>
      </c>
      <c r="DT449" s="11">
        <v>0.26451000000000002</v>
      </c>
      <c r="DU449" s="11">
        <v>1.8799999999999999E-3</v>
      </c>
      <c r="DV449" s="11">
        <v>6.8019999999999997E-2</v>
      </c>
      <c r="DW449" s="11">
        <v>0.29549999999999998</v>
      </c>
      <c r="DX449" s="11">
        <v>0</v>
      </c>
      <c r="DY449" s="11">
        <v>76.089190000000002</v>
      </c>
      <c r="DZ449" s="11">
        <v>6.3399999999999998E-2</v>
      </c>
      <c r="EA449" s="11">
        <v>0.51878999999999997</v>
      </c>
      <c r="EB449" s="11">
        <v>1.7990600000000001</v>
      </c>
      <c r="EC449" s="11">
        <v>2.307E-2</v>
      </c>
      <c r="ED449" s="11">
        <v>1.6590000000000001E-2</v>
      </c>
      <c r="EE449" s="11">
        <v>1.9327399999999999</v>
      </c>
      <c r="EF449" s="11">
        <v>82.983440000000002</v>
      </c>
      <c r="EG449" s="11">
        <v>2.7322299999999999</v>
      </c>
      <c r="EH449" s="11">
        <v>103.54206000000001</v>
      </c>
      <c r="EI449" s="11">
        <v>371.15449000000001</v>
      </c>
      <c r="EJ449" s="11">
        <v>0</v>
      </c>
      <c r="EK449" s="11">
        <v>37.410740539999999</v>
      </c>
      <c r="EL449" s="11">
        <v>3.5648520000000003E-2</v>
      </c>
      <c r="EM449" s="11">
        <v>4.053789E-2</v>
      </c>
      <c r="EN449" s="11">
        <v>1.5908325000000001E-2</v>
      </c>
      <c r="EO449" s="11">
        <v>0</v>
      </c>
      <c r="EP449" s="11">
        <v>0</v>
      </c>
      <c r="EQ449" s="11">
        <v>0</v>
      </c>
      <c r="ER449" s="11">
        <v>0</v>
      </c>
      <c r="ES449" s="11">
        <v>0</v>
      </c>
      <c r="ET449" s="11">
        <v>0</v>
      </c>
      <c r="EU449" s="11">
        <v>0</v>
      </c>
      <c r="EV449" s="11">
        <v>0</v>
      </c>
      <c r="EW449" s="11">
        <v>1.6142345360000001</v>
      </c>
      <c r="EX449" s="11">
        <v>2.401757E-3</v>
      </c>
      <c r="EY449" s="11">
        <v>3.0130370000000001E-3</v>
      </c>
      <c r="EZ449" s="11">
        <v>1.400159E-3</v>
      </c>
      <c r="FA449" s="11">
        <v>0</v>
      </c>
      <c r="FB449" s="11">
        <v>0</v>
      </c>
      <c r="FC449" s="11">
        <v>0</v>
      </c>
      <c r="FD449" s="11">
        <v>0</v>
      </c>
      <c r="FE449" s="11">
        <v>0</v>
      </c>
      <c r="FF449" s="11">
        <v>0</v>
      </c>
      <c r="FG449" s="11">
        <v>0</v>
      </c>
      <c r="FH449" s="11">
        <v>0.36674299999999999</v>
      </c>
      <c r="FI449" s="11" t="s">
        <v>115</v>
      </c>
      <c r="FJ449" s="11" t="s">
        <v>115</v>
      </c>
      <c r="FK449" s="11">
        <v>78.493516</v>
      </c>
      <c r="FL449" s="11" t="s">
        <v>115</v>
      </c>
      <c r="FM449" s="11" t="s">
        <v>115</v>
      </c>
    </row>
    <row r="450" spans="116:169">
      <c r="DL450" s="11">
        <v>0</v>
      </c>
      <c r="DM450" s="11">
        <v>5.645E-2</v>
      </c>
      <c r="DN450" s="11">
        <v>8.0000000000000007E-5</v>
      </c>
      <c r="DO450" s="11">
        <v>3.6999999999999999E-4</v>
      </c>
      <c r="DP450" s="11">
        <v>1.24E-3</v>
      </c>
      <c r="DQ450" s="11">
        <v>2.0000000000000002E-5</v>
      </c>
      <c r="DR450" s="11">
        <v>1.0000000000000001E-5</v>
      </c>
      <c r="DS450" s="11">
        <v>3.3600000000000001E-3</v>
      </c>
      <c r="DT450" s="11">
        <v>0.30520999999999998</v>
      </c>
      <c r="DU450" s="11">
        <v>1.9300000000000001E-3</v>
      </c>
      <c r="DV450" s="11">
        <v>7.1319999999999995E-2</v>
      </c>
      <c r="DW450" s="11">
        <v>0.56001000000000001</v>
      </c>
      <c r="DX450" s="11">
        <v>0</v>
      </c>
      <c r="DY450" s="11">
        <v>5.9646299999999997</v>
      </c>
      <c r="DZ450" s="11">
        <v>1.32E-2</v>
      </c>
      <c r="EA450" s="11">
        <v>0.10312</v>
      </c>
      <c r="EB450" s="11">
        <v>0.47754000000000002</v>
      </c>
      <c r="EC450" s="11">
        <v>1.0800000000000001E-2</v>
      </c>
      <c r="ED450" s="11">
        <v>5.47E-3</v>
      </c>
      <c r="EE450" s="11">
        <v>1.6694</v>
      </c>
      <c r="EF450" s="11">
        <v>64.238590000000002</v>
      </c>
      <c r="EG450" s="11">
        <v>2.7488199999999998</v>
      </c>
      <c r="EH450" s="11">
        <v>105.47481000000001</v>
      </c>
      <c r="EI450" s="11">
        <v>454.13794000000001</v>
      </c>
      <c r="EJ450" s="11">
        <v>0</v>
      </c>
      <c r="EK450" s="11">
        <v>5.9589361329999999</v>
      </c>
      <c r="EL450" s="11">
        <v>1.7173232E-2</v>
      </c>
      <c r="EM450" s="11">
        <v>1.7602692E-2</v>
      </c>
      <c r="EN450" s="11">
        <v>1.7058924999999999E-2</v>
      </c>
      <c r="EO450" s="11">
        <v>0</v>
      </c>
      <c r="EP450" s="11">
        <v>0</v>
      </c>
      <c r="EQ450" s="11">
        <v>0</v>
      </c>
      <c r="ER450" s="11">
        <v>0</v>
      </c>
      <c r="ES450" s="11">
        <v>0</v>
      </c>
      <c r="ET450" s="11">
        <v>0</v>
      </c>
      <c r="EU450" s="11">
        <v>0</v>
      </c>
      <c r="EV450" s="11">
        <v>0</v>
      </c>
      <c r="EW450" s="11">
        <v>0.171357073</v>
      </c>
      <c r="EX450" s="11">
        <v>9.5260400000000002E-4</v>
      </c>
      <c r="EY450" s="11">
        <v>1.0757589999999999E-3</v>
      </c>
      <c r="EZ450" s="11">
        <v>1.2423130000000001E-3</v>
      </c>
      <c r="FA450" s="11">
        <v>0</v>
      </c>
      <c r="FB450" s="11">
        <v>0</v>
      </c>
      <c r="FC450" s="11">
        <v>0</v>
      </c>
      <c r="FD450" s="11">
        <v>0</v>
      </c>
      <c r="FE450" s="11">
        <v>0</v>
      </c>
      <c r="FF450" s="11">
        <v>0</v>
      </c>
      <c r="FG450" s="11">
        <v>0</v>
      </c>
      <c r="FH450" s="11">
        <v>5.8153000000000003E-2</v>
      </c>
      <c r="FI450" s="11" t="s">
        <v>115</v>
      </c>
      <c r="FJ450" s="11" t="s">
        <v>115</v>
      </c>
      <c r="FK450" s="11">
        <v>6.5692870000000001</v>
      </c>
      <c r="FL450" s="11" t="s">
        <v>115</v>
      </c>
      <c r="FM450" s="11" t="s">
        <v>115</v>
      </c>
    </row>
    <row r="451" spans="116:169">
      <c r="DL451" s="11">
        <v>0</v>
      </c>
      <c r="DM451" s="11">
        <v>1.4400000000000001E-3</v>
      </c>
      <c r="DN451" s="11">
        <v>3.0000000000000001E-5</v>
      </c>
      <c r="DO451" s="11">
        <v>1.1E-4</v>
      </c>
      <c r="DP451" s="11">
        <v>3.5E-4</v>
      </c>
      <c r="DQ451" s="11">
        <v>1.0000000000000001E-5</v>
      </c>
      <c r="DR451" s="11">
        <v>0</v>
      </c>
      <c r="DS451" s="11">
        <v>1.15E-3</v>
      </c>
      <c r="DT451" s="11">
        <v>5.5070000000000001E-2</v>
      </c>
      <c r="DU451" s="11">
        <v>1.9400000000000001E-3</v>
      </c>
      <c r="DV451" s="11">
        <v>7.4679999999999996E-2</v>
      </c>
      <c r="DW451" s="11">
        <v>0.86521999999999999</v>
      </c>
      <c r="DX451" s="11">
        <v>0</v>
      </c>
      <c r="DY451" s="11">
        <v>0</v>
      </c>
      <c r="DZ451" s="11">
        <v>1.6900000000000001E-3</v>
      </c>
      <c r="EA451" s="11">
        <v>1.8599999999999998E-2</v>
      </c>
      <c r="EB451" s="11">
        <v>9.7720000000000001E-2</v>
      </c>
      <c r="EC451" s="11">
        <v>2.63E-3</v>
      </c>
      <c r="ED451" s="11">
        <v>1.16E-3</v>
      </c>
      <c r="EE451" s="11">
        <v>0.44175999999999999</v>
      </c>
      <c r="EF451" s="11">
        <v>5.8200099999999999</v>
      </c>
      <c r="EG451" s="11">
        <v>2.7542800000000001</v>
      </c>
      <c r="EH451" s="11">
        <v>107.14421</v>
      </c>
      <c r="EI451" s="11">
        <v>518.37653</v>
      </c>
      <c r="EJ451" s="11">
        <v>0</v>
      </c>
      <c r="EK451" s="11">
        <v>0.16797472599999999</v>
      </c>
      <c r="EL451" s="11">
        <v>6.3280630000000001E-3</v>
      </c>
      <c r="EM451" s="11">
        <v>5.5062319999999998E-3</v>
      </c>
      <c r="EN451" s="11">
        <v>5.9190299999999996E-3</v>
      </c>
      <c r="EO451" s="11">
        <v>0</v>
      </c>
      <c r="EP451" s="11">
        <v>0</v>
      </c>
      <c r="EQ451" s="11">
        <v>0</v>
      </c>
      <c r="ER451" s="11">
        <v>0</v>
      </c>
      <c r="ES451" s="11">
        <v>0</v>
      </c>
      <c r="ET451" s="11">
        <v>0</v>
      </c>
      <c r="EU451" s="11">
        <v>0</v>
      </c>
      <c r="EV451" s="11">
        <v>0</v>
      </c>
      <c r="EW451" s="11">
        <v>2.9098069999999999E-3</v>
      </c>
      <c r="EX451" s="11">
        <v>2.6624E-4</v>
      </c>
      <c r="EY451" s="11">
        <v>2.5882999999999999E-4</v>
      </c>
      <c r="EZ451" s="11">
        <v>3.4240099999999999E-4</v>
      </c>
      <c r="FA451" s="11">
        <v>0</v>
      </c>
      <c r="FB451" s="11">
        <v>0</v>
      </c>
      <c r="FC451" s="11">
        <v>0</v>
      </c>
      <c r="FD451" s="11">
        <v>0</v>
      </c>
      <c r="FE451" s="11">
        <v>0</v>
      </c>
      <c r="FF451" s="11">
        <v>0</v>
      </c>
      <c r="FG451" s="11">
        <v>0</v>
      </c>
      <c r="FH451" s="11">
        <v>1.928E-3</v>
      </c>
      <c r="FI451" s="11" t="s">
        <v>115</v>
      </c>
      <c r="FJ451" s="11" t="s">
        <v>115</v>
      </c>
      <c r="FK451" s="11">
        <v>0.120628</v>
      </c>
      <c r="FL451" s="11" t="s">
        <v>115</v>
      </c>
      <c r="FM451" s="11" t="s">
        <v>115</v>
      </c>
    </row>
    <row r="452" spans="116:169">
      <c r="DL452" s="11">
        <v>0</v>
      </c>
      <c r="DM452" s="11">
        <v>2.0000000000000002E-5</v>
      </c>
      <c r="DN452" s="11">
        <v>1.0000000000000001E-5</v>
      </c>
      <c r="DO452" s="11">
        <v>3.0000000000000001E-5</v>
      </c>
      <c r="DP452" s="11">
        <v>1E-4</v>
      </c>
      <c r="DQ452" s="11">
        <v>0</v>
      </c>
      <c r="DR452" s="11">
        <v>0</v>
      </c>
      <c r="DS452" s="11">
        <v>3.2000000000000003E-4</v>
      </c>
      <c r="DT452" s="11">
        <v>1.4400000000000001E-3</v>
      </c>
      <c r="DU452" s="11">
        <v>1.9400000000000001E-3</v>
      </c>
      <c r="DV452" s="11">
        <v>7.5829999999999995E-2</v>
      </c>
      <c r="DW452" s="11">
        <v>0.92030000000000001</v>
      </c>
      <c r="DX452" s="11">
        <v>0</v>
      </c>
      <c r="DY452" s="11">
        <v>0</v>
      </c>
      <c r="DZ452" s="11">
        <v>0</v>
      </c>
      <c r="EA452" s="11">
        <v>2.2599999999999999E-3</v>
      </c>
      <c r="EB452" s="11">
        <v>1.7520000000000001E-2</v>
      </c>
      <c r="EC452" s="11">
        <v>5.1999999999999995E-4</v>
      </c>
      <c r="ED452" s="11">
        <v>2.3000000000000001E-4</v>
      </c>
      <c r="EE452" s="11">
        <v>9.0289999999999995E-2</v>
      </c>
      <c r="EF452" s="11">
        <v>2.2000000000000001E-4</v>
      </c>
      <c r="EG452" s="11">
        <v>2.7554400000000001</v>
      </c>
      <c r="EH452" s="11">
        <v>107.58597</v>
      </c>
      <c r="EI452" s="11">
        <v>524.19654000000003</v>
      </c>
      <c r="EJ452" s="11">
        <v>0</v>
      </c>
      <c r="EK452" s="11">
        <v>4.7041619999999996E-3</v>
      </c>
      <c r="EL452" s="11">
        <v>1.5858549999999999E-3</v>
      </c>
      <c r="EM452" s="11">
        <v>1.6071900000000001E-3</v>
      </c>
      <c r="EN452" s="11">
        <v>1.692535E-3</v>
      </c>
      <c r="EO452" s="11">
        <v>0</v>
      </c>
      <c r="EP452" s="11">
        <v>0</v>
      </c>
      <c r="EQ452" s="11">
        <v>0</v>
      </c>
      <c r="ER452" s="11">
        <v>0</v>
      </c>
      <c r="ES452" s="11">
        <v>0</v>
      </c>
      <c r="ET452" s="11">
        <v>0</v>
      </c>
      <c r="EU452" s="11">
        <v>0</v>
      </c>
      <c r="EV452" s="11">
        <v>0</v>
      </c>
      <c r="EW452" s="11">
        <v>1.3720400000000001E-4</v>
      </c>
      <c r="EX452" s="10">
        <v>4.3538599999999997E-5</v>
      </c>
      <c r="EY452" s="10">
        <v>5.21036E-5</v>
      </c>
      <c r="EZ452" s="10">
        <v>7.2913100000000005E-5</v>
      </c>
      <c r="FA452" s="11">
        <v>0</v>
      </c>
      <c r="FB452" s="11">
        <v>0</v>
      </c>
      <c r="FC452" s="11">
        <v>0</v>
      </c>
      <c r="FD452" s="11">
        <v>0</v>
      </c>
      <c r="FE452" s="11">
        <v>0</v>
      </c>
      <c r="FF452" s="11">
        <v>0</v>
      </c>
      <c r="FG452" s="11">
        <v>0</v>
      </c>
      <c r="FH452" s="11">
        <v>1.6699999999999999E-4</v>
      </c>
      <c r="FI452" s="11" t="s">
        <v>115</v>
      </c>
      <c r="FJ452" s="11" t="s">
        <v>115</v>
      </c>
      <c r="FK452" s="11">
        <v>2.0296999999999999E-2</v>
      </c>
      <c r="FL452" s="11" t="s">
        <v>115</v>
      </c>
      <c r="FM452" s="11" t="s">
        <v>115</v>
      </c>
    </row>
    <row r="453" spans="116:169">
      <c r="DL453" s="11">
        <v>0</v>
      </c>
      <c r="DM453" s="11">
        <v>1.0000000000000001E-5</v>
      </c>
      <c r="DN453" s="11">
        <v>0</v>
      </c>
      <c r="DO453" s="11">
        <v>1.0000000000000001E-5</v>
      </c>
      <c r="DP453" s="11">
        <v>3.0000000000000001E-5</v>
      </c>
      <c r="DQ453" s="11">
        <v>0</v>
      </c>
      <c r="DR453" s="11">
        <v>0</v>
      </c>
      <c r="DS453" s="11">
        <v>9.0000000000000006E-5</v>
      </c>
      <c r="DT453" s="11">
        <v>2.0000000000000002E-5</v>
      </c>
      <c r="DU453" s="11">
        <v>1.9499999999999999E-3</v>
      </c>
      <c r="DV453" s="11">
        <v>7.6149999999999995E-2</v>
      </c>
      <c r="DW453" s="11">
        <v>0.92173000000000005</v>
      </c>
      <c r="DX453" s="11">
        <v>0</v>
      </c>
      <c r="DY453" s="11">
        <v>0</v>
      </c>
      <c r="DZ453" s="11">
        <v>0</v>
      </c>
      <c r="EA453" s="11">
        <v>0</v>
      </c>
      <c r="EB453" s="11">
        <v>2.0999999999999999E-3</v>
      </c>
      <c r="EC453" s="11">
        <v>9.0000000000000006E-5</v>
      </c>
      <c r="ED453" s="11">
        <v>4.0000000000000003E-5</v>
      </c>
      <c r="EE453" s="11">
        <v>1.6150000000000001E-2</v>
      </c>
      <c r="EF453" s="11">
        <v>4.0000000000000003E-5</v>
      </c>
      <c r="EG453" s="11">
        <v>2.7556699999999998</v>
      </c>
      <c r="EH453" s="11">
        <v>107.67626</v>
      </c>
      <c r="EI453" s="11">
        <v>524.19676000000004</v>
      </c>
      <c r="EJ453" s="11">
        <v>0</v>
      </c>
      <c r="EK453" s="11">
        <v>7.9827399999999997E-4</v>
      </c>
      <c r="EL453" s="11">
        <v>2.4557700000000002E-4</v>
      </c>
      <c r="EM453" s="11">
        <v>3.5285399999999999E-4</v>
      </c>
      <c r="EN453" s="11">
        <v>4.9419100000000005E-4</v>
      </c>
      <c r="EO453" s="11">
        <v>0</v>
      </c>
      <c r="EP453" s="11">
        <v>0</v>
      </c>
      <c r="EQ453" s="11">
        <v>0</v>
      </c>
      <c r="ER453" s="11">
        <v>0</v>
      </c>
      <c r="ES453" s="11">
        <v>0</v>
      </c>
      <c r="ET453" s="11">
        <v>0</v>
      </c>
      <c r="EU453" s="11">
        <v>0</v>
      </c>
      <c r="EV453" s="11">
        <v>0</v>
      </c>
      <c r="EW453" s="10">
        <v>1.81233E-5</v>
      </c>
      <c r="EX453" s="10">
        <v>5.6402499999999999E-6</v>
      </c>
      <c r="EY453" s="10">
        <v>6.2812600000000001E-6</v>
      </c>
      <c r="EZ453" s="10">
        <v>1.40929E-5</v>
      </c>
      <c r="FA453" s="11">
        <v>0</v>
      </c>
      <c r="FB453" s="11">
        <v>0</v>
      </c>
      <c r="FC453" s="11">
        <v>0</v>
      </c>
      <c r="FD453" s="11">
        <v>0</v>
      </c>
      <c r="FE453" s="11">
        <v>0</v>
      </c>
      <c r="FF453" s="11">
        <v>0</v>
      </c>
      <c r="FG453" s="11">
        <v>0</v>
      </c>
      <c r="FH453" s="11">
        <v>5.0000000000000002E-5</v>
      </c>
      <c r="FI453" s="11" t="s">
        <v>115</v>
      </c>
      <c r="FJ453" s="11" t="s">
        <v>115</v>
      </c>
      <c r="FK453" s="11">
        <v>2.186E-3</v>
      </c>
      <c r="FL453" s="11" t="s">
        <v>115</v>
      </c>
      <c r="FM453" s="11" t="s">
        <v>115</v>
      </c>
    </row>
    <row r="454" spans="116:169">
      <c r="DL454" s="11">
        <v>0</v>
      </c>
      <c r="DM454" s="11">
        <v>0</v>
      </c>
      <c r="DN454" s="11">
        <v>0</v>
      </c>
      <c r="DO454" s="11">
        <v>0</v>
      </c>
      <c r="DP454" s="11">
        <v>0</v>
      </c>
      <c r="DQ454" s="11">
        <v>0</v>
      </c>
      <c r="DR454" s="11">
        <v>0</v>
      </c>
      <c r="DS454" s="11">
        <v>0</v>
      </c>
      <c r="DT454" s="11">
        <v>0</v>
      </c>
      <c r="DU454" s="11">
        <v>0</v>
      </c>
      <c r="DV454" s="11">
        <v>0</v>
      </c>
      <c r="DW454" s="11">
        <v>0</v>
      </c>
      <c r="DX454" s="11">
        <v>0</v>
      </c>
      <c r="DY454" s="11">
        <v>0</v>
      </c>
      <c r="DZ454" s="11">
        <v>0</v>
      </c>
      <c r="EA454" s="11">
        <v>0</v>
      </c>
      <c r="EB454" s="11">
        <v>0</v>
      </c>
      <c r="EC454" s="11">
        <v>0</v>
      </c>
      <c r="ED454" s="11">
        <v>0</v>
      </c>
      <c r="EE454" s="11">
        <v>0</v>
      </c>
      <c r="EF454" s="11">
        <v>0</v>
      </c>
      <c r="EG454" s="11">
        <v>0</v>
      </c>
      <c r="EH454" s="11">
        <v>0</v>
      </c>
      <c r="EI454" s="11">
        <v>0</v>
      </c>
      <c r="EJ454" s="11">
        <v>0</v>
      </c>
      <c r="EK454" s="11">
        <v>0</v>
      </c>
      <c r="EL454" s="11">
        <v>0</v>
      </c>
      <c r="EM454" s="11">
        <v>0</v>
      </c>
      <c r="EN454" s="11">
        <v>0</v>
      </c>
      <c r="EO454" s="11">
        <v>0</v>
      </c>
      <c r="EP454" s="11">
        <v>0</v>
      </c>
      <c r="EQ454" s="11">
        <v>0</v>
      </c>
      <c r="ER454" s="11">
        <v>0</v>
      </c>
      <c r="ES454" s="11">
        <v>0</v>
      </c>
      <c r="ET454" s="11">
        <v>0</v>
      </c>
      <c r="EU454" s="11">
        <v>0</v>
      </c>
      <c r="EV454" s="11">
        <v>0</v>
      </c>
      <c r="EW454" s="11">
        <v>0</v>
      </c>
      <c r="EX454" s="11">
        <v>0</v>
      </c>
      <c r="EY454" s="11">
        <v>0</v>
      </c>
      <c r="EZ454" s="11">
        <v>0</v>
      </c>
      <c r="FA454" s="11">
        <v>0</v>
      </c>
      <c r="FB454" s="11">
        <v>0</v>
      </c>
      <c r="FC454" s="11">
        <v>0</v>
      </c>
      <c r="FD454" s="11">
        <v>0</v>
      </c>
      <c r="FE454" s="11">
        <v>0</v>
      </c>
      <c r="FF454" s="11">
        <v>0</v>
      </c>
      <c r="FG454" s="11">
        <v>0</v>
      </c>
      <c r="FH454" s="11" t="s">
        <v>115</v>
      </c>
      <c r="FI454" s="11">
        <v>5.0000000000000002E-5</v>
      </c>
      <c r="FJ454" s="11" t="s">
        <v>115</v>
      </c>
      <c r="FK454" s="11" t="s">
        <v>115</v>
      </c>
      <c r="FL454" s="11">
        <v>2.186E-3</v>
      </c>
      <c r="FM454" s="11" t="s">
        <v>115</v>
      </c>
    </row>
    <row r="455" spans="116:169">
      <c r="DL455" s="11">
        <v>0</v>
      </c>
      <c r="DM455" s="11">
        <v>0</v>
      </c>
      <c r="DN455" s="11">
        <v>0</v>
      </c>
      <c r="DO455" s="11">
        <v>0</v>
      </c>
      <c r="DP455" s="11">
        <v>0</v>
      </c>
      <c r="DQ455" s="11">
        <v>0</v>
      </c>
      <c r="DR455" s="11">
        <v>0</v>
      </c>
      <c r="DS455" s="11">
        <v>0</v>
      </c>
      <c r="DT455" s="11">
        <v>0</v>
      </c>
      <c r="DU455" s="11">
        <v>0</v>
      </c>
      <c r="DV455" s="11">
        <v>0</v>
      </c>
      <c r="DW455" s="11">
        <v>0</v>
      </c>
      <c r="DX455" s="11">
        <v>0</v>
      </c>
      <c r="DY455" s="11">
        <v>0</v>
      </c>
      <c r="DZ455" s="11">
        <v>0</v>
      </c>
      <c r="EA455" s="11">
        <v>0</v>
      </c>
      <c r="EB455" s="11">
        <v>0</v>
      </c>
      <c r="EC455" s="11">
        <v>0</v>
      </c>
      <c r="ED455" s="11">
        <v>0</v>
      </c>
      <c r="EE455" s="11">
        <v>0</v>
      </c>
      <c r="EF455" s="11">
        <v>0</v>
      </c>
      <c r="EG455" s="11">
        <v>0</v>
      </c>
      <c r="EH455" s="11">
        <v>0</v>
      </c>
      <c r="EI455" s="11">
        <v>0</v>
      </c>
      <c r="EJ455" s="11">
        <v>0</v>
      </c>
      <c r="EK455" s="11">
        <v>0</v>
      </c>
      <c r="EL455" s="11">
        <v>0</v>
      </c>
      <c r="EM455" s="11">
        <v>0</v>
      </c>
      <c r="EN455" s="11">
        <v>0</v>
      </c>
      <c r="EO455" s="11">
        <v>0</v>
      </c>
      <c r="EP455" s="11">
        <v>0</v>
      </c>
      <c r="EQ455" s="11">
        <v>0</v>
      </c>
      <c r="ER455" s="11">
        <v>0</v>
      </c>
      <c r="ES455" s="11">
        <v>0</v>
      </c>
      <c r="ET455" s="11">
        <v>0</v>
      </c>
      <c r="EU455" s="11">
        <v>0</v>
      </c>
      <c r="EV455" s="11">
        <v>0</v>
      </c>
      <c r="EW455" s="11">
        <v>0</v>
      </c>
      <c r="EX455" s="11">
        <v>0</v>
      </c>
      <c r="EY455" s="11">
        <v>0</v>
      </c>
      <c r="EZ455" s="11">
        <v>0</v>
      </c>
      <c r="FA455" s="11">
        <v>0</v>
      </c>
      <c r="FB455" s="11">
        <v>0</v>
      </c>
      <c r="FC455" s="11">
        <v>0</v>
      </c>
      <c r="FD455" s="11">
        <v>0</v>
      </c>
      <c r="FE455" s="11">
        <v>0</v>
      </c>
      <c r="FF455" s="11">
        <v>0</v>
      </c>
      <c r="FG455" s="11">
        <v>0</v>
      </c>
      <c r="FH455" s="11" t="s">
        <v>115</v>
      </c>
      <c r="FI455" s="11" t="s">
        <v>115</v>
      </c>
      <c r="FJ455" s="11">
        <v>5.0000000000000002E-5</v>
      </c>
      <c r="FK455" s="11" t="s">
        <v>115</v>
      </c>
      <c r="FL455" s="11" t="s">
        <v>115</v>
      </c>
      <c r="FM455" s="11">
        <v>2.186E-3</v>
      </c>
    </row>
    <row r="456" spans="116:169">
      <c r="DL456" s="11">
        <v>0</v>
      </c>
      <c r="DM456" s="11">
        <v>0</v>
      </c>
      <c r="DN456" s="11">
        <v>0</v>
      </c>
      <c r="DO456" s="11">
        <v>0</v>
      </c>
      <c r="DP456" s="11">
        <v>0</v>
      </c>
      <c r="DQ456" s="11">
        <v>0</v>
      </c>
      <c r="DR456" s="11">
        <v>0</v>
      </c>
      <c r="DS456" s="11">
        <v>0</v>
      </c>
      <c r="DT456" s="11">
        <v>0</v>
      </c>
      <c r="DU456" s="11">
        <v>0</v>
      </c>
      <c r="DV456" s="11">
        <v>0</v>
      </c>
      <c r="DW456" s="11">
        <v>0</v>
      </c>
      <c r="DX456" s="11">
        <v>0</v>
      </c>
      <c r="DY456" s="11">
        <v>0</v>
      </c>
      <c r="DZ456" s="11">
        <v>0</v>
      </c>
      <c r="EA456" s="11">
        <v>0</v>
      </c>
      <c r="EB456" s="11">
        <v>0</v>
      </c>
      <c r="EC456" s="11">
        <v>0</v>
      </c>
      <c r="ED456" s="11">
        <v>0</v>
      </c>
      <c r="EE456" s="11">
        <v>0</v>
      </c>
      <c r="EF456" s="11">
        <v>0</v>
      </c>
      <c r="EG456" s="11">
        <v>0</v>
      </c>
      <c r="EH456" s="11">
        <v>0</v>
      </c>
      <c r="EI456" s="11">
        <v>0</v>
      </c>
      <c r="EJ456" s="11">
        <v>0</v>
      </c>
      <c r="EK456" s="11">
        <v>0</v>
      </c>
      <c r="EL456" s="11">
        <v>0</v>
      </c>
      <c r="EM456" s="11">
        <v>0</v>
      </c>
      <c r="EN456" s="11">
        <v>0</v>
      </c>
      <c r="EO456" s="11">
        <v>0</v>
      </c>
      <c r="EP456" s="11">
        <v>0</v>
      </c>
      <c r="EQ456" s="11">
        <v>0</v>
      </c>
      <c r="ER456" s="11">
        <v>0</v>
      </c>
      <c r="ES456" s="11">
        <v>0</v>
      </c>
      <c r="ET456" s="11">
        <v>0</v>
      </c>
      <c r="EU456" s="11">
        <v>0</v>
      </c>
      <c r="EV456" s="11">
        <v>0</v>
      </c>
      <c r="EW456" s="11">
        <v>0</v>
      </c>
      <c r="EX456" s="11">
        <v>0</v>
      </c>
      <c r="EY456" s="11">
        <v>0</v>
      </c>
      <c r="EZ456" s="11">
        <v>0</v>
      </c>
      <c r="FA456" s="11">
        <v>0</v>
      </c>
      <c r="FB456" s="11">
        <v>0</v>
      </c>
      <c r="FC456" s="11">
        <v>0</v>
      </c>
      <c r="FD456" s="11">
        <v>0</v>
      </c>
      <c r="FE456" s="11">
        <v>0</v>
      </c>
      <c r="FF456" s="11">
        <v>0</v>
      </c>
      <c r="FG456" s="11">
        <v>0</v>
      </c>
      <c r="FH456" s="11" t="s">
        <v>115</v>
      </c>
      <c r="FI456" s="11" t="s">
        <v>115</v>
      </c>
      <c r="FJ456" s="11">
        <v>5.0000000000000002E-5</v>
      </c>
      <c r="FK456" s="11" t="s">
        <v>115</v>
      </c>
      <c r="FL456" s="11" t="s">
        <v>115</v>
      </c>
      <c r="FM456" s="11">
        <v>2.186E-3</v>
      </c>
    </row>
    <row r="457" spans="116:169">
      <c r="DL457" s="11">
        <v>0</v>
      </c>
      <c r="DM457" s="11">
        <v>0</v>
      </c>
      <c r="DN457" s="11">
        <v>0</v>
      </c>
      <c r="DO457" s="11">
        <v>0</v>
      </c>
      <c r="DP457" s="11">
        <v>0</v>
      </c>
      <c r="DQ457" s="11">
        <v>0</v>
      </c>
      <c r="DR457" s="11">
        <v>0</v>
      </c>
      <c r="DS457" s="11">
        <v>0</v>
      </c>
      <c r="DT457" s="11">
        <v>0</v>
      </c>
      <c r="DU457" s="11">
        <v>0</v>
      </c>
      <c r="DV457" s="11">
        <v>0</v>
      </c>
      <c r="DW457" s="11">
        <v>0</v>
      </c>
      <c r="DX457" s="11">
        <v>0</v>
      </c>
      <c r="DY457" s="11">
        <v>0</v>
      </c>
      <c r="DZ457" s="11">
        <v>0</v>
      </c>
      <c r="EA457" s="11">
        <v>0</v>
      </c>
      <c r="EB457" s="11">
        <v>0</v>
      </c>
      <c r="EC457" s="11">
        <v>0</v>
      </c>
      <c r="ED457" s="11">
        <v>0</v>
      </c>
      <c r="EE457" s="11">
        <v>0</v>
      </c>
      <c r="EF457" s="11">
        <v>0</v>
      </c>
      <c r="EG457" s="11">
        <v>0</v>
      </c>
      <c r="EH457" s="11">
        <v>0</v>
      </c>
      <c r="EI457" s="11">
        <v>0</v>
      </c>
      <c r="EJ457" s="11">
        <v>0</v>
      </c>
      <c r="EK457" s="11">
        <v>0</v>
      </c>
      <c r="EL457" s="11">
        <v>0</v>
      </c>
      <c r="EM457" s="11">
        <v>0</v>
      </c>
      <c r="EN457" s="11">
        <v>0</v>
      </c>
      <c r="EO457" s="11">
        <v>0</v>
      </c>
      <c r="EP457" s="11">
        <v>0</v>
      </c>
      <c r="EQ457" s="11">
        <v>0</v>
      </c>
      <c r="ER457" s="11">
        <v>0</v>
      </c>
      <c r="ES457" s="11">
        <v>0</v>
      </c>
      <c r="ET457" s="11">
        <v>0</v>
      </c>
      <c r="EU457" s="11">
        <v>0</v>
      </c>
      <c r="EV457" s="11">
        <v>0</v>
      </c>
      <c r="EW457" s="11">
        <v>0</v>
      </c>
      <c r="EX457" s="11">
        <v>0</v>
      </c>
      <c r="EY457" s="11">
        <v>0</v>
      </c>
      <c r="EZ457" s="11">
        <v>0</v>
      </c>
      <c r="FA457" s="11">
        <v>0</v>
      </c>
      <c r="FB457" s="11">
        <v>0</v>
      </c>
      <c r="FC457" s="11">
        <v>0</v>
      </c>
      <c r="FD457" s="11">
        <v>0</v>
      </c>
      <c r="FE457" s="11">
        <v>0</v>
      </c>
      <c r="FF457" s="11">
        <v>0</v>
      </c>
      <c r="FG457" s="11">
        <v>0</v>
      </c>
      <c r="FH457" s="11" t="s">
        <v>115</v>
      </c>
      <c r="FI457" s="11" t="s">
        <v>115</v>
      </c>
      <c r="FJ457" s="11">
        <v>5.0000000000000002E-5</v>
      </c>
      <c r="FK457" s="11" t="s">
        <v>115</v>
      </c>
      <c r="FL457" s="11" t="s">
        <v>115</v>
      </c>
      <c r="FM457" s="11">
        <v>2.186E-3</v>
      </c>
    </row>
    <row r="458" spans="116:169">
      <c r="DL458" s="11">
        <v>0</v>
      </c>
      <c r="DM458" s="11">
        <v>0</v>
      </c>
      <c r="DN458" s="11">
        <v>0</v>
      </c>
      <c r="DO458" s="11">
        <v>0</v>
      </c>
      <c r="DP458" s="11">
        <v>0</v>
      </c>
      <c r="DQ458" s="11">
        <v>0</v>
      </c>
      <c r="DR458" s="11">
        <v>0</v>
      </c>
      <c r="DS458" s="11">
        <v>0</v>
      </c>
      <c r="DT458" s="11">
        <v>0</v>
      </c>
      <c r="DU458" s="11">
        <v>0</v>
      </c>
      <c r="DV458" s="11">
        <v>0</v>
      </c>
      <c r="DW458" s="11">
        <v>0</v>
      </c>
      <c r="DX458" s="11">
        <v>0</v>
      </c>
      <c r="DY458" s="11">
        <v>0</v>
      </c>
      <c r="DZ458" s="11">
        <v>0</v>
      </c>
      <c r="EA458" s="11">
        <v>0</v>
      </c>
      <c r="EB458" s="11">
        <v>0</v>
      </c>
      <c r="EC458" s="11">
        <v>0</v>
      </c>
      <c r="ED458" s="11">
        <v>0</v>
      </c>
      <c r="EE458" s="11">
        <v>0</v>
      </c>
      <c r="EF458" s="11">
        <v>0</v>
      </c>
      <c r="EG458" s="11">
        <v>0</v>
      </c>
      <c r="EH458" s="11">
        <v>0</v>
      </c>
      <c r="EI458" s="11">
        <v>0</v>
      </c>
      <c r="EJ458" s="11">
        <v>0</v>
      </c>
      <c r="EK458" s="11">
        <v>0</v>
      </c>
      <c r="EL458" s="11">
        <v>0</v>
      </c>
      <c r="EM458" s="11">
        <v>0</v>
      </c>
      <c r="EN458" s="11">
        <v>0</v>
      </c>
      <c r="EO458" s="11">
        <v>0</v>
      </c>
      <c r="EP458" s="11">
        <v>0</v>
      </c>
      <c r="EQ458" s="11">
        <v>0</v>
      </c>
      <c r="ER458" s="11">
        <v>0</v>
      </c>
      <c r="ES458" s="11">
        <v>0</v>
      </c>
      <c r="ET458" s="11">
        <v>0</v>
      </c>
      <c r="EU458" s="11">
        <v>0</v>
      </c>
      <c r="EV458" s="11">
        <v>0</v>
      </c>
      <c r="EW458" s="11">
        <v>0</v>
      </c>
      <c r="EX458" s="11">
        <v>0</v>
      </c>
      <c r="EY458" s="11">
        <v>0</v>
      </c>
      <c r="EZ458" s="11">
        <v>0</v>
      </c>
      <c r="FA458" s="11">
        <v>0</v>
      </c>
      <c r="FB458" s="11">
        <v>0</v>
      </c>
      <c r="FC458" s="11">
        <v>0</v>
      </c>
      <c r="FD458" s="11">
        <v>0</v>
      </c>
      <c r="FE458" s="11">
        <v>0</v>
      </c>
      <c r="FF458" s="11">
        <v>0</v>
      </c>
      <c r="FG458" s="11">
        <v>0</v>
      </c>
      <c r="FH458" s="11" t="s">
        <v>115</v>
      </c>
      <c r="FI458" s="11" t="s">
        <v>115</v>
      </c>
      <c r="FJ458" s="11">
        <v>5.0000000000000002E-5</v>
      </c>
      <c r="FK458" s="11" t="s">
        <v>115</v>
      </c>
      <c r="FL458" s="11" t="s">
        <v>115</v>
      </c>
      <c r="FM458" s="11">
        <v>2.186E-3</v>
      </c>
    </row>
    <row r="459" spans="116:169">
      <c r="DL459" s="11">
        <v>0</v>
      </c>
      <c r="DM459" s="11">
        <v>1</v>
      </c>
      <c r="DN459" s="11">
        <v>0</v>
      </c>
      <c r="DO459" s="11">
        <v>0</v>
      </c>
      <c r="DP459" s="11">
        <v>0</v>
      </c>
      <c r="DQ459" s="11">
        <v>0</v>
      </c>
      <c r="DR459" s="11">
        <v>0</v>
      </c>
      <c r="DS459" s="11">
        <v>0</v>
      </c>
      <c r="DT459" s="11">
        <v>0</v>
      </c>
      <c r="DU459" s="11">
        <v>0</v>
      </c>
      <c r="DV459" s="11">
        <v>0</v>
      </c>
      <c r="DW459" s="11">
        <v>0</v>
      </c>
      <c r="DX459" s="11">
        <v>0</v>
      </c>
      <c r="DY459" s="11">
        <v>944.91</v>
      </c>
      <c r="DZ459" s="11">
        <v>0</v>
      </c>
      <c r="EA459" s="11">
        <v>0</v>
      </c>
      <c r="EB459" s="11">
        <v>0</v>
      </c>
      <c r="EC459" s="11">
        <v>0</v>
      </c>
      <c r="ED459" s="11">
        <v>0</v>
      </c>
      <c r="EE459" s="11">
        <v>0</v>
      </c>
      <c r="EF459" s="11">
        <v>0</v>
      </c>
      <c r="EG459" s="11">
        <v>0</v>
      </c>
      <c r="EH459" s="11">
        <v>0</v>
      </c>
      <c r="EI459" s="11">
        <v>0</v>
      </c>
      <c r="EJ459" s="11">
        <v>0</v>
      </c>
      <c r="EK459" s="11">
        <v>0</v>
      </c>
      <c r="EL459" s="11">
        <v>0</v>
      </c>
      <c r="EM459" s="11">
        <v>0</v>
      </c>
      <c r="EN459" s="11">
        <v>0</v>
      </c>
      <c r="EO459" s="11">
        <v>0</v>
      </c>
      <c r="EP459" s="11">
        <v>0</v>
      </c>
      <c r="EQ459" s="11">
        <v>0</v>
      </c>
      <c r="ER459" s="11">
        <v>0</v>
      </c>
      <c r="ES459" s="11">
        <v>0</v>
      </c>
      <c r="ET459" s="11">
        <v>0</v>
      </c>
      <c r="EU459" s="11">
        <v>0</v>
      </c>
      <c r="EV459" s="11">
        <v>0</v>
      </c>
      <c r="EW459" s="11">
        <v>0</v>
      </c>
      <c r="EX459" s="11">
        <v>0</v>
      </c>
      <c r="EY459" s="11">
        <v>0</v>
      </c>
      <c r="EZ459" s="11">
        <v>0</v>
      </c>
      <c r="FA459" s="11">
        <v>0</v>
      </c>
      <c r="FB459" s="11">
        <v>0</v>
      </c>
      <c r="FC459" s="11">
        <v>0</v>
      </c>
      <c r="FD459" s="11">
        <v>0</v>
      </c>
      <c r="FE459" s="11">
        <v>0</v>
      </c>
      <c r="FF459" s="11">
        <v>0</v>
      </c>
      <c r="FG459" s="11">
        <v>0</v>
      </c>
      <c r="FH459" s="11" t="s">
        <v>115</v>
      </c>
      <c r="FI459" s="11" t="s">
        <v>115</v>
      </c>
      <c r="FJ459" s="11" t="s">
        <v>115</v>
      </c>
      <c r="FK459" s="11" t="s">
        <v>115</v>
      </c>
      <c r="FL459" s="11" t="s">
        <v>115</v>
      </c>
      <c r="FM459" s="11" t="s">
        <v>115</v>
      </c>
    </row>
    <row r="460" spans="116:169">
      <c r="DL460" s="11">
        <v>0</v>
      </c>
      <c r="DM460" s="11">
        <v>2.3050000000000001E-2</v>
      </c>
      <c r="DN460" s="11">
        <v>0</v>
      </c>
      <c r="DO460" s="11">
        <v>2.0000000000000002E-5</v>
      </c>
      <c r="DP460" s="11">
        <v>0</v>
      </c>
      <c r="DQ460" s="11">
        <v>0</v>
      </c>
      <c r="DR460" s="11">
        <v>0</v>
      </c>
      <c r="DS460" s="11">
        <v>0</v>
      </c>
      <c r="DT460" s="11">
        <v>0.97692000000000001</v>
      </c>
      <c r="DU460" s="11">
        <v>0</v>
      </c>
      <c r="DV460" s="11">
        <v>0</v>
      </c>
      <c r="DW460" s="11">
        <v>0</v>
      </c>
      <c r="DX460" s="11">
        <v>0</v>
      </c>
      <c r="DY460" s="11">
        <v>14.61659</v>
      </c>
      <c r="DZ460" s="11">
        <v>4.0000000000000003E-5</v>
      </c>
      <c r="EA460" s="11">
        <v>1.7309999999999999E-2</v>
      </c>
      <c r="EB460" s="11">
        <v>3.31E-3</v>
      </c>
      <c r="EC460" s="11">
        <v>3.6999999999999999E-4</v>
      </c>
      <c r="ED460" s="11">
        <v>1.8400000000000001E-3</v>
      </c>
      <c r="EE460" s="11">
        <v>0</v>
      </c>
      <c r="EF460" s="11">
        <v>923.10608999999999</v>
      </c>
      <c r="EG460" s="11">
        <v>0</v>
      </c>
      <c r="EH460" s="11">
        <v>0</v>
      </c>
      <c r="EI460" s="11">
        <v>0</v>
      </c>
      <c r="EJ460" s="11">
        <v>0</v>
      </c>
      <c r="EK460" s="11">
        <v>7.1644575369999997</v>
      </c>
      <c r="EL460" s="11">
        <v>0</v>
      </c>
      <c r="EM460" s="11">
        <v>0</v>
      </c>
      <c r="EN460" s="11">
        <v>0</v>
      </c>
      <c r="EO460" s="11">
        <v>0</v>
      </c>
      <c r="EP460" s="11">
        <v>0</v>
      </c>
      <c r="EQ460" s="11">
        <v>0</v>
      </c>
      <c r="ER460" s="11">
        <v>0</v>
      </c>
      <c r="ES460" s="11">
        <v>0</v>
      </c>
      <c r="ET460" s="11">
        <v>0</v>
      </c>
      <c r="EU460" s="11">
        <v>0</v>
      </c>
      <c r="EV460" s="11">
        <v>0</v>
      </c>
      <c r="EW460" s="11">
        <v>0.29023241</v>
      </c>
      <c r="EX460" s="11">
        <v>0</v>
      </c>
      <c r="EY460" s="11">
        <v>0</v>
      </c>
      <c r="EZ460" s="11">
        <v>0</v>
      </c>
      <c r="FA460" s="11">
        <v>0</v>
      </c>
      <c r="FB460" s="11">
        <v>0</v>
      </c>
      <c r="FC460" s="11">
        <v>0</v>
      </c>
      <c r="FD460" s="11">
        <v>0</v>
      </c>
      <c r="FE460" s="11">
        <v>0</v>
      </c>
      <c r="FF460" s="11">
        <v>0</v>
      </c>
      <c r="FG460" s="11">
        <v>0</v>
      </c>
      <c r="FH460" s="11">
        <v>2.3073E-2</v>
      </c>
      <c r="FI460" s="11" t="s">
        <v>115</v>
      </c>
      <c r="FJ460" s="11" t="s">
        <v>115</v>
      </c>
      <c r="FK460" s="11">
        <v>14.637613</v>
      </c>
      <c r="FL460" s="11" t="s">
        <v>115</v>
      </c>
      <c r="FM460" s="11" t="s">
        <v>115</v>
      </c>
    </row>
    <row r="461" spans="116:169">
      <c r="DL461" s="11">
        <v>0</v>
      </c>
      <c r="DM461" s="11">
        <v>8.0000000000000007E-5</v>
      </c>
      <c r="DN461" s="11">
        <v>0</v>
      </c>
      <c r="DO461" s="11">
        <v>0</v>
      </c>
      <c r="DP461" s="11">
        <v>1.0000000000000001E-5</v>
      </c>
      <c r="DQ461" s="11">
        <v>0</v>
      </c>
      <c r="DR461" s="11">
        <v>0</v>
      </c>
      <c r="DS461" s="11">
        <v>0</v>
      </c>
      <c r="DT461" s="11">
        <v>2.298E-2</v>
      </c>
      <c r="DU461" s="11">
        <v>0</v>
      </c>
      <c r="DV461" s="11">
        <v>0</v>
      </c>
      <c r="DW461" s="11">
        <v>0.97692000000000001</v>
      </c>
      <c r="DX461" s="11">
        <v>0</v>
      </c>
      <c r="DY461" s="11">
        <v>0</v>
      </c>
      <c r="DZ461" s="11">
        <v>3.2000000000000003E-4</v>
      </c>
      <c r="EA461" s="11">
        <v>1.4599999999999999E-3</v>
      </c>
      <c r="EB461" s="11">
        <v>1.371E-2</v>
      </c>
      <c r="EC461" s="11">
        <v>1E-4</v>
      </c>
      <c r="ED461" s="11">
        <v>3.0000000000000001E-5</v>
      </c>
      <c r="EE461" s="11">
        <v>3.7100000000000002E-3</v>
      </c>
      <c r="EF461" s="11">
        <v>14.57006</v>
      </c>
      <c r="EG461" s="11">
        <v>1.8400000000000001E-3</v>
      </c>
      <c r="EH461" s="11">
        <v>0</v>
      </c>
      <c r="EI461" s="11">
        <v>923.10608999999999</v>
      </c>
      <c r="EJ461" s="11">
        <v>0</v>
      </c>
      <c r="EK461" s="11">
        <v>4.8114691000000001E-2</v>
      </c>
      <c r="EL461" s="11">
        <v>1.09066E-4</v>
      </c>
      <c r="EM461" s="11">
        <v>0</v>
      </c>
      <c r="EN461" s="11">
        <v>0</v>
      </c>
      <c r="EO461" s="11">
        <v>0</v>
      </c>
      <c r="EP461" s="11">
        <v>0</v>
      </c>
      <c r="EQ461" s="11">
        <v>0</v>
      </c>
      <c r="ER461" s="11">
        <v>0</v>
      </c>
      <c r="ES461" s="11">
        <v>0</v>
      </c>
      <c r="ET461" s="11">
        <v>0</v>
      </c>
      <c r="EU461" s="11">
        <v>0</v>
      </c>
      <c r="EV461" s="11">
        <v>0</v>
      </c>
      <c r="EW461" s="11">
        <v>6.4821099999999999E-4</v>
      </c>
      <c r="EX461" s="10">
        <v>4.4182600000000003E-6</v>
      </c>
      <c r="EY461" s="11">
        <v>0</v>
      </c>
      <c r="EZ461" s="11">
        <v>0</v>
      </c>
      <c r="FA461" s="11">
        <v>0</v>
      </c>
      <c r="FB461" s="11">
        <v>0</v>
      </c>
      <c r="FC461" s="11">
        <v>0</v>
      </c>
      <c r="FD461" s="11">
        <v>0</v>
      </c>
      <c r="FE461" s="11">
        <v>0</v>
      </c>
      <c r="FF461" s="11">
        <v>0</v>
      </c>
      <c r="FG461" s="11">
        <v>0</v>
      </c>
      <c r="FH461" s="11">
        <v>9.2E-5</v>
      </c>
      <c r="FI461" s="11" t="s">
        <v>115</v>
      </c>
      <c r="FJ461" s="11" t="s">
        <v>115</v>
      </c>
      <c r="FK461" s="11">
        <v>1.5591000000000001E-2</v>
      </c>
      <c r="FL461" s="11" t="s">
        <v>115</v>
      </c>
      <c r="FM461" s="11" t="s">
        <v>115</v>
      </c>
    </row>
    <row r="462" spans="116:169">
      <c r="DL462" s="11">
        <v>0</v>
      </c>
      <c r="DM462" s="11">
        <v>0</v>
      </c>
      <c r="DN462" s="11">
        <v>0</v>
      </c>
      <c r="DO462" s="11">
        <v>0</v>
      </c>
      <c r="DP462" s="11">
        <v>0</v>
      </c>
      <c r="DQ462" s="11">
        <v>0</v>
      </c>
      <c r="DR462" s="11">
        <v>0</v>
      </c>
      <c r="DS462" s="11">
        <v>1.0000000000000001E-5</v>
      </c>
      <c r="DT462" s="11">
        <v>6.9999999999999994E-5</v>
      </c>
      <c r="DU462" s="11">
        <v>0</v>
      </c>
      <c r="DV462" s="11">
        <v>0</v>
      </c>
      <c r="DW462" s="11">
        <v>0.99990000000000001</v>
      </c>
      <c r="DX462" s="11">
        <v>0</v>
      </c>
      <c r="DY462" s="11">
        <v>0</v>
      </c>
      <c r="DZ462" s="11">
        <v>6.9999999999999994E-5</v>
      </c>
      <c r="EA462" s="11">
        <v>4.2999999999999999E-4</v>
      </c>
      <c r="EB462" s="11">
        <v>1.8E-3</v>
      </c>
      <c r="EC462" s="11">
        <v>6.9999999999999994E-5</v>
      </c>
      <c r="ED462" s="11">
        <v>3.0000000000000001E-5</v>
      </c>
      <c r="EE462" s="11">
        <v>1.2630000000000001E-2</v>
      </c>
      <c r="EF462" s="11">
        <v>1.0000000000000001E-5</v>
      </c>
      <c r="EG462" s="11">
        <v>1.8699999999999999E-3</v>
      </c>
      <c r="EH462" s="11">
        <v>3.7100000000000002E-3</v>
      </c>
      <c r="EI462" s="11">
        <v>937.67615000000001</v>
      </c>
      <c r="EJ462" s="11">
        <v>0</v>
      </c>
      <c r="EK462" s="11">
        <v>3.91863E-4</v>
      </c>
      <c r="EL462" s="10">
        <v>8.0467899999999996E-5</v>
      </c>
      <c r="EM462" s="10">
        <v>7.6445299999999998E-5</v>
      </c>
      <c r="EN462" s="11">
        <v>0</v>
      </c>
      <c r="EO462" s="11">
        <v>0</v>
      </c>
      <c r="EP462" s="11">
        <v>0</v>
      </c>
      <c r="EQ462" s="11">
        <v>0</v>
      </c>
      <c r="ER462" s="11">
        <v>0</v>
      </c>
      <c r="ES462" s="11">
        <v>0</v>
      </c>
      <c r="ET462" s="11">
        <v>0</v>
      </c>
      <c r="EU462" s="11">
        <v>0</v>
      </c>
      <c r="EV462" s="11">
        <v>0</v>
      </c>
      <c r="EW462" s="10">
        <v>9.4913500000000002E-6</v>
      </c>
      <c r="EX462" s="10">
        <v>2.6151799999999998E-6</v>
      </c>
      <c r="EY462" s="10">
        <v>3.0968000000000001E-6</v>
      </c>
      <c r="EZ462" s="11">
        <v>0</v>
      </c>
      <c r="FA462" s="11">
        <v>0</v>
      </c>
      <c r="FB462" s="11">
        <v>0</v>
      </c>
      <c r="FC462" s="11">
        <v>0</v>
      </c>
      <c r="FD462" s="11">
        <v>0</v>
      </c>
      <c r="FE462" s="11">
        <v>0</v>
      </c>
      <c r="FF462" s="11">
        <v>0</v>
      </c>
      <c r="FG462" s="11">
        <v>0</v>
      </c>
      <c r="FH462" s="11">
        <v>3.0000000000000001E-6</v>
      </c>
      <c r="FI462" s="11" t="s">
        <v>115</v>
      </c>
      <c r="FJ462" s="11" t="s">
        <v>115</v>
      </c>
      <c r="FK462" s="11">
        <v>2.3709999999999998E-3</v>
      </c>
      <c r="FL462" s="11" t="s">
        <v>115</v>
      </c>
      <c r="FM462" s="11" t="s">
        <v>115</v>
      </c>
    </row>
    <row r="463" spans="116:169">
      <c r="DL463" s="11">
        <v>0</v>
      </c>
      <c r="DM463" s="11">
        <v>0</v>
      </c>
      <c r="DN463" s="11">
        <v>0</v>
      </c>
      <c r="DO463" s="11">
        <v>0</v>
      </c>
      <c r="DP463" s="11">
        <v>0</v>
      </c>
      <c r="DQ463" s="11">
        <v>0</v>
      </c>
      <c r="DR463" s="11">
        <v>0</v>
      </c>
      <c r="DS463" s="11">
        <v>0</v>
      </c>
      <c r="DT463" s="11">
        <v>0</v>
      </c>
      <c r="DU463" s="11">
        <v>0</v>
      </c>
      <c r="DV463" s="11">
        <v>0</v>
      </c>
      <c r="DW463" s="11">
        <v>0</v>
      </c>
      <c r="DX463" s="11">
        <v>0</v>
      </c>
      <c r="DY463" s="11">
        <v>0</v>
      </c>
      <c r="DZ463" s="11">
        <v>0</v>
      </c>
      <c r="EA463" s="11">
        <v>0</v>
      </c>
      <c r="EB463" s="11">
        <v>0</v>
      </c>
      <c r="EC463" s="11">
        <v>0</v>
      </c>
      <c r="ED463" s="11">
        <v>0</v>
      </c>
      <c r="EE463" s="11">
        <v>0</v>
      </c>
      <c r="EF463" s="11">
        <v>0</v>
      </c>
      <c r="EG463" s="11">
        <v>0</v>
      </c>
      <c r="EH463" s="11">
        <v>0</v>
      </c>
      <c r="EI463" s="11">
        <v>0</v>
      </c>
      <c r="EJ463" s="11">
        <v>0</v>
      </c>
      <c r="EK463" s="11">
        <v>0</v>
      </c>
      <c r="EL463" s="11">
        <v>0</v>
      </c>
      <c r="EM463" s="11">
        <v>0</v>
      </c>
      <c r="EN463" s="11">
        <v>0</v>
      </c>
      <c r="EO463" s="11">
        <v>0</v>
      </c>
      <c r="EP463" s="11">
        <v>0</v>
      </c>
      <c r="EQ463" s="11">
        <v>0</v>
      </c>
      <c r="ER463" s="11">
        <v>0</v>
      </c>
      <c r="ES463" s="11">
        <v>0</v>
      </c>
      <c r="ET463" s="11">
        <v>0</v>
      </c>
      <c r="EU463" s="11">
        <v>0</v>
      </c>
      <c r="EV463" s="11">
        <v>0</v>
      </c>
      <c r="EW463" s="11">
        <v>0</v>
      </c>
      <c r="EX463" s="11">
        <v>0</v>
      </c>
      <c r="EY463" s="11">
        <v>0</v>
      </c>
      <c r="EZ463" s="11">
        <v>0</v>
      </c>
      <c r="FA463" s="11">
        <v>0</v>
      </c>
      <c r="FB463" s="11">
        <v>0</v>
      </c>
      <c r="FC463" s="11">
        <v>0</v>
      </c>
      <c r="FD463" s="11">
        <v>0</v>
      </c>
      <c r="FE463" s="11">
        <v>0</v>
      </c>
      <c r="FF463" s="11">
        <v>0</v>
      </c>
      <c r="FG463" s="11">
        <v>0</v>
      </c>
      <c r="FH463" s="11" t="s">
        <v>115</v>
      </c>
      <c r="FI463" s="11">
        <v>3.0000000000000001E-6</v>
      </c>
      <c r="FJ463" s="11" t="s">
        <v>115</v>
      </c>
      <c r="FK463" s="11" t="s">
        <v>115</v>
      </c>
      <c r="FL463" s="11">
        <v>2.3709999999999998E-3</v>
      </c>
      <c r="FM463" s="11" t="s">
        <v>115</v>
      </c>
    </row>
    <row r="464" spans="116:169">
      <c r="DL464" s="11">
        <v>0</v>
      </c>
      <c r="DM464" s="11">
        <v>0</v>
      </c>
      <c r="DN464" s="11">
        <v>0</v>
      </c>
      <c r="DO464" s="11">
        <v>0</v>
      </c>
      <c r="DP464" s="11">
        <v>0</v>
      </c>
      <c r="DQ464" s="11">
        <v>0</v>
      </c>
      <c r="DR464" s="11">
        <v>0</v>
      </c>
      <c r="DS464" s="11">
        <v>0</v>
      </c>
      <c r="DT464" s="11">
        <v>0</v>
      </c>
      <c r="DU464" s="11">
        <v>0</v>
      </c>
      <c r="DV464" s="11">
        <v>0</v>
      </c>
      <c r="DW464" s="11">
        <v>0</v>
      </c>
      <c r="DX464" s="11">
        <v>0</v>
      </c>
      <c r="DY464" s="11">
        <v>0</v>
      </c>
      <c r="DZ464" s="11">
        <v>0</v>
      </c>
      <c r="EA464" s="11">
        <v>0</v>
      </c>
      <c r="EB464" s="11">
        <v>0</v>
      </c>
      <c r="EC464" s="11">
        <v>0</v>
      </c>
      <c r="ED464" s="11">
        <v>0</v>
      </c>
      <c r="EE464" s="11">
        <v>0</v>
      </c>
      <c r="EF464" s="11">
        <v>0</v>
      </c>
      <c r="EG464" s="11">
        <v>0</v>
      </c>
      <c r="EH464" s="11">
        <v>0</v>
      </c>
      <c r="EI464" s="11">
        <v>0</v>
      </c>
      <c r="EJ464" s="11">
        <v>0</v>
      </c>
      <c r="EK464" s="11">
        <v>0</v>
      </c>
      <c r="EL464" s="11">
        <v>0</v>
      </c>
      <c r="EM464" s="11">
        <v>0</v>
      </c>
      <c r="EN464" s="11">
        <v>0</v>
      </c>
      <c r="EO464" s="11">
        <v>0</v>
      </c>
      <c r="EP464" s="11">
        <v>0</v>
      </c>
      <c r="EQ464" s="11">
        <v>0</v>
      </c>
      <c r="ER464" s="11">
        <v>0</v>
      </c>
      <c r="ES464" s="11">
        <v>0</v>
      </c>
      <c r="ET464" s="11">
        <v>0</v>
      </c>
      <c r="EU464" s="11">
        <v>0</v>
      </c>
      <c r="EV464" s="11">
        <v>0</v>
      </c>
      <c r="EW464" s="11">
        <v>0</v>
      </c>
      <c r="EX464" s="11">
        <v>0</v>
      </c>
      <c r="EY464" s="11">
        <v>0</v>
      </c>
      <c r="EZ464" s="11">
        <v>0</v>
      </c>
      <c r="FA464" s="11">
        <v>0</v>
      </c>
      <c r="FB464" s="11">
        <v>0</v>
      </c>
      <c r="FC464" s="11">
        <v>0</v>
      </c>
      <c r="FD464" s="11">
        <v>0</v>
      </c>
      <c r="FE464" s="11">
        <v>0</v>
      </c>
      <c r="FF464" s="11">
        <v>0</v>
      </c>
      <c r="FG464" s="11">
        <v>0</v>
      </c>
      <c r="FH464" s="11" t="s">
        <v>115</v>
      </c>
      <c r="FI464" s="11" t="s">
        <v>115</v>
      </c>
      <c r="FJ464" s="11">
        <v>3.0000000000000001E-6</v>
      </c>
      <c r="FK464" s="11" t="s">
        <v>115</v>
      </c>
      <c r="FL464" s="11" t="s">
        <v>115</v>
      </c>
      <c r="FM464" s="11">
        <v>2.3709999999999998E-3</v>
      </c>
    </row>
    <row r="465" spans="116:169">
      <c r="DL465" s="11">
        <v>0</v>
      </c>
      <c r="DM465" s="11">
        <v>0</v>
      </c>
      <c r="DN465" s="11">
        <v>0</v>
      </c>
      <c r="DO465" s="11">
        <v>0</v>
      </c>
      <c r="DP465" s="11">
        <v>0</v>
      </c>
      <c r="DQ465" s="11">
        <v>0</v>
      </c>
      <c r="DR465" s="11">
        <v>0</v>
      </c>
      <c r="DS465" s="11">
        <v>0</v>
      </c>
      <c r="DT465" s="11">
        <v>0</v>
      </c>
      <c r="DU465" s="11">
        <v>0</v>
      </c>
      <c r="DV465" s="11">
        <v>0</v>
      </c>
      <c r="DW465" s="11">
        <v>0</v>
      </c>
      <c r="DX465" s="11">
        <v>0</v>
      </c>
      <c r="DY465" s="11">
        <v>0</v>
      </c>
      <c r="DZ465" s="11">
        <v>0</v>
      </c>
      <c r="EA465" s="11">
        <v>0</v>
      </c>
      <c r="EB465" s="11">
        <v>0</v>
      </c>
      <c r="EC465" s="11">
        <v>0</v>
      </c>
      <c r="ED465" s="11">
        <v>0</v>
      </c>
      <c r="EE465" s="11">
        <v>0</v>
      </c>
      <c r="EF465" s="11">
        <v>0</v>
      </c>
      <c r="EG465" s="11">
        <v>0</v>
      </c>
      <c r="EH465" s="11">
        <v>0</v>
      </c>
      <c r="EI465" s="11">
        <v>0</v>
      </c>
      <c r="EJ465" s="11">
        <v>0</v>
      </c>
      <c r="EK465" s="11">
        <v>0</v>
      </c>
      <c r="EL465" s="11">
        <v>0</v>
      </c>
      <c r="EM465" s="11">
        <v>0</v>
      </c>
      <c r="EN465" s="11">
        <v>0</v>
      </c>
      <c r="EO465" s="11">
        <v>0</v>
      </c>
      <c r="EP465" s="11">
        <v>0</v>
      </c>
      <c r="EQ465" s="11">
        <v>0</v>
      </c>
      <c r="ER465" s="11">
        <v>0</v>
      </c>
      <c r="ES465" s="11">
        <v>0</v>
      </c>
      <c r="ET465" s="11">
        <v>0</v>
      </c>
      <c r="EU465" s="11">
        <v>0</v>
      </c>
      <c r="EV465" s="11">
        <v>0</v>
      </c>
      <c r="EW465" s="11">
        <v>0</v>
      </c>
      <c r="EX465" s="11">
        <v>0</v>
      </c>
      <c r="EY465" s="11">
        <v>0</v>
      </c>
      <c r="EZ465" s="11">
        <v>0</v>
      </c>
      <c r="FA465" s="11">
        <v>0</v>
      </c>
      <c r="FB465" s="11">
        <v>0</v>
      </c>
      <c r="FC465" s="11">
        <v>0</v>
      </c>
      <c r="FD465" s="11">
        <v>0</v>
      </c>
      <c r="FE465" s="11">
        <v>0</v>
      </c>
      <c r="FF465" s="11">
        <v>0</v>
      </c>
      <c r="FG465" s="11">
        <v>0</v>
      </c>
      <c r="FH465" s="11" t="s">
        <v>115</v>
      </c>
      <c r="FI465" s="11" t="s">
        <v>115</v>
      </c>
      <c r="FJ465" s="11">
        <v>3.0000000000000001E-6</v>
      </c>
      <c r="FK465" s="11" t="s">
        <v>115</v>
      </c>
      <c r="FL465" s="11" t="s">
        <v>115</v>
      </c>
      <c r="FM465" s="11">
        <v>2.3709999999999998E-3</v>
      </c>
    </row>
    <row r="466" spans="116:169">
      <c r="DL466" s="11">
        <v>0</v>
      </c>
      <c r="DM466" s="11">
        <v>0</v>
      </c>
      <c r="DN466" s="11">
        <v>0</v>
      </c>
      <c r="DO466" s="11">
        <v>0</v>
      </c>
      <c r="DP466" s="11">
        <v>0</v>
      </c>
      <c r="DQ466" s="11">
        <v>0</v>
      </c>
      <c r="DR466" s="11">
        <v>0</v>
      </c>
      <c r="DS466" s="11">
        <v>0</v>
      </c>
      <c r="DT466" s="11">
        <v>0</v>
      </c>
      <c r="DU466" s="11">
        <v>0</v>
      </c>
      <c r="DV466" s="11">
        <v>0</v>
      </c>
      <c r="DW466" s="11">
        <v>0</v>
      </c>
      <c r="DX466" s="11">
        <v>0</v>
      </c>
      <c r="DY466" s="11">
        <v>0</v>
      </c>
      <c r="DZ466" s="11">
        <v>0</v>
      </c>
      <c r="EA466" s="11">
        <v>0</v>
      </c>
      <c r="EB466" s="11">
        <v>0</v>
      </c>
      <c r="EC466" s="11">
        <v>0</v>
      </c>
      <c r="ED466" s="11">
        <v>0</v>
      </c>
      <c r="EE466" s="11">
        <v>0</v>
      </c>
      <c r="EF466" s="11">
        <v>0</v>
      </c>
      <c r="EG466" s="11">
        <v>0</v>
      </c>
      <c r="EH466" s="11">
        <v>0</v>
      </c>
      <c r="EI466" s="11">
        <v>0</v>
      </c>
      <c r="EJ466" s="11">
        <v>0</v>
      </c>
      <c r="EK466" s="11">
        <v>0</v>
      </c>
      <c r="EL466" s="11">
        <v>0</v>
      </c>
      <c r="EM466" s="11">
        <v>0</v>
      </c>
      <c r="EN466" s="11">
        <v>0</v>
      </c>
      <c r="EO466" s="11">
        <v>0</v>
      </c>
      <c r="EP466" s="11">
        <v>0</v>
      </c>
      <c r="EQ466" s="11">
        <v>0</v>
      </c>
      <c r="ER466" s="11">
        <v>0</v>
      </c>
      <c r="ES466" s="11">
        <v>0</v>
      </c>
      <c r="ET466" s="11">
        <v>0</v>
      </c>
      <c r="EU466" s="11">
        <v>0</v>
      </c>
      <c r="EV466" s="11">
        <v>0</v>
      </c>
      <c r="EW466" s="11">
        <v>0</v>
      </c>
      <c r="EX466" s="11">
        <v>0</v>
      </c>
      <c r="EY466" s="11">
        <v>0</v>
      </c>
      <c r="EZ466" s="11">
        <v>0</v>
      </c>
      <c r="FA466" s="11">
        <v>0</v>
      </c>
      <c r="FB466" s="11">
        <v>0</v>
      </c>
      <c r="FC466" s="11">
        <v>0</v>
      </c>
      <c r="FD466" s="11">
        <v>0</v>
      </c>
      <c r="FE466" s="11">
        <v>0</v>
      </c>
      <c r="FF466" s="11">
        <v>0</v>
      </c>
      <c r="FG466" s="11">
        <v>0</v>
      </c>
      <c r="FH466" s="11" t="s">
        <v>115</v>
      </c>
      <c r="FI466" s="11" t="s">
        <v>115</v>
      </c>
      <c r="FJ466" s="11">
        <v>3.0000000000000001E-6</v>
      </c>
      <c r="FK466" s="11" t="s">
        <v>115</v>
      </c>
      <c r="FL466" s="11" t="s">
        <v>115</v>
      </c>
      <c r="FM466" s="11">
        <v>2.3709999999999998E-3</v>
      </c>
    </row>
    <row r="467" spans="116:169">
      <c r="DL467" s="11">
        <v>0</v>
      </c>
      <c r="DM467" s="11">
        <v>0</v>
      </c>
      <c r="DN467" s="11">
        <v>0</v>
      </c>
      <c r="DO467" s="11">
        <v>0</v>
      </c>
      <c r="DP467" s="11">
        <v>0</v>
      </c>
      <c r="DQ467" s="11">
        <v>0</v>
      </c>
      <c r="DR467" s="11">
        <v>0</v>
      </c>
      <c r="DS467" s="11">
        <v>0</v>
      </c>
      <c r="DT467" s="11">
        <v>0</v>
      </c>
      <c r="DU467" s="11">
        <v>0</v>
      </c>
      <c r="DV467" s="11">
        <v>0</v>
      </c>
      <c r="DW467" s="11">
        <v>0</v>
      </c>
      <c r="DX467" s="11">
        <v>0</v>
      </c>
      <c r="DY467" s="11">
        <v>0</v>
      </c>
      <c r="DZ467" s="11">
        <v>0</v>
      </c>
      <c r="EA467" s="11">
        <v>0</v>
      </c>
      <c r="EB467" s="11">
        <v>0</v>
      </c>
      <c r="EC467" s="11">
        <v>0</v>
      </c>
      <c r="ED467" s="11">
        <v>0</v>
      </c>
      <c r="EE467" s="11">
        <v>0</v>
      </c>
      <c r="EF467" s="11">
        <v>0</v>
      </c>
      <c r="EG467" s="11">
        <v>0</v>
      </c>
      <c r="EH467" s="11">
        <v>0</v>
      </c>
      <c r="EI467" s="11">
        <v>0</v>
      </c>
      <c r="EJ467" s="11">
        <v>0</v>
      </c>
      <c r="EK467" s="11">
        <v>0</v>
      </c>
      <c r="EL467" s="11">
        <v>0</v>
      </c>
      <c r="EM467" s="11">
        <v>0</v>
      </c>
      <c r="EN467" s="11">
        <v>0</v>
      </c>
      <c r="EO467" s="11">
        <v>0</v>
      </c>
      <c r="EP467" s="11">
        <v>0</v>
      </c>
      <c r="EQ467" s="11">
        <v>0</v>
      </c>
      <c r="ER467" s="11">
        <v>0</v>
      </c>
      <c r="ES467" s="11">
        <v>0</v>
      </c>
      <c r="ET467" s="11">
        <v>0</v>
      </c>
      <c r="EU467" s="11">
        <v>0</v>
      </c>
      <c r="EV467" s="11">
        <v>0</v>
      </c>
      <c r="EW467" s="11">
        <v>0</v>
      </c>
      <c r="EX467" s="11">
        <v>0</v>
      </c>
      <c r="EY467" s="11">
        <v>0</v>
      </c>
      <c r="EZ467" s="11">
        <v>0</v>
      </c>
      <c r="FA467" s="11">
        <v>0</v>
      </c>
      <c r="FB467" s="11">
        <v>0</v>
      </c>
      <c r="FC467" s="11">
        <v>0</v>
      </c>
      <c r="FD467" s="11">
        <v>0</v>
      </c>
      <c r="FE467" s="11">
        <v>0</v>
      </c>
      <c r="FF467" s="11">
        <v>0</v>
      </c>
      <c r="FG467" s="11">
        <v>0</v>
      </c>
      <c r="FH467" s="11" t="s">
        <v>115</v>
      </c>
      <c r="FI467" s="11" t="s">
        <v>115</v>
      </c>
      <c r="FJ467" s="11">
        <v>3.0000000000000001E-6</v>
      </c>
      <c r="FK467" s="11" t="s">
        <v>115</v>
      </c>
      <c r="FL467" s="11" t="s">
        <v>115</v>
      </c>
      <c r="FM467" s="11">
        <v>2.3709999999999998E-3</v>
      </c>
    </row>
    <row r="468" spans="116:169">
      <c r="DL468" s="11">
        <v>0</v>
      </c>
      <c r="DM468" s="11">
        <v>1</v>
      </c>
      <c r="DN468" s="11">
        <v>0</v>
      </c>
      <c r="DO468" s="11">
        <v>0</v>
      </c>
      <c r="DP468" s="11">
        <v>0</v>
      </c>
      <c r="DQ468" s="11">
        <v>0</v>
      </c>
      <c r="DR468" s="11">
        <v>0</v>
      </c>
      <c r="DS468" s="11">
        <v>0</v>
      </c>
      <c r="DT468" s="11">
        <v>0</v>
      </c>
      <c r="DU468" s="11">
        <v>0</v>
      </c>
      <c r="DV468" s="11">
        <v>0</v>
      </c>
      <c r="DW468" s="11">
        <v>0</v>
      </c>
      <c r="DX468" s="11">
        <v>0</v>
      </c>
      <c r="DY468" s="11">
        <v>3808.31</v>
      </c>
      <c r="DZ468" s="11">
        <v>0</v>
      </c>
      <c r="EA468" s="11">
        <v>0</v>
      </c>
      <c r="EB468" s="11">
        <v>0</v>
      </c>
      <c r="EC468" s="11">
        <v>0</v>
      </c>
      <c r="ED468" s="11">
        <v>0</v>
      </c>
      <c r="EE468" s="11">
        <v>0</v>
      </c>
      <c r="EF468" s="11">
        <v>0</v>
      </c>
      <c r="EG468" s="11">
        <v>0</v>
      </c>
      <c r="EH468" s="11">
        <v>0</v>
      </c>
      <c r="EI468" s="11">
        <v>0</v>
      </c>
      <c r="EJ468" s="11">
        <v>0</v>
      </c>
      <c r="EK468" s="11">
        <v>0</v>
      </c>
      <c r="EL468" s="11">
        <v>0</v>
      </c>
      <c r="EM468" s="11">
        <v>0</v>
      </c>
      <c r="EN468" s="11">
        <v>0</v>
      </c>
      <c r="EO468" s="11">
        <v>0</v>
      </c>
      <c r="EP468" s="11">
        <v>0</v>
      </c>
      <c r="EQ468" s="11">
        <v>0</v>
      </c>
      <c r="ER468" s="11">
        <v>0</v>
      </c>
      <c r="ES468" s="11">
        <v>0</v>
      </c>
      <c r="ET468" s="11">
        <v>0</v>
      </c>
      <c r="EU468" s="11">
        <v>0</v>
      </c>
      <c r="EV468" s="11">
        <v>0</v>
      </c>
      <c r="EW468" s="11">
        <v>0</v>
      </c>
      <c r="EX468" s="11">
        <v>0</v>
      </c>
      <c r="EY468" s="11">
        <v>0</v>
      </c>
      <c r="EZ468" s="11">
        <v>0</v>
      </c>
      <c r="FA468" s="11">
        <v>0</v>
      </c>
      <c r="FB468" s="11">
        <v>0</v>
      </c>
      <c r="FC468" s="11">
        <v>0</v>
      </c>
      <c r="FD468" s="11">
        <v>0</v>
      </c>
      <c r="FE468" s="11">
        <v>0</v>
      </c>
      <c r="FF468" s="11">
        <v>0</v>
      </c>
      <c r="FG468" s="11">
        <v>0</v>
      </c>
      <c r="FH468" s="11" t="s">
        <v>115</v>
      </c>
      <c r="FI468" s="11" t="s">
        <v>115</v>
      </c>
      <c r="FJ468" s="11" t="s">
        <v>115</v>
      </c>
      <c r="FK468" s="11" t="s">
        <v>115</v>
      </c>
      <c r="FL468" s="11" t="s">
        <v>115</v>
      </c>
      <c r="FM468" s="11" t="s">
        <v>115</v>
      </c>
    </row>
    <row r="469" spans="116:169">
      <c r="DL469" s="11">
        <v>0</v>
      </c>
      <c r="DM469" s="11">
        <v>0.98192000000000002</v>
      </c>
      <c r="DN469" s="11">
        <v>3.63E-3</v>
      </c>
      <c r="DO469" s="11">
        <v>7.7999999999999999E-4</v>
      </c>
      <c r="DP469" s="11">
        <v>1.4999999999999999E-4</v>
      </c>
      <c r="DQ469" s="11">
        <v>2.0000000000000002E-5</v>
      </c>
      <c r="DR469" s="11">
        <v>8.0000000000000007E-5</v>
      </c>
      <c r="DS469" s="11">
        <v>1.4999999999999999E-4</v>
      </c>
      <c r="DT469" s="11">
        <v>1.3270000000000001E-2</v>
      </c>
      <c r="DU469" s="11">
        <v>0</v>
      </c>
      <c r="DV469" s="11">
        <v>0</v>
      </c>
      <c r="DW469" s="11">
        <v>0</v>
      </c>
      <c r="DX469" s="11">
        <v>0</v>
      </c>
      <c r="DY469" s="11">
        <v>3684.8680599999998</v>
      </c>
      <c r="DZ469" s="11">
        <v>13.813269999999999</v>
      </c>
      <c r="EA469" s="11">
        <v>2.9712800000000001</v>
      </c>
      <c r="EB469" s="11">
        <v>0.56896999999999998</v>
      </c>
      <c r="EC469" s="11">
        <v>6.3219999999999998E-2</v>
      </c>
      <c r="ED469" s="11">
        <v>0.31608999999999998</v>
      </c>
      <c r="EE469" s="11">
        <v>0.58160999999999996</v>
      </c>
      <c r="EF469" s="11">
        <v>50.544359999999998</v>
      </c>
      <c r="EG469" s="11">
        <v>0</v>
      </c>
      <c r="EH469" s="11">
        <v>0</v>
      </c>
      <c r="EI469" s="11">
        <v>0</v>
      </c>
      <c r="EJ469" s="11">
        <v>0</v>
      </c>
      <c r="EK469" s="11">
        <v>54.583137170000001</v>
      </c>
      <c r="EL469" s="11">
        <v>0</v>
      </c>
      <c r="EM469" s="11">
        <v>0</v>
      </c>
      <c r="EN469" s="11">
        <v>0</v>
      </c>
      <c r="EO469" s="11">
        <v>0</v>
      </c>
      <c r="EP469" s="11">
        <v>0</v>
      </c>
      <c r="EQ469" s="11">
        <v>0</v>
      </c>
      <c r="ER469" s="11">
        <v>0</v>
      </c>
      <c r="ES469" s="11">
        <v>0</v>
      </c>
      <c r="ET469" s="11">
        <v>0</v>
      </c>
      <c r="EU469" s="11">
        <v>0</v>
      </c>
      <c r="EV469" s="11">
        <v>0</v>
      </c>
      <c r="EW469" s="11">
        <v>49.828187200000002</v>
      </c>
      <c r="EX469" s="11">
        <v>0</v>
      </c>
      <c r="EY469" s="11">
        <v>0</v>
      </c>
      <c r="EZ469" s="11">
        <v>0</v>
      </c>
      <c r="FA469" s="11">
        <v>0</v>
      </c>
      <c r="FB469" s="11">
        <v>0</v>
      </c>
      <c r="FC469" s="11">
        <v>0</v>
      </c>
      <c r="FD469" s="11">
        <v>0</v>
      </c>
      <c r="FE469" s="11">
        <v>0</v>
      </c>
      <c r="FF469" s="11">
        <v>0</v>
      </c>
      <c r="FG469" s="11">
        <v>0</v>
      </c>
      <c r="FH469" s="11">
        <v>0.98649200000000004</v>
      </c>
      <c r="FI469" s="11" t="s">
        <v>115</v>
      </c>
      <c r="FJ469" s="11" t="s">
        <v>115</v>
      </c>
      <c r="FK469" s="9">
        <v>3702.2848020000001</v>
      </c>
      <c r="FL469" s="11" t="s">
        <v>115</v>
      </c>
      <c r="FM469" s="11" t="s">
        <v>115</v>
      </c>
    </row>
    <row r="470" spans="116:169">
      <c r="DL470" s="11">
        <v>0</v>
      </c>
      <c r="DM470" s="11">
        <v>0.96428999999999998</v>
      </c>
      <c r="DN470" s="11">
        <v>4.4000000000000003E-3</v>
      </c>
      <c r="DO470" s="11">
        <v>3.4299999999999999E-3</v>
      </c>
      <c r="DP470" s="11">
        <v>8.5999999999999998E-4</v>
      </c>
      <c r="DQ470" s="11">
        <v>4.0000000000000003E-5</v>
      </c>
      <c r="DR470" s="11">
        <v>9.0000000000000006E-5</v>
      </c>
      <c r="DS470" s="11">
        <v>3.5E-4</v>
      </c>
      <c r="DT470" s="11">
        <v>1.303E-2</v>
      </c>
      <c r="DU470" s="11">
        <v>8.0000000000000007E-5</v>
      </c>
      <c r="DV470" s="11">
        <v>1.4999999999999999E-4</v>
      </c>
      <c r="DW470" s="11">
        <v>1.3270000000000001E-2</v>
      </c>
      <c r="DX470" s="11">
        <v>0</v>
      </c>
      <c r="DY470" s="11">
        <v>3564.4018999999998</v>
      </c>
      <c r="DZ470" s="11">
        <v>16.502289999999999</v>
      </c>
      <c r="EA470" s="11">
        <v>13.01853</v>
      </c>
      <c r="EB470" s="11">
        <v>3.2595700000000001</v>
      </c>
      <c r="EC470" s="11">
        <v>0.15809000000000001</v>
      </c>
      <c r="ED470" s="11">
        <v>0.33268999999999999</v>
      </c>
      <c r="EE470" s="11">
        <v>1.3299300000000001</v>
      </c>
      <c r="EF470" s="11">
        <v>48.912269999999999</v>
      </c>
      <c r="EG470" s="11">
        <v>0.31608999999999998</v>
      </c>
      <c r="EH470" s="11">
        <v>0.58160999999999996</v>
      </c>
      <c r="EI470" s="11">
        <v>50.544359999999998</v>
      </c>
      <c r="EJ470" s="11">
        <v>0</v>
      </c>
      <c r="EK470" s="11">
        <v>54.352927690000001</v>
      </c>
      <c r="EL470" s="11">
        <v>1.6589973000000001E-2</v>
      </c>
      <c r="EM470" s="11">
        <v>0</v>
      </c>
      <c r="EN470" s="11">
        <v>0</v>
      </c>
      <c r="EO470" s="11">
        <v>0</v>
      </c>
      <c r="EP470" s="11">
        <v>0</v>
      </c>
      <c r="EQ470" s="11">
        <v>0</v>
      </c>
      <c r="ER470" s="11">
        <v>0</v>
      </c>
      <c r="ES470" s="11">
        <v>0</v>
      </c>
      <c r="ET470" s="11">
        <v>0</v>
      </c>
      <c r="EU470" s="11">
        <v>0</v>
      </c>
      <c r="EV470" s="11">
        <v>0</v>
      </c>
      <c r="EW470" s="11">
        <v>48.25174681</v>
      </c>
      <c r="EX470" s="11">
        <v>1.5144754999999999E-2</v>
      </c>
      <c r="EY470" s="11">
        <v>0</v>
      </c>
      <c r="EZ470" s="11">
        <v>0</v>
      </c>
      <c r="FA470" s="11">
        <v>0</v>
      </c>
      <c r="FB470" s="11">
        <v>0</v>
      </c>
      <c r="FC470" s="11">
        <v>0</v>
      </c>
      <c r="FD470" s="11">
        <v>0</v>
      </c>
      <c r="FE470" s="11">
        <v>0</v>
      </c>
      <c r="FF470" s="11">
        <v>0</v>
      </c>
      <c r="FG470" s="11">
        <v>0</v>
      </c>
      <c r="FH470" s="11">
        <v>0.97301800000000005</v>
      </c>
      <c r="FI470" s="11" t="s">
        <v>115</v>
      </c>
      <c r="FJ470" s="11" t="s">
        <v>115</v>
      </c>
      <c r="FK470" s="9">
        <v>3597.340385</v>
      </c>
      <c r="FL470" s="11" t="s">
        <v>115</v>
      </c>
      <c r="FM470" s="11" t="s">
        <v>115</v>
      </c>
    </row>
    <row r="471" spans="116:169">
      <c r="DL471" s="11">
        <v>0</v>
      </c>
      <c r="DM471" s="11">
        <v>0.94728000000000001</v>
      </c>
      <c r="DN471" s="11">
        <v>4.5100000000000001E-3</v>
      </c>
      <c r="DO471" s="11">
        <v>4.1799999999999997E-3</v>
      </c>
      <c r="DP471" s="11">
        <v>2.98E-3</v>
      </c>
      <c r="DQ471" s="11">
        <v>6.0000000000000002E-5</v>
      </c>
      <c r="DR471" s="11">
        <v>9.0000000000000006E-5</v>
      </c>
      <c r="DS471" s="11">
        <v>1.1100000000000001E-3</v>
      </c>
      <c r="DT471" s="11">
        <v>1.281E-2</v>
      </c>
      <c r="DU471" s="11">
        <v>1.7000000000000001E-4</v>
      </c>
      <c r="DV471" s="11">
        <v>5.0000000000000001E-4</v>
      </c>
      <c r="DW471" s="11">
        <v>2.631E-2</v>
      </c>
      <c r="DX471" s="11">
        <v>0</v>
      </c>
      <c r="DY471" s="11">
        <v>3447.4343199999998</v>
      </c>
      <c r="DZ471" s="11">
        <v>16.6663</v>
      </c>
      <c r="EA471" s="11">
        <v>15.646509999999999</v>
      </c>
      <c r="EB471" s="11">
        <v>11.303900000000001</v>
      </c>
      <c r="EC471" s="11">
        <v>0.23088</v>
      </c>
      <c r="ED471" s="11">
        <v>0.34243000000000001</v>
      </c>
      <c r="EE471" s="11">
        <v>4.18452</v>
      </c>
      <c r="EF471" s="11">
        <v>47.350940000000001</v>
      </c>
      <c r="EG471" s="11">
        <v>0.64878999999999998</v>
      </c>
      <c r="EH471" s="11">
        <v>1.91154</v>
      </c>
      <c r="EI471" s="11">
        <v>99.456630000000004</v>
      </c>
      <c r="EJ471" s="11">
        <v>0</v>
      </c>
      <c r="EK471" s="11">
        <v>54.13819402</v>
      </c>
      <c r="EL471" s="11">
        <v>2.7160771E-2</v>
      </c>
      <c r="EM471" s="11">
        <v>1.5226175E-2</v>
      </c>
      <c r="EN471" s="11">
        <v>0</v>
      </c>
      <c r="EO471" s="11">
        <v>0</v>
      </c>
      <c r="EP471" s="11">
        <v>0</v>
      </c>
      <c r="EQ471" s="11">
        <v>0</v>
      </c>
      <c r="ER471" s="11">
        <v>0</v>
      </c>
      <c r="ES471" s="11">
        <v>0</v>
      </c>
      <c r="ET471" s="11">
        <v>0</v>
      </c>
      <c r="EU471" s="11">
        <v>0</v>
      </c>
      <c r="EV471" s="11">
        <v>0</v>
      </c>
      <c r="EW471" s="11">
        <v>46.718421640000003</v>
      </c>
      <c r="EX471" s="11">
        <v>2.4208813999999999E-2</v>
      </c>
      <c r="EY471" s="11">
        <v>1.3899763000000001E-2</v>
      </c>
      <c r="EZ471" s="11">
        <v>0</v>
      </c>
      <c r="FA471" s="11">
        <v>0</v>
      </c>
      <c r="FB471" s="11">
        <v>0</v>
      </c>
      <c r="FC471" s="11">
        <v>0</v>
      </c>
      <c r="FD471" s="11">
        <v>0</v>
      </c>
      <c r="FE471" s="11">
        <v>0</v>
      </c>
      <c r="FF471" s="11">
        <v>0</v>
      </c>
      <c r="FG471" s="11">
        <v>0</v>
      </c>
      <c r="FH471" s="11">
        <v>0.95901000000000003</v>
      </c>
      <c r="FI471" s="11" t="s">
        <v>115</v>
      </c>
      <c r="FJ471" s="11" t="s">
        <v>115</v>
      </c>
      <c r="FK471" s="9">
        <v>3491.2819089999998</v>
      </c>
      <c r="FL471" s="11" t="s">
        <v>115</v>
      </c>
      <c r="FM471" s="11" t="s">
        <v>115</v>
      </c>
    </row>
    <row r="472" spans="116:169">
      <c r="DL472" s="11">
        <v>0</v>
      </c>
      <c r="DM472" s="11">
        <v>0.93057000000000001</v>
      </c>
      <c r="DN472" s="11">
        <v>4.5900000000000003E-3</v>
      </c>
      <c r="DO472" s="11">
        <v>4.3299999999999996E-3</v>
      </c>
      <c r="DP472" s="11">
        <v>3.6700000000000001E-3</v>
      </c>
      <c r="DQ472" s="11">
        <v>6.9999999999999994E-5</v>
      </c>
      <c r="DR472" s="11">
        <v>1E-4</v>
      </c>
      <c r="DS472" s="11">
        <v>3.0899999999999999E-3</v>
      </c>
      <c r="DT472" s="11">
        <v>1.259E-2</v>
      </c>
      <c r="DU472" s="11">
        <v>2.5999999999999998E-4</v>
      </c>
      <c r="DV472" s="11">
        <v>1.6100000000000001E-3</v>
      </c>
      <c r="DW472" s="11">
        <v>3.9120000000000002E-2</v>
      </c>
      <c r="DX472" s="11">
        <v>0</v>
      </c>
      <c r="DY472" s="11">
        <v>3332.81567</v>
      </c>
      <c r="DZ472" s="11">
        <v>16.701460000000001</v>
      </c>
      <c r="EA472" s="11">
        <v>15.94319</v>
      </c>
      <c r="EB472" s="11">
        <v>13.71889</v>
      </c>
      <c r="EC472" s="11">
        <v>0.27676000000000001</v>
      </c>
      <c r="ED472" s="11">
        <v>0.35265999999999997</v>
      </c>
      <c r="EE472" s="11">
        <v>11.657109999999999</v>
      </c>
      <c r="EF472" s="11">
        <v>45.836880000000001</v>
      </c>
      <c r="EG472" s="11">
        <v>0.99121999999999999</v>
      </c>
      <c r="EH472" s="11">
        <v>6.0960599999999996</v>
      </c>
      <c r="EI472" s="11">
        <v>146.80757</v>
      </c>
      <c r="EJ472" s="11">
        <v>0</v>
      </c>
      <c r="EK472" s="11">
        <v>53.91595727</v>
      </c>
      <c r="EL472" s="11">
        <v>3.4001221999999998E-2</v>
      </c>
      <c r="EM472" s="11">
        <v>2.1526186999999999E-2</v>
      </c>
      <c r="EN472" s="11">
        <v>7.8031610000000003E-3</v>
      </c>
      <c r="EO472" s="11">
        <v>0</v>
      </c>
      <c r="EP472" s="11">
        <v>0</v>
      </c>
      <c r="EQ472" s="11">
        <v>0</v>
      </c>
      <c r="ER472" s="11">
        <v>0</v>
      </c>
      <c r="ES472" s="11">
        <v>0</v>
      </c>
      <c r="ET472" s="11">
        <v>0</v>
      </c>
      <c r="EU472" s="11">
        <v>0</v>
      </c>
      <c r="EV472" s="11">
        <v>0</v>
      </c>
      <c r="EW472" s="11">
        <v>45.206823389999997</v>
      </c>
      <c r="EX472" s="11">
        <v>2.9571515999999999E-2</v>
      </c>
      <c r="EY472" s="11">
        <v>1.9149702000000001E-2</v>
      </c>
      <c r="EZ472" s="11">
        <v>7.1233970000000001E-3</v>
      </c>
      <c r="FA472" s="11">
        <v>0</v>
      </c>
      <c r="FB472" s="11">
        <v>0</v>
      </c>
      <c r="FC472" s="11">
        <v>0</v>
      </c>
      <c r="FD472" s="11">
        <v>0</v>
      </c>
      <c r="FE472" s="11">
        <v>0</v>
      </c>
      <c r="FF472" s="11">
        <v>0</v>
      </c>
      <c r="FG472" s="11">
        <v>0</v>
      </c>
      <c r="FH472" s="11">
        <v>0.94323400000000002</v>
      </c>
      <c r="FI472" s="11" t="s">
        <v>115</v>
      </c>
      <c r="FJ472" s="11" t="s">
        <v>115</v>
      </c>
      <c r="FK472" s="9">
        <v>3379.4559669999999</v>
      </c>
      <c r="FL472" s="11" t="s">
        <v>115</v>
      </c>
      <c r="FM472" s="11" t="s">
        <v>115</v>
      </c>
    </row>
    <row r="473" spans="116:169">
      <c r="DL473" s="11">
        <v>0</v>
      </c>
      <c r="DM473" s="11">
        <v>0.91424000000000005</v>
      </c>
      <c r="DN473" s="11">
        <v>4.4999999999999997E-3</v>
      </c>
      <c r="DO473" s="11">
        <v>4.3899999999999998E-3</v>
      </c>
      <c r="DP473" s="11">
        <v>3.82E-3</v>
      </c>
      <c r="DQ473" s="11">
        <v>8.0000000000000007E-5</v>
      </c>
      <c r="DR473" s="11">
        <v>1E-4</v>
      </c>
      <c r="DS473" s="11">
        <v>3.7200000000000002E-3</v>
      </c>
      <c r="DT473" s="11">
        <v>1.239E-2</v>
      </c>
      <c r="DU473" s="11">
        <v>3.6000000000000002E-4</v>
      </c>
      <c r="DV473" s="11">
        <v>4.7000000000000002E-3</v>
      </c>
      <c r="DW473" s="11">
        <v>5.1709999999999999E-2</v>
      </c>
      <c r="DX473" s="11">
        <v>0</v>
      </c>
      <c r="DY473" s="11">
        <v>3220.7405899999999</v>
      </c>
      <c r="DZ473" s="11">
        <v>16.113109999999999</v>
      </c>
      <c r="EA473" s="11">
        <v>15.92334</v>
      </c>
      <c r="EB473" s="11">
        <v>14.04669</v>
      </c>
      <c r="EC473" s="11">
        <v>0.2868</v>
      </c>
      <c r="ED473" s="11">
        <v>0.34866999999999998</v>
      </c>
      <c r="EE473" s="11">
        <v>13.856350000000001</v>
      </c>
      <c r="EF473" s="11">
        <v>44.384599999999999</v>
      </c>
      <c r="EG473" s="11">
        <v>1.34389</v>
      </c>
      <c r="EH473" s="11">
        <v>17.753170000000001</v>
      </c>
      <c r="EI473" s="11">
        <v>192.64445000000001</v>
      </c>
      <c r="EJ473" s="11">
        <v>0</v>
      </c>
      <c r="EK473" s="11">
        <v>53.68555877</v>
      </c>
      <c r="EL473" s="11">
        <v>3.7107079000000001E-2</v>
      </c>
      <c r="EM473" s="11">
        <v>2.3417225E-2</v>
      </c>
      <c r="EN473" s="11">
        <v>9.7334589999999999E-3</v>
      </c>
      <c r="EO473" s="11">
        <v>0</v>
      </c>
      <c r="EP473" s="11">
        <v>0</v>
      </c>
      <c r="EQ473" s="11">
        <v>0</v>
      </c>
      <c r="ER473" s="11">
        <v>0</v>
      </c>
      <c r="ES473" s="11">
        <v>0</v>
      </c>
      <c r="ET473" s="11">
        <v>0</v>
      </c>
      <c r="EU473" s="11">
        <v>0</v>
      </c>
      <c r="EV473" s="11">
        <v>0</v>
      </c>
      <c r="EW473" s="11">
        <v>43.716329270000003</v>
      </c>
      <c r="EX473" s="11">
        <v>3.1438212E-2</v>
      </c>
      <c r="EY473" s="11">
        <v>2.0267246999999999E-2</v>
      </c>
      <c r="EZ473" s="11">
        <v>8.6407040000000008E-3</v>
      </c>
      <c r="FA473" s="11">
        <v>0</v>
      </c>
      <c r="FB473" s="11">
        <v>0</v>
      </c>
      <c r="FC473" s="11">
        <v>0</v>
      </c>
      <c r="FD473" s="11">
        <v>0</v>
      </c>
      <c r="FE473" s="11">
        <v>0</v>
      </c>
      <c r="FF473" s="11">
        <v>0</v>
      </c>
      <c r="FG473" s="11">
        <v>0</v>
      </c>
      <c r="FH473" s="11">
        <v>0.92702700000000005</v>
      </c>
      <c r="FI473" s="11" t="s">
        <v>115</v>
      </c>
      <c r="FJ473" s="11" t="s">
        <v>115</v>
      </c>
      <c r="FK473" s="9">
        <v>3267.1105309999998</v>
      </c>
      <c r="FL473" s="11" t="s">
        <v>115</v>
      </c>
      <c r="FM473" s="11" t="s">
        <v>115</v>
      </c>
    </row>
    <row r="474" spans="116:169">
      <c r="DL474" s="11">
        <v>0</v>
      </c>
      <c r="DM474" s="11">
        <v>0.89773000000000003</v>
      </c>
      <c r="DN474" s="11">
        <v>4.9100000000000003E-3</v>
      </c>
      <c r="DO474" s="11">
        <v>4.3200000000000001E-3</v>
      </c>
      <c r="DP474" s="11">
        <v>3.8700000000000002E-3</v>
      </c>
      <c r="DQ474" s="11">
        <v>8.0000000000000007E-5</v>
      </c>
      <c r="DR474" s="11">
        <v>1E-4</v>
      </c>
      <c r="DS474" s="11">
        <v>3.8700000000000002E-3</v>
      </c>
      <c r="DT474" s="11">
        <v>1.2160000000000001E-2</v>
      </c>
      <c r="DU474" s="11">
        <v>4.6000000000000001E-4</v>
      </c>
      <c r="DV474" s="11">
        <v>8.4100000000000008E-3</v>
      </c>
      <c r="DW474" s="11">
        <v>6.4100000000000004E-2</v>
      </c>
      <c r="DX474" s="11">
        <v>0</v>
      </c>
      <c r="DY474" s="11">
        <v>3109.22352</v>
      </c>
      <c r="DZ474" s="11">
        <v>17.305009999999999</v>
      </c>
      <c r="EA474" s="11">
        <v>15.413679999999999</v>
      </c>
      <c r="EB474" s="11">
        <v>14.01389</v>
      </c>
      <c r="EC474" s="11">
        <v>0.28278999999999999</v>
      </c>
      <c r="ED474" s="11">
        <v>0.33893000000000001</v>
      </c>
      <c r="EE474" s="11">
        <v>14.20607</v>
      </c>
      <c r="EF474" s="11">
        <v>42.833979999999997</v>
      </c>
      <c r="EG474" s="11">
        <v>1.6925600000000001</v>
      </c>
      <c r="EH474" s="11">
        <v>31.60952</v>
      </c>
      <c r="EI474" s="11">
        <v>237.02905000000001</v>
      </c>
      <c r="EJ474" s="11">
        <v>0</v>
      </c>
      <c r="EK474" s="11">
        <v>53.420566620000002</v>
      </c>
      <c r="EL474" s="11">
        <v>3.7647801000000002E-2</v>
      </c>
      <c r="EM474" s="11">
        <v>2.4188510999999999E-2</v>
      </c>
      <c r="EN474" s="11">
        <v>1.0252466E-2</v>
      </c>
      <c r="EO474" s="11">
        <v>0</v>
      </c>
      <c r="EP474" s="11">
        <v>0</v>
      </c>
      <c r="EQ474" s="11">
        <v>0</v>
      </c>
      <c r="ER474" s="11">
        <v>0</v>
      </c>
      <c r="ES474" s="11">
        <v>0</v>
      </c>
      <c r="ET474" s="11">
        <v>0</v>
      </c>
      <c r="EU474" s="11">
        <v>0</v>
      </c>
      <c r="EV474" s="11">
        <v>0</v>
      </c>
      <c r="EW474" s="11">
        <v>42.226171729999997</v>
      </c>
      <c r="EX474" s="11">
        <v>3.0993033999999999E-2</v>
      </c>
      <c r="EY474" s="11">
        <v>2.0342829E-2</v>
      </c>
      <c r="EZ474" s="11">
        <v>8.8469440000000007E-3</v>
      </c>
      <c r="FA474" s="11">
        <v>0</v>
      </c>
      <c r="FB474" s="11">
        <v>0</v>
      </c>
      <c r="FC474" s="11">
        <v>0</v>
      </c>
      <c r="FD474" s="11">
        <v>0</v>
      </c>
      <c r="FE474" s="11">
        <v>0</v>
      </c>
      <c r="FF474" s="11">
        <v>0</v>
      </c>
      <c r="FG474" s="11">
        <v>0</v>
      </c>
      <c r="FH474" s="11">
        <v>0.91090300000000002</v>
      </c>
      <c r="FI474" s="11" t="s">
        <v>115</v>
      </c>
      <c r="FJ474" s="11" t="s">
        <v>115</v>
      </c>
      <c r="FK474" s="9">
        <v>3156.2388919999999</v>
      </c>
      <c r="FL474" s="11" t="s">
        <v>115</v>
      </c>
      <c r="FM474" s="11" t="s">
        <v>115</v>
      </c>
    </row>
    <row r="475" spans="116:169">
      <c r="DL475" s="11">
        <v>0</v>
      </c>
      <c r="DM475" s="11">
        <v>0.88129999999999997</v>
      </c>
      <c r="DN475" s="11">
        <v>5.1500000000000001E-3</v>
      </c>
      <c r="DO475" s="11">
        <v>4.5999999999999999E-3</v>
      </c>
      <c r="DP475" s="11">
        <v>3.82E-3</v>
      </c>
      <c r="DQ475" s="11">
        <v>8.0000000000000007E-5</v>
      </c>
      <c r="DR475" s="11">
        <v>9.0000000000000006E-5</v>
      </c>
      <c r="DS475" s="11">
        <v>3.9300000000000003E-3</v>
      </c>
      <c r="DT475" s="11">
        <v>1.1939999999999999E-2</v>
      </c>
      <c r="DU475" s="11">
        <v>5.5000000000000003E-4</v>
      </c>
      <c r="DV475" s="11">
        <v>1.2290000000000001E-2</v>
      </c>
      <c r="DW475" s="11">
        <v>7.6259999999999994E-2</v>
      </c>
      <c r="DX475" s="11">
        <v>0</v>
      </c>
      <c r="DY475" s="11">
        <v>2999.2742199999998</v>
      </c>
      <c r="DZ475" s="11">
        <v>17.83023</v>
      </c>
      <c r="EA475" s="11">
        <v>16.14058</v>
      </c>
      <c r="EB475" s="11">
        <v>13.62698</v>
      </c>
      <c r="EC475" s="11">
        <v>0.28531000000000001</v>
      </c>
      <c r="ED475" s="11">
        <v>0.33102999999999999</v>
      </c>
      <c r="EE475" s="11">
        <v>14.178900000000001</v>
      </c>
      <c r="EF475" s="11">
        <v>41.349670000000003</v>
      </c>
      <c r="EG475" s="11">
        <v>2.0314899999999998</v>
      </c>
      <c r="EH475" s="11">
        <v>45.815600000000003</v>
      </c>
      <c r="EI475" s="11">
        <v>279.86302999999998</v>
      </c>
      <c r="EJ475" s="11">
        <v>0</v>
      </c>
      <c r="EK475" s="11">
        <v>53.147240949999997</v>
      </c>
      <c r="EL475" s="11">
        <v>3.9963207000000001E-2</v>
      </c>
      <c r="EM475" s="11">
        <v>2.4238249E-2</v>
      </c>
      <c r="EN475" s="11">
        <v>1.0528300000000001E-2</v>
      </c>
      <c r="EO475" s="11">
        <v>0</v>
      </c>
      <c r="EP475" s="11">
        <v>0</v>
      </c>
      <c r="EQ475" s="11">
        <v>0</v>
      </c>
      <c r="ER475" s="11">
        <v>0</v>
      </c>
      <c r="ES475" s="11">
        <v>0</v>
      </c>
      <c r="ET475" s="11">
        <v>0</v>
      </c>
      <c r="EU475" s="11">
        <v>0</v>
      </c>
      <c r="EV475" s="11">
        <v>0</v>
      </c>
      <c r="EW475" s="11">
        <v>40.758970439999999</v>
      </c>
      <c r="EX475" s="11">
        <v>3.1924384E-2</v>
      </c>
      <c r="EY475" s="11">
        <v>1.9799213999999999E-2</v>
      </c>
      <c r="EZ475" s="11">
        <v>8.8270520000000002E-3</v>
      </c>
      <c r="FA475" s="11">
        <v>0</v>
      </c>
      <c r="FB475" s="11">
        <v>0</v>
      </c>
      <c r="FC475" s="11">
        <v>0</v>
      </c>
      <c r="FD475" s="11">
        <v>0</v>
      </c>
      <c r="FE475" s="11">
        <v>0</v>
      </c>
      <c r="FF475" s="11">
        <v>0</v>
      </c>
      <c r="FG475" s="11">
        <v>0</v>
      </c>
      <c r="FH475" s="11">
        <v>0.89494499999999999</v>
      </c>
      <c r="FI475" s="11" t="s">
        <v>115</v>
      </c>
      <c r="FJ475" s="11" t="s">
        <v>115</v>
      </c>
      <c r="FK475" s="9">
        <v>3047.1573170000001</v>
      </c>
      <c r="FL475" s="11" t="s">
        <v>115</v>
      </c>
      <c r="FM475" s="11" t="s">
        <v>115</v>
      </c>
    </row>
    <row r="476" spans="116:169">
      <c r="DL476" s="11">
        <v>0</v>
      </c>
      <c r="DM476" s="11">
        <v>0.86606000000000005</v>
      </c>
      <c r="DN476" s="11">
        <v>4.3099999999999996E-3</v>
      </c>
      <c r="DO476" s="11">
        <v>4.7699999999999999E-3</v>
      </c>
      <c r="DP476" s="11">
        <v>4.0400000000000002E-3</v>
      </c>
      <c r="DQ476" s="11">
        <v>8.0000000000000007E-5</v>
      </c>
      <c r="DR476" s="11">
        <v>9.0000000000000006E-5</v>
      </c>
      <c r="DS476" s="11">
        <v>3.8600000000000001E-3</v>
      </c>
      <c r="DT476" s="11">
        <v>1.172E-2</v>
      </c>
      <c r="DU476" s="11">
        <v>6.4999999999999997E-4</v>
      </c>
      <c r="DV476" s="11">
        <v>1.6209999999999999E-2</v>
      </c>
      <c r="DW476" s="11">
        <v>8.8200000000000001E-2</v>
      </c>
      <c r="DX476" s="11">
        <v>0</v>
      </c>
      <c r="DY476" s="11">
        <v>2894.59238</v>
      </c>
      <c r="DZ476" s="11">
        <v>14.68017</v>
      </c>
      <c r="EA476" s="11">
        <v>16.485510000000001</v>
      </c>
      <c r="EB476" s="11">
        <v>14.17544</v>
      </c>
      <c r="EC476" s="11">
        <v>0.28838000000000003</v>
      </c>
      <c r="ED476" s="11">
        <v>0.32289000000000001</v>
      </c>
      <c r="EE476" s="11">
        <v>13.71949</v>
      </c>
      <c r="EF476" s="11">
        <v>39.883270000000003</v>
      </c>
      <c r="EG476" s="11">
        <v>2.36252</v>
      </c>
      <c r="EH476" s="11">
        <v>59.994500000000002</v>
      </c>
      <c r="EI476" s="11">
        <v>321.21269999999998</v>
      </c>
      <c r="EJ476" s="11">
        <v>0</v>
      </c>
      <c r="EK476" s="11">
        <v>52.931124619999999</v>
      </c>
      <c r="EL476" s="11">
        <v>4.2293347000000002E-2</v>
      </c>
      <c r="EM476" s="11">
        <v>2.5818205E-2</v>
      </c>
      <c r="EN476" s="11">
        <v>1.0543838E-2</v>
      </c>
      <c r="EO476" s="11">
        <v>0</v>
      </c>
      <c r="EP476" s="11">
        <v>0</v>
      </c>
      <c r="EQ476" s="11">
        <v>0</v>
      </c>
      <c r="ER476" s="11">
        <v>0</v>
      </c>
      <c r="ES476" s="11">
        <v>0</v>
      </c>
      <c r="ET476" s="11">
        <v>0</v>
      </c>
      <c r="EU476" s="11">
        <v>0</v>
      </c>
      <c r="EV476" s="11">
        <v>0</v>
      </c>
      <c r="EW476" s="11">
        <v>39.363618670000001</v>
      </c>
      <c r="EX476" s="11">
        <v>3.2780245E-2</v>
      </c>
      <c r="EY476" s="11">
        <v>2.0469634E-2</v>
      </c>
      <c r="EZ476" s="11">
        <v>8.5851859999999999E-3</v>
      </c>
      <c r="FA476" s="11">
        <v>0</v>
      </c>
      <c r="FB476" s="11">
        <v>0</v>
      </c>
      <c r="FC476" s="11">
        <v>0</v>
      </c>
      <c r="FD476" s="11">
        <v>0</v>
      </c>
      <c r="FE476" s="11">
        <v>0</v>
      </c>
      <c r="FF476" s="11">
        <v>0</v>
      </c>
      <c r="FG476" s="11">
        <v>0</v>
      </c>
      <c r="FH476" s="11">
        <v>0.87927299999999997</v>
      </c>
      <c r="FI476" s="11" t="s">
        <v>115</v>
      </c>
      <c r="FJ476" s="11" t="s">
        <v>115</v>
      </c>
      <c r="FK476" s="9">
        <v>2940.221888</v>
      </c>
      <c r="FL476" s="11" t="s">
        <v>115</v>
      </c>
      <c r="FM476" s="11" t="s">
        <v>115</v>
      </c>
    </row>
    <row r="477" spans="116:169">
      <c r="DL477" s="11">
        <v>0</v>
      </c>
      <c r="DM477" s="11">
        <v>0.85023000000000004</v>
      </c>
      <c r="DN477" s="11">
        <v>4.9300000000000004E-3</v>
      </c>
      <c r="DO477" s="11">
        <v>4.1799999999999997E-3</v>
      </c>
      <c r="DP477" s="11">
        <v>4.1700000000000001E-3</v>
      </c>
      <c r="DQ477" s="11">
        <v>8.0000000000000007E-5</v>
      </c>
      <c r="DR477" s="11">
        <v>9.0000000000000006E-5</v>
      </c>
      <c r="DS477" s="11">
        <v>4.0899999999999999E-3</v>
      </c>
      <c r="DT477" s="11">
        <v>1.15E-2</v>
      </c>
      <c r="DU477" s="11">
        <v>7.3999999999999999E-4</v>
      </c>
      <c r="DV477" s="11">
        <v>2.0070000000000001E-2</v>
      </c>
      <c r="DW477" s="11">
        <v>9.9909999999999999E-2</v>
      </c>
      <c r="DX477" s="11">
        <v>0</v>
      </c>
      <c r="DY477" s="11">
        <v>2789.12871</v>
      </c>
      <c r="DZ477" s="11">
        <v>16.485199999999999</v>
      </c>
      <c r="EA477" s="11">
        <v>14.17309</v>
      </c>
      <c r="EB477" s="11">
        <v>14.3733</v>
      </c>
      <c r="EC477" s="11">
        <v>0.27223999999999998</v>
      </c>
      <c r="ED477" s="11">
        <v>0.31025000000000003</v>
      </c>
      <c r="EE477" s="11">
        <v>14.31095</v>
      </c>
      <c r="EF477" s="11">
        <v>38.437660000000001</v>
      </c>
      <c r="EG477" s="11">
        <v>2.6854100000000001</v>
      </c>
      <c r="EH477" s="11">
        <v>73.713980000000006</v>
      </c>
      <c r="EI477" s="11">
        <v>361.09598</v>
      </c>
      <c r="EJ477" s="11">
        <v>0</v>
      </c>
      <c r="EK477" s="11">
        <v>52.65233404</v>
      </c>
      <c r="EL477" s="11">
        <v>3.9611327000000002E-2</v>
      </c>
      <c r="EM477" s="11">
        <v>2.7242103E-2</v>
      </c>
      <c r="EN477" s="11">
        <v>1.129757E-2</v>
      </c>
      <c r="EO477" s="11">
        <v>0</v>
      </c>
      <c r="EP477" s="11">
        <v>0</v>
      </c>
      <c r="EQ477" s="11">
        <v>0</v>
      </c>
      <c r="ER477" s="11">
        <v>0</v>
      </c>
      <c r="ES477" s="11">
        <v>0</v>
      </c>
      <c r="ET477" s="11">
        <v>0</v>
      </c>
      <c r="EU477" s="11">
        <v>0</v>
      </c>
      <c r="EV477" s="11">
        <v>0</v>
      </c>
      <c r="EW477" s="11">
        <v>37.949008800000001</v>
      </c>
      <c r="EX477" s="11">
        <v>2.9816810999999999E-2</v>
      </c>
      <c r="EY477" s="11">
        <v>2.0956809E-2</v>
      </c>
      <c r="EZ477" s="11">
        <v>8.929378E-3</v>
      </c>
      <c r="FA477" s="11">
        <v>0</v>
      </c>
      <c r="FB477" s="11">
        <v>0</v>
      </c>
      <c r="FC477" s="11">
        <v>0</v>
      </c>
      <c r="FD477" s="11">
        <v>0</v>
      </c>
      <c r="FE477" s="11">
        <v>0</v>
      </c>
      <c r="FF477" s="11">
        <v>0</v>
      </c>
      <c r="FG477" s="11">
        <v>0</v>
      </c>
      <c r="FH477" s="11">
        <v>0.86358900000000005</v>
      </c>
      <c r="FI477" s="11" t="s">
        <v>115</v>
      </c>
      <c r="FJ477" s="11" t="s">
        <v>115</v>
      </c>
      <c r="FK477" s="9">
        <v>2834.4325469999999</v>
      </c>
      <c r="FL477" s="11" t="s">
        <v>115</v>
      </c>
      <c r="FM477" s="11" t="s">
        <v>115</v>
      </c>
    </row>
    <row r="478" spans="116:169">
      <c r="DL478" s="11">
        <v>0</v>
      </c>
      <c r="DM478" s="11">
        <v>0.83606000000000003</v>
      </c>
      <c r="DN478" s="11">
        <v>3.62E-3</v>
      </c>
      <c r="DO478" s="11">
        <v>4.5700000000000003E-3</v>
      </c>
      <c r="DP478" s="11">
        <v>3.7200000000000002E-3</v>
      </c>
      <c r="DQ478" s="11">
        <v>8.0000000000000007E-5</v>
      </c>
      <c r="DR478" s="11">
        <v>9.0000000000000006E-5</v>
      </c>
      <c r="DS478" s="11">
        <v>4.13E-3</v>
      </c>
      <c r="DT478" s="11">
        <v>1.132E-2</v>
      </c>
      <c r="DU478" s="11">
        <v>8.3000000000000001E-4</v>
      </c>
      <c r="DV478" s="11">
        <v>2.4160000000000001E-2</v>
      </c>
      <c r="DW478" s="11">
        <v>0.11141</v>
      </c>
      <c r="DX478" s="11">
        <v>0</v>
      </c>
      <c r="DY478" s="11">
        <v>2690.2697800000001</v>
      </c>
      <c r="DZ478" s="11">
        <v>11.8803</v>
      </c>
      <c r="EA478" s="11">
        <v>15.21222</v>
      </c>
      <c r="EB478" s="11">
        <v>12.60309</v>
      </c>
      <c r="EC478" s="11">
        <v>0.27095999999999998</v>
      </c>
      <c r="ED478" s="11">
        <v>0.30309999999999998</v>
      </c>
      <c r="EE478" s="11">
        <v>14.21064</v>
      </c>
      <c r="EF478" s="11">
        <v>37.136859999999999</v>
      </c>
      <c r="EG478" s="11">
        <v>2.9956499999999999</v>
      </c>
      <c r="EH478" s="11">
        <v>88.024929999999998</v>
      </c>
      <c r="EI478" s="11">
        <v>399.53363999999999</v>
      </c>
      <c r="EJ478" s="11">
        <v>0</v>
      </c>
      <c r="EK478" s="11">
        <v>52.46721076</v>
      </c>
      <c r="EL478" s="11">
        <v>4.1697501999999997E-2</v>
      </c>
      <c r="EM478" s="11">
        <v>2.4883308E-2</v>
      </c>
      <c r="EN478" s="11">
        <v>1.1805151E-2</v>
      </c>
      <c r="EO478" s="11">
        <v>0</v>
      </c>
      <c r="EP478" s="11">
        <v>0</v>
      </c>
      <c r="EQ478" s="11">
        <v>0</v>
      </c>
      <c r="ER478" s="11">
        <v>0</v>
      </c>
      <c r="ES478" s="11">
        <v>0</v>
      </c>
      <c r="ET478" s="11">
        <v>0</v>
      </c>
      <c r="EU478" s="11">
        <v>0</v>
      </c>
      <c r="EV478" s="11">
        <v>0</v>
      </c>
      <c r="EW478" s="11">
        <v>36.628393269999997</v>
      </c>
      <c r="EX478" s="11">
        <v>3.039325E-2</v>
      </c>
      <c r="EY478" s="11">
        <v>1.8570643000000001E-2</v>
      </c>
      <c r="EZ478" s="11">
        <v>9.0526300000000007E-3</v>
      </c>
      <c r="FA478" s="11">
        <v>0</v>
      </c>
      <c r="FB478" s="11">
        <v>0</v>
      </c>
      <c r="FC478" s="11">
        <v>0</v>
      </c>
      <c r="FD478" s="11">
        <v>0</v>
      </c>
      <c r="FE478" s="11">
        <v>0</v>
      </c>
      <c r="FF478" s="11">
        <v>0</v>
      </c>
      <c r="FG478" s="11">
        <v>0</v>
      </c>
      <c r="FH478" s="11">
        <v>0.848047</v>
      </c>
      <c r="FI478" s="11" t="s">
        <v>115</v>
      </c>
      <c r="FJ478" s="11" t="s">
        <v>115</v>
      </c>
      <c r="FK478" s="9">
        <v>2730.2363460000001</v>
      </c>
      <c r="FL478" s="11" t="s">
        <v>115</v>
      </c>
      <c r="FM478" s="11" t="s">
        <v>115</v>
      </c>
    </row>
    <row r="479" spans="116:169">
      <c r="DL479" s="11">
        <v>0</v>
      </c>
      <c r="DM479" s="11">
        <v>0.82179000000000002</v>
      </c>
      <c r="DN479" s="11">
        <v>3.63E-3</v>
      </c>
      <c r="DO479" s="11">
        <v>3.64E-3</v>
      </c>
      <c r="DP479" s="11">
        <v>3.9699999999999996E-3</v>
      </c>
      <c r="DQ479" s="11">
        <v>6.9999999999999994E-5</v>
      </c>
      <c r="DR479" s="11">
        <v>9.0000000000000006E-5</v>
      </c>
      <c r="DS479" s="11">
        <v>3.7399999999999998E-3</v>
      </c>
      <c r="DT479" s="11">
        <v>1.1129999999999999E-2</v>
      </c>
      <c r="DU479" s="11">
        <v>9.3000000000000005E-4</v>
      </c>
      <c r="DV479" s="11">
        <v>2.8289999999999999E-2</v>
      </c>
      <c r="DW479" s="11">
        <v>0.12273000000000001</v>
      </c>
      <c r="DX479" s="11">
        <v>0</v>
      </c>
      <c r="DY479" s="11">
        <v>2592.1945099999998</v>
      </c>
      <c r="DZ479" s="11">
        <v>11.664400000000001</v>
      </c>
      <c r="EA479" s="11">
        <v>11.89615</v>
      </c>
      <c r="EB479" s="11">
        <v>13.20087</v>
      </c>
      <c r="EC479" s="11">
        <v>0.23985000000000001</v>
      </c>
      <c r="ED479" s="11">
        <v>0.28438999999999998</v>
      </c>
      <c r="EE479" s="11">
        <v>12.618589999999999</v>
      </c>
      <c r="EF479" s="11">
        <v>35.814230000000002</v>
      </c>
      <c r="EG479" s="11">
        <v>3.2987600000000001</v>
      </c>
      <c r="EH479" s="11">
        <v>102.23558</v>
      </c>
      <c r="EI479" s="11">
        <v>436.6705</v>
      </c>
      <c r="EJ479" s="11">
        <v>0</v>
      </c>
      <c r="EK479" s="11">
        <v>52.249698199999997</v>
      </c>
      <c r="EL479" s="11">
        <v>3.6360463000000003E-2</v>
      </c>
      <c r="EM479" s="11">
        <v>2.6616009999999999E-2</v>
      </c>
      <c r="EN479" s="11">
        <v>1.0681949E-2</v>
      </c>
      <c r="EO479" s="11">
        <v>0</v>
      </c>
      <c r="EP479" s="11">
        <v>0</v>
      </c>
      <c r="EQ479" s="11">
        <v>0</v>
      </c>
      <c r="ER479" s="11">
        <v>0</v>
      </c>
      <c r="ES479" s="11">
        <v>0</v>
      </c>
      <c r="ET479" s="11">
        <v>0</v>
      </c>
      <c r="EU479" s="11">
        <v>0</v>
      </c>
      <c r="EV479" s="11">
        <v>0</v>
      </c>
      <c r="EW479" s="11">
        <v>35.30964342</v>
      </c>
      <c r="EX479" s="11">
        <v>2.5726456000000002E-2</v>
      </c>
      <c r="EY479" s="11">
        <v>1.9243735000000001E-2</v>
      </c>
      <c r="EZ479" s="11">
        <v>7.9431380000000006E-3</v>
      </c>
      <c r="FA479" s="11">
        <v>0</v>
      </c>
      <c r="FB479" s="11">
        <v>0</v>
      </c>
      <c r="FC479" s="11">
        <v>0</v>
      </c>
      <c r="FD479" s="11">
        <v>0</v>
      </c>
      <c r="FE479" s="11">
        <v>0</v>
      </c>
      <c r="FF479" s="11">
        <v>0</v>
      </c>
      <c r="FG479" s="11">
        <v>0</v>
      </c>
      <c r="FH479" s="11">
        <v>0.833094</v>
      </c>
      <c r="FI479" s="11" t="s">
        <v>115</v>
      </c>
      <c r="FJ479" s="11" t="s">
        <v>115</v>
      </c>
      <c r="FK479" s="9">
        <v>2629.1957769999999</v>
      </c>
      <c r="FL479" s="11" t="s">
        <v>115</v>
      </c>
      <c r="FM479" s="11" t="s">
        <v>115</v>
      </c>
    </row>
    <row r="480" spans="116:169">
      <c r="DL480" s="11">
        <v>0</v>
      </c>
      <c r="DM480" s="11">
        <v>0.80732000000000004</v>
      </c>
      <c r="DN480" s="11">
        <v>3.9100000000000003E-3</v>
      </c>
      <c r="DO480" s="11">
        <v>3.5599999999999998E-3</v>
      </c>
      <c r="DP480" s="11">
        <v>3.2499999999999999E-3</v>
      </c>
      <c r="DQ480" s="11">
        <v>6.9999999999999994E-5</v>
      </c>
      <c r="DR480" s="11">
        <v>9.0000000000000006E-5</v>
      </c>
      <c r="DS480" s="11">
        <v>3.9399999999999999E-3</v>
      </c>
      <c r="DT480" s="11">
        <v>1.0959999999999999E-2</v>
      </c>
      <c r="DU480" s="11">
        <v>1.01E-3</v>
      </c>
      <c r="DV480" s="11">
        <v>3.2030000000000003E-2</v>
      </c>
      <c r="DW480" s="11">
        <v>0.13386000000000001</v>
      </c>
      <c r="DX480" s="11">
        <v>0</v>
      </c>
      <c r="DY480" s="11">
        <v>2494.6377299999999</v>
      </c>
      <c r="DZ480" s="11">
        <v>12.32985</v>
      </c>
      <c r="EA480" s="11">
        <v>11.413539999999999</v>
      </c>
      <c r="EB480" s="11">
        <v>10.611459999999999</v>
      </c>
      <c r="EC480" s="11">
        <v>0.22378000000000001</v>
      </c>
      <c r="ED480" s="11">
        <v>0.27392</v>
      </c>
      <c r="EE480" s="11">
        <v>13.06836</v>
      </c>
      <c r="EF480" s="11">
        <v>34.561799999999998</v>
      </c>
      <c r="EG480" s="11">
        <v>3.5831400000000002</v>
      </c>
      <c r="EH480" s="11">
        <v>114.85417</v>
      </c>
      <c r="EI480" s="11">
        <v>472.48473000000001</v>
      </c>
      <c r="EJ480" s="11">
        <v>0</v>
      </c>
      <c r="EK480" s="11">
        <v>52.006671019999999</v>
      </c>
      <c r="EL480" s="11">
        <v>3.4482429000000002E-2</v>
      </c>
      <c r="EM480" s="11">
        <v>2.2653465000000001E-2</v>
      </c>
      <c r="EN480" s="11">
        <v>1.1540119999999999E-2</v>
      </c>
      <c r="EO480" s="11">
        <v>0</v>
      </c>
      <c r="EP480" s="11">
        <v>0</v>
      </c>
      <c r="EQ480" s="11">
        <v>0</v>
      </c>
      <c r="ER480" s="11">
        <v>0</v>
      </c>
      <c r="ES480" s="11">
        <v>0</v>
      </c>
      <c r="ET480" s="11">
        <v>0</v>
      </c>
      <c r="EU480" s="11">
        <v>0</v>
      </c>
      <c r="EV480" s="11">
        <v>0</v>
      </c>
      <c r="EW480" s="11">
        <v>33.999120040000001</v>
      </c>
      <c r="EX480" s="11">
        <v>2.3612608E-2</v>
      </c>
      <c r="EY480" s="11">
        <v>1.5876654E-2</v>
      </c>
      <c r="EZ480" s="11">
        <v>8.3166850000000007E-3</v>
      </c>
      <c r="FA480" s="11">
        <v>0</v>
      </c>
      <c r="FB480" s="11">
        <v>0</v>
      </c>
      <c r="FC480" s="11">
        <v>0</v>
      </c>
      <c r="FD480" s="11">
        <v>0</v>
      </c>
      <c r="FE480" s="11">
        <v>0</v>
      </c>
      <c r="FF480" s="11">
        <v>0</v>
      </c>
      <c r="FG480" s="11">
        <v>0</v>
      </c>
      <c r="FH480" s="11">
        <v>0.81811299999999998</v>
      </c>
      <c r="FI480" s="11" t="s">
        <v>115</v>
      </c>
      <c r="FJ480" s="11" t="s">
        <v>115</v>
      </c>
      <c r="FK480" s="9">
        <v>2529.2163569999998</v>
      </c>
      <c r="FL480" s="11" t="s">
        <v>115</v>
      </c>
      <c r="FM480" s="11" t="s">
        <v>115</v>
      </c>
    </row>
    <row r="481" spans="116:169">
      <c r="DL481" s="11">
        <v>0</v>
      </c>
      <c r="DM481" s="11">
        <v>0.79371999999999998</v>
      </c>
      <c r="DN481" s="11">
        <v>3.3300000000000001E-3</v>
      </c>
      <c r="DO481" s="11">
        <v>3.7399999999999998E-3</v>
      </c>
      <c r="DP481" s="11">
        <v>3.16E-3</v>
      </c>
      <c r="DQ481" s="11">
        <v>6.9999999999999994E-5</v>
      </c>
      <c r="DR481" s="11">
        <v>8.0000000000000007E-5</v>
      </c>
      <c r="DS481" s="11">
        <v>3.2599999999999999E-3</v>
      </c>
      <c r="DT481" s="11">
        <v>1.0749999999999999E-2</v>
      </c>
      <c r="DU481" s="11">
        <v>1.1000000000000001E-3</v>
      </c>
      <c r="DV481" s="11">
        <v>3.5970000000000002E-2</v>
      </c>
      <c r="DW481" s="11">
        <v>0.14482</v>
      </c>
      <c r="DX481" s="11">
        <v>0</v>
      </c>
      <c r="DY481" s="11">
        <v>2400.8850900000002</v>
      </c>
      <c r="DZ481" s="11">
        <v>10.297599999999999</v>
      </c>
      <c r="EA481" s="11">
        <v>11.75647</v>
      </c>
      <c r="EB481" s="11">
        <v>10.116569999999999</v>
      </c>
      <c r="EC481" s="11">
        <v>0.21271000000000001</v>
      </c>
      <c r="ED481" s="11">
        <v>0.26108999999999999</v>
      </c>
      <c r="EE481" s="11">
        <v>10.591799999999999</v>
      </c>
      <c r="EF481" s="11">
        <v>33.215479999999999</v>
      </c>
      <c r="EG481" s="11">
        <v>3.8570700000000002</v>
      </c>
      <c r="EH481" s="11">
        <v>127.92252000000001</v>
      </c>
      <c r="EI481" s="11">
        <v>507.04651999999999</v>
      </c>
      <c r="EJ481" s="11">
        <v>0</v>
      </c>
      <c r="EK481" s="11">
        <v>51.812943220000001</v>
      </c>
      <c r="EL481" s="11">
        <v>3.5261327000000002E-2</v>
      </c>
      <c r="EM481" s="11">
        <v>2.1758738E-2</v>
      </c>
      <c r="EN481" s="11">
        <v>9.5878809999999995E-3</v>
      </c>
      <c r="EO481" s="11">
        <v>0</v>
      </c>
      <c r="EP481" s="11">
        <v>0</v>
      </c>
      <c r="EQ481" s="11">
        <v>0</v>
      </c>
      <c r="ER481" s="11">
        <v>0</v>
      </c>
      <c r="ES481" s="11">
        <v>0</v>
      </c>
      <c r="ET481" s="11">
        <v>0</v>
      </c>
      <c r="EU481" s="11">
        <v>0</v>
      </c>
      <c r="EV481" s="11">
        <v>0</v>
      </c>
      <c r="EW481" s="11">
        <v>32.74569228</v>
      </c>
      <c r="EX481" s="11">
        <v>2.3337647999999999E-2</v>
      </c>
      <c r="EY481" s="11">
        <v>1.4756909E-2</v>
      </c>
      <c r="EZ481" s="11">
        <v>6.6928140000000001E-3</v>
      </c>
      <c r="FA481" s="11">
        <v>0</v>
      </c>
      <c r="FB481" s="11">
        <v>0</v>
      </c>
      <c r="FC481" s="11">
        <v>0</v>
      </c>
      <c r="FD481" s="11">
        <v>0</v>
      </c>
      <c r="FE481" s="11">
        <v>0</v>
      </c>
      <c r="FF481" s="11">
        <v>0</v>
      </c>
      <c r="FG481" s="11">
        <v>0</v>
      </c>
      <c r="FH481" s="11">
        <v>0.80402399999999996</v>
      </c>
      <c r="FI481" s="11" t="s">
        <v>115</v>
      </c>
      <c r="FJ481" s="11" t="s">
        <v>115</v>
      </c>
      <c r="FK481" s="9">
        <v>2433.2684359999998</v>
      </c>
      <c r="FL481" s="11" t="s">
        <v>115</v>
      </c>
      <c r="FM481" s="11" t="s">
        <v>115</v>
      </c>
    </row>
    <row r="482" spans="116:169">
      <c r="DL482" s="11">
        <v>0</v>
      </c>
      <c r="DM482" s="11">
        <v>0.77983999999999998</v>
      </c>
      <c r="DN482" s="11">
        <v>3.6700000000000001E-3</v>
      </c>
      <c r="DO482" s="11">
        <v>3.3300000000000001E-3</v>
      </c>
      <c r="DP482" s="11">
        <v>3.2799999999999999E-3</v>
      </c>
      <c r="DQ482" s="11">
        <v>6.0000000000000002E-5</v>
      </c>
      <c r="DR482" s="11">
        <v>8.0000000000000007E-5</v>
      </c>
      <c r="DS482" s="11">
        <v>3.2000000000000002E-3</v>
      </c>
      <c r="DT482" s="11">
        <v>1.055E-2</v>
      </c>
      <c r="DU482" s="11">
        <v>1.1800000000000001E-3</v>
      </c>
      <c r="DV482" s="11">
        <v>3.9230000000000001E-2</v>
      </c>
      <c r="DW482" s="11">
        <v>0.15557000000000001</v>
      </c>
      <c r="DX482" s="11">
        <v>0</v>
      </c>
      <c r="DY482" s="11">
        <v>2307.4204100000002</v>
      </c>
      <c r="DZ482" s="11">
        <v>11.10575</v>
      </c>
      <c r="EA482" s="11">
        <v>10.245649999999999</v>
      </c>
      <c r="EB482" s="11">
        <v>10.295299999999999</v>
      </c>
      <c r="EC482" s="11">
        <v>0.1988</v>
      </c>
      <c r="ED482" s="11">
        <v>0.24908</v>
      </c>
      <c r="EE482" s="11">
        <v>10.185320000000001</v>
      </c>
      <c r="EF482" s="11">
        <v>31.920570000000001</v>
      </c>
      <c r="EG482" s="11">
        <v>4.1181599999999996</v>
      </c>
      <c r="EH482" s="11">
        <v>138.51433</v>
      </c>
      <c r="EI482" s="11">
        <v>540.26199999999994</v>
      </c>
      <c r="EJ482" s="11">
        <v>0</v>
      </c>
      <c r="EK482" s="11">
        <v>51.582243380000001</v>
      </c>
      <c r="EL482" s="11">
        <v>3.3035581000000001E-2</v>
      </c>
      <c r="EM482" s="11">
        <v>2.2830778999999999E-2</v>
      </c>
      <c r="EN482" s="11">
        <v>9.4457640000000006E-3</v>
      </c>
      <c r="EO482" s="11">
        <v>0</v>
      </c>
      <c r="EP482" s="11">
        <v>0</v>
      </c>
      <c r="EQ482" s="11">
        <v>0</v>
      </c>
      <c r="ER482" s="11">
        <v>0</v>
      </c>
      <c r="ES482" s="11">
        <v>0</v>
      </c>
      <c r="ET482" s="11">
        <v>0</v>
      </c>
      <c r="EU482" s="11">
        <v>0</v>
      </c>
      <c r="EV482" s="11">
        <v>0</v>
      </c>
      <c r="EW482" s="11">
        <v>31.492858590000001</v>
      </c>
      <c r="EX482" s="11">
        <v>2.1163574000000001E-2</v>
      </c>
      <c r="EY482" s="11">
        <v>1.4976702E-2</v>
      </c>
      <c r="EZ482" s="11">
        <v>6.3826949999999999E-3</v>
      </c>
      <c r="FA482" s="11">
        <v>0</v>
      </c>
      <c r="FB482" s="11">
        <v>0</v>
      </c>
      <c r="FC482" s="11">
        <v>0</v>
      </c>
      <c r="FD482" s="11">
        <v>0</v>
      </c>
      <c r="FE482" s="11">
        <v>0</v>
      </c>
      <c r="FF482" s="11">
        <v>0</v>
      </c>
      <c r="FG482" s="11">
        <v>0</v>
      </c>
      <c r="FH482" s="11">
        <v>0.79019499999999998</v>
      </c>
      <c r="FI482" s="11" t="s">
        <v>115</v>
      </c>
      <c r="FJ482" s="11" t="s">
        <v>115</v>
      </c>
      <c r="FK482" s="9">
        <v>2339.2659039999999</v>
      </c>
      <c r="FL482" s="11" t="s">
        <v>115</v>
      </c>
      <c r="FM482" s="11" t="s">
        <v>115</v>
      </c>
    </row>
    <row r="483" spans="116:169">
      <c r="DL483" s="11">
        <v>0</v>
      </c>
      <c r="DM483" s="11">
        <v>0.76619999999999999</v>
      </c>
      <c r="DN483" s="11">
        <v>3.6900000000000001E-3</v>
      </c>
      <c r="DO483" s="11">
        <v>3.5300000000000002E-3</v>
      </c>
      <c r="DP483" s="11">
        <v>2.97E-3</v>
      </c>
      <c r="DQ483" s="11">
        <v>6.0000000000000002E-5</v>
      </c>
      <c r="DR483" s="11">
        <v>8.0000000000000007E-5</v>
      </c>
      <c r="DS483" s="11">
        <v>3.29E-3</v>
      </c>
      <c r="DT483" s="11">
        <v>1.0359999999999999E-2</v>
      </c>
      <c r="DU483" s="11">
        <v>1.2700000000000001E-3</v>
      </c>
      <c r="DV483" s="11">
        <v>4.2419999999999999E-2</v>
      </c>
      <c r="DW483" s="11">
        <v>0.16611999999999999</v>
      </c>
      <c r="DX483" s="11">
        <v>0</v>
      </c>
      <c r="DY483" s="11">
        <v>2215.7887500000002</v>
      </c>
      <c r="DZ483" s="11">
        <v>10.904</v>
      </c>
      <c r="EA483" s="11">
        <v>10.63724</v>
      </c>
      <c r="EB483" s="11">
        <v>9.1272000000000002</v>
      </c>
      <c r="EC483" s="11">
        <v>0.19556000000000001</v>
      </c>
      <c r="ED483" s="11">
        <v>0.24160999999999999</v>
      </c>
      <c r="EE483" s="11">
        <v>10.283300000000001</v>
      </c>
      <c r="EF483" s="11">
        <v>30.666429999999998</v>
      </c>
      <c r="EG483" s="11">
        <v>4.3672399999999998</v>
      </c>
      <c r="EH483" s="11">
        <v>148.69964999999999</v>
      </c>
      <c r="EI483" s="11">
        <v>572.18257000000006</v>
      </c>
      <c r="EJ483" s="11">
        <v>0</v>
      </c>
      <c r="EK483" s="11">
        <v>51.35657879</v>
      </c>
      <c r="EL483" s="11">
        <v>3.4158961000000002E-2</v>
      </c>
      <c r="EM483" s="11">
        <v>2.1154032E-2</v>
      </c>
      <c r="EN483" s="11">
        <v>9.934554E-3</v>
      </c>
      <c r="EO483" s="11">
        <v>0</v>
      </c>
      <c r="EP483" s="11">
        <v>0</v>
      </c>
      <c r="EQ483" s="11">
        <v>0</v>
      </c>
      <c r="ER483" s="11">
        <v>0</v>
      </c>
      <c r="ES483" s="11">
        <v>0</v>
      </c>
      <c r="ET483" s="11">
        <v>0</v>
      </c>
      <c r="EU483" s="11">
        <v>0</v>
      </c>
      <c r="EV483" s="11">
        <v>0</v>
      </c>
      <c r="EW483" s="11">
        <v>30.267433919999998</v>
      </c>
      <c r="EX483" s="11">
        <v>2.1126757999999999E-2</v>
      </c>
      <c r="EY483" s="11">
        <v>1.3421379000000001E-2</v>
      </c>
      <c r="EZ483" s="11">
        <v>6.4940680000000004E-3</v>
      </c>
      <c r="FA483" s="11">
        <v>0</v>
      </c>
      <c r="FB483" s="11">
        <v>0</v>
      </c>
      <c r="FC483" s="11">
        <v>0</v>
      </c>
      <c r="FD483" s="11">
        <v>0</v>
      </c>
      <c r="FE483" s="11">
        <v>0</v>
      </c>
      <c r="FF483" s="11">
        <v>0</v>
      </c>
      <c r="FG483" s="11">
        <v>0</v>
      </c>
      <c r="FH483" s="11">
        <v>0.77646099999999996</v>
      </c>
      <c r="FI483" s="11" t="s">
        <v>115</v>
      </c>
      <c r="FJ483" s="11" t="s">
        <v>115</v>
      </c>
      <c r="FK483" s="9">
        <v>2246.6527460000002</v>
      </c>
      <c r="FL483" s="11" t="s">
        <v>115</v>
      </c>
      <c r="FM483" s="11" t="s">
        <v>115</v>
      </c>
    </row>
    <row r="484" spans="116:169">
      <c r="DL484" s="11">
        <v>0</v>
      </c>
      <c r="DM484" s="11">
        <v>0.75273000000000001</v>
      </c>
      <c r="DN484" s="11">
        <v>3.7200000000000002E-3</v>
      </c>
      <c r="DO484" s="11">
        <v>3.5400000000000002E-3</v>
      </c>
      <c r="DP484" s="11">
        <v>3.1099999999999999E-3</v>
      </c>
      <c r="DQ484" s="11">
        <v>6.0000000000000002E-5</v>
      </c>
      <c r="DR484" s="11">
        <v>8.0000000000000007E-5</v>
      </c>
      <c r="DS484" s="11">
        <v>3.0200000000000001E-3</v>
      </c>
      <c r="DT484" s="11">
        <v>1.0189999999999999E-2</v>
      </c>
      <c r="DU484" s="11">
        <v>1.3500000000000001E-3</v>
      </c>
      <c r="DV484" s="11">
        <v>4.5710000000000001E-2</v>
      </c>
      <c r="DW484" s="11">
        <v>0.17648</v>
      </c>
      <c r="DX484" s="11">
        <v>0</v>
      </c>
      <c r="DY484" s="11">
        <v>2125.7798600000001</v>
      </c>
      <c r="DZ484" s="11">
        <v>10.7675</v>
      </c>
      <c r="EA484" s="11">
        <v>10.44018</v>
      </c>
      <c r="EB484" s="11">
        <v>9.3607099999999992</v>
      </c>
      <c r="EC484" s="11">
        <v>0.18972</v>
      </c>
      <c r="ED484" s="11">
        <v>0.23152</v>
      </c>
      <c r="EE484" s="11">
        <v>9.2221200000000003</v>
      </c>
      <c r="EF484" s="11">
        <v>29.466470000000001</v>
      </c>
      <c r="EG484" s="11">
        <v>4.6088500000000003</v>
      </c>
      <c r="EH484" s="11">
        <v>158.98294000000001</v>
      </c>
      <c r="EI484" s="11">
        <v>602.84900000000005</v>
      </c>
      <c r="EJ484" s="11">
        <v>0</v>
      </c>
      <c r="EK484" s="11">
        <v>51.128534379999998</v>
      </c>
      <c r="EL484" s="11">
        <v>3.4882083000000001E-2</v>
      </c>
      <c r="EM484" s="11">
        <v>2.2123917E-2</v>
      </c>
      <c r="EN484" s="11">
        <v>9.1176780000000006E-3</v>
      </c>
      <c r="EO484" s="11">
        <v>0</v>
      </c>
      <c r="EP484" s="11">
        <v>0</v>
      </c>
      <c r="EQ484" s="11">
        <v>0</v>
      </c>
      <c r="ER484" s="11">
        <v>0</v>
      </c>
      <c r="ES484" s="11">
        <v>0</v>
      </c>
      <c r="ET484" s="11">
        <v>0</v>
      </c>
      <c r="EU484" s="11">
        <v>0</v>
      </c>
      <c r="EV484" s="11">
        <v>0</v>
      </c>
      <c r="EW484" s="11">
        <v>29.06453819</v>
      </c>
      <c r="EX484" s="11">
        <v>2.0828453E-2</v>
      </c>
      <c r="EY484" s="11">
        <v>1.3555879999999999E-2</v>
      </c>
      <c r="EZ484" s="11">
        <v>5.76182E-3</v>
      </c>
      <c r="FA484" s="11">
        <v>0</v>
      </c>
      <c r="FB484" s="11">
        <v>0</v>
      </c>
      <c r="FC484" s="11">
        <v>0</v>
      </c>
      <c r="FD484" s="11">
        <v>0</v>
      </c>
      <c r="FE484" s="11">
        <v>0</v>
      </c>
      <c r="FF484" s="11">
        <v>0</v>
      </c>
      <c r="FG484" s="11">
        <v>0</v>
      </c>
      <c r="FH484" s="11">
        <v>0.76317800000000002</v>
      </c>
      <c r="FI484" s="11" t="s">
        <v>115</v>
      </c>
      <c r="FJ484" s="11" t="s">
        <v>115</v>
      </c>
      <c r="FK484" s="9">
        <v>2156.5379750000002</v>
      </c>
      <c r="FL484" s="11" t="s">
        <v>115</v>
      </c>
      <c r="FM484" s="11" t="s">
        <v>115</v>
      </c>
    </row>
    <row r="485" spans="116:169">
      <c r="DL485" s="11">
        <v>0</v>
      </c>
      <c r="DM485" s="11">
        <v>0.73953000000000002</v>
      </c>
      <c r="DN485" s="11">
        <v>3.64E-3</v>
      </c>
      <c r="DO485" s="11">
        <v>3.5599999999999998E-3</v>
      </c>
      <c r="DP485" s="11">
        <v>3.13E-3</v>
      </c>
      <c r="DQ485" s="11">
        <v>6.0000000000000002E-5</v>
      </c>
      <c r="DR485" s="11">
        <v>8.0000000000000007E-5</v>
      </c>
      <c r="DS485" s="11">
        <v>3.14E-3</v>
      </c>
      <c r="DT485" s="11">
        <v>1.0019999999999999E-2</v>
      </c>
      <c r="DU485" s="11">
        <v>1.4300000000000001E-3</v>
      </c>
      <c r="DV485" s="11">
        <v>4.8730000000000002E-2</v>
      </c>
      <c r="DW485" s="11">
        <v>0.18667</v>
      </c>
      <c r="DX485" s="11">
        <v>0</v>
      </c>
      <c r="DY485" s="11">
        <v>2037.69028</v>
      </c>
      <c r="DZ485" s="11">
        <v>10.285589999999999</v>
      </c>
      <c r="EA485" s="11">
        <v>10.258010000000001</v>
      </c>
      <c r="EB485" s="11">
        <v>9.1998999999999995</v>
      </c>
      <c r="EC485" s="11">
        <v>0.18748999999999999</v>
      </c>
      <c r="ED485" s="11">
        <v>0.22414999999999999</v>
      </c>
      <c r="EE485" s="11">
        <v>9.4083900000000007</v>
      </c>
      <c r="EF485" s="11">
        <v>28.312159999999999</v>
      </c>
      <c r="EG485" s="11">
        <v>4.8403700000000001</v>
      </c>
      <c r="EH485" s="11">
        <v>168.20506</v>
      </c>
      <c r="EI485" s="11">
        <v>632.31547</v>
      </c>
      <c r="EJ485" s="11">
        <v>0</v>
      </c>
      <c r="EK485" s="11">
        <v>50.90398098</v>
      </c>
      <c r="EL485" s="11">
        <v>3.5702506000000002E-2</v>
      </c>
      <c r="EM485" s="11">
        <v>2.2637122999999999E-2</v>
      </c>
      <c r="EN485" s="11">
        <v>9.6779850000000001E-3</v>
      </c>
      <c r="EO485" s="11">
        <v>0</v>
      </c>
      <c r="EP485" s="11">
        <v>0</v>
      </c>
      <c r="EQ485" s="11">
        <v>0</v>
      </c>
      <c r="ER485" s="11">
        <v>0</v>
      </c>
      <c r="ES485" s="11">
        <v>0</v>
      </c>
      <c r="ET485" s="11">
        <v>0</v>
      </c>
      <c r="EU485" s="11">
        <v>0</v>
      </c>
      <c r="EV485" s="11">
        <v>0</v>
      </c>
      <c r="EW485" s="11">
        <v>27.88707591</v>
      </c>
      <c r="EX485" s="11">
        <v>2.0568352000000002E-2</v>
      </c>
      <c r="EY485" s="11">
        <v>1.3391360999999999E-2</v>
      </c>
      <c r="EZ485" s="11">
        <v>5.9082140000000002E-3</v>
      </c>
      <c r="FA485" s="11">
        <v>0</v>
      </c>
      <c r="FB485" s="11">
        <v>0</v>
      </c>
      <c r="FC485" s="11">
        <v>0</v>
      </c>
      <c r="FD485" s="11">
        <v>0</v>
      </c>
      <c r="FE485" s="11">
        <v>0</v>
      </c>
      <c r="FF485" s="11">
        <v>0</v>
      </c>
      <c r="FG485" s="11">
        <v>0</v>
      </c>
      <c r="FH485" s="11">
        <v>0.74993299999999996</v>
      </c>
      <c r="FI485" s="11" t="s">
        <v>115</v>
      </c>
      <c r="FJ485" s="11" t="s">
        <v>115</v>
      </c>
      <c r="FK485" s="9">
        <v>2067.6212799999998</v>
      </c>
      <c r="FL485" s="11" t="s">
        <v>115</v>
      </c>
      <c r="FM485" s="11" t="s">
        <v>115</v>
      </c>
    </row>
    <row r="486" spans="116:169">
      <c r="DL486" s="11">
        <v>0</v>
      </c>
      <c r="DM486" s="11">
        <v>0.72616999999999998</v>
      </c>
      <c r="DN486" s="11">
        <v>3.98E-3</v>
      </c>
      <c r="DO486" s="11">
        <v>3.5000000000000001E-3</v>
      </c>
      <c r="DP486" s="11">
        <v>3.14E-3</v>
      </c>
      <c r="DQ486" s="11">
        <v>6.0000000000000002E-5</v>
      </c>
      <c r="DR486" s="11">
        <v>8.0000000000000007E-5</v>
      </c>
      <c r="DS486" s="11">
        <v>3.1700000000000001E-3</v>
      </c>
      <c r="DT486" s="11">
        <v>9.8300000000000002E-3</v>
      </c>
      <c r="DU486" s="11">
        <v>1.5E-3</v>
      </c>
      <c r="DV486" s="11">
        <v>5.1869999999999999E-2</v>
      </c>
      <c r="DW486" s="11">
        <v>0.19669</v>
      </c>
      <c r="DX486" s="11">
        <v>0</v>
      </c>
      <c r="DY486" s="11">
        <v>1950.3195000000001</v>
      </c>
      <c r="DZ486" s="11">
        <v>10.95002</v>
      </c>
      <c r="EA486" s="11">
        <v>9.8268000000000004</v>
      </c>
      <c r="EB486" s="11">
        <v>9.02379</v>
      </c>
      <c r="EC486" s="11">
        <v>0.18165999999999999</v>
      </c>
      <c r="ED486" s="11">
        <v>0.21543000000000001</v>
      </c>
      <c r="EE486" s="11">
        <v>9.2820800000000006</v>
      </c>
      <c r="EF486" s="11">
        <v>27.101489999999998</v>
      </c>
      <c r="EG486" s="11">
        <v>5.0645199999999999</v>
      </c>
      <c r="EH486" s="11">
        <v>177.61344</v>
      </c>
      <c r="EI486" s="11">
        <v>660.62764000000004</v>
      </c>
      <c r="EJ486" s="11">
        <v>0</v>
      </c>
      <c r="EK486" s="11">
        <v>50.651751619999999</v>
      </c>
      <c r="EL486" s="11">
        <v>3.5844925E-2</v>
      </c>
      <c r="EM486" s="11">
        <v>2.3063086999999999E-2</v>
      </c>
      <c r="EN486" s="11">
        <v>9.8545879999999992E-3</v>
      </c>
      <c r="EO486" s="11">
        <v>0</v>
      </c>
      <c r="EP486" s="11">
        <v>0</v>
      </c>
      <c r="EQ486" s="11">
        <v>0</v>
      </c>
      <c r="ER486" s="11">
        <v>0</v>
      </c>
      <c r="ES486" s="11">
        <v>0</v>
      </c>
      <c r="ET486" s="11">
        <v>0</v>
      </c>
      <c r="EU486" s="11">
        <v>0</v>
      </c>
      <c r="EV486" s="11">
        <v>0</v>
      </c>
      <c r="EW486" s="11">
        <v>26.717992500000001</v>
      </c>
      <c r="EX486" s="11">
        <v>1.9912029000000001E-2</v>
      </c>
      <c r="EY486" s="11">
        <v>1.3160714E-2</v>
      </c>
      <c r="EZ486" s="11">
        <v>5.8073309999999998E-3</v>
      </c>
      <c r="FA486" s="11">
        <v>0</v>
      </c>
      <c r="FB486" s="11">
        <v>0</v>
      </c>
      <c r="FC486" s="11">
        <v>0</v>
      </c>
      <c r="FD486" s="11">
        <v>0</v>
      </c>
      <c r="FE486" s="11">
        <v>0</v>
      </c>
      <c r="FF486" s="11">
        <v>0</v>
      </c>
      <c r="FG486" s="11">
        <v>0</v>
      </c>
      <c r="FH486" s="11">
        <v>0.73685</v>
      </c>
      <c r="FI486" s="11" t="s">
        <v>115</v>
      </c>
      <c r="FJ486" s="11" t="s">
        <v>115</v>
      </c>
      <c r="FK486" s="9">
        <v>1980.3017649999999</v>
      </c>
      <c r="FL486" s="11" t="s">
        <v>115</v>
      </c>
      <c r="FM486" s="11" t="s">
        <v>115</v>
      </c>
    </row>
    <row r="487" spans="116:169">
      <c r="DL487" s="11">
        <v>0</v>
      </c>
      <c r="DM487" s="11">
        <v>0.71289000000000002</v>
      </c>
      <c r="DN487" s="11">
        <v>4.1700000000000001E-3</v>
      </c>
      <c r="DO487" s="11">
        <v>3.7200000000000002E-3</v>
      </c>
      <c r="DP487" s="11">
        <v>3.0999999999999999E-3</v>
      </c>
      <c r="DQ487" s="11">
        <v>6.9999999999999994E-5</v>
      </c>
      <c r="DR487" s="11">
        <v>8.0000000000000007E-5</v>
      </c>
      <c r="DS487" s="11">
        <v>3.1900000000000001E-3</v>
      </c>
      <c r="DT487" s="11">
        <v>9.6600000000000002E-3</v>
      </c>
      <c r="DU487" s="11">
        <v>1.58E-3</v>
      </c>
      <c r="DV487" s="11">
        <v>5.5039999999999999E-2</v>
      </c>
      <c r="DW487" s="11">
        <v>0.20652999999999999</v>
      </c>
      <c r="DX487" s="11">
        <v>0</v>
      </c>
      <c r="DY487" s="11">
        <v>1864.3306700000001</v>
      </c>
      <c r="DZ487" s="11">
        <v>11.18407</v>
      </c>
      <c r="EA487" s="11">
        <v>10.19941</v>
      </c>
      <c r="EB487" s="11">
        <v>8.6817200000000003</v>
      </c>
      <c r="EC487" s="11">
        <v>0.18126999999999999</v>
      </c>
      <c r="ED487" s="11">
        <v>0.20845</v>
      </c>
      <c r="EE487" s="11">
        <v>9.1143000000000001</v>
      </c>
      <c r="EF487" s="11">
        <v>25.938590000000001</v>
      </c>
      <c r="EG487" s="11">
        <v>5.2799500000000004</v>
      </c>
      <c r="EH487" s="11">
        <v>186.89552</v>
      </c>
      <c r="EI487" s="11">
        <v>687.72913000000005</v>
      </c>
      <c r="EJ487" s="11">
        <v>0</v>
      </c>
      <c r="EK487" s="11">
        <v>50.39231805</v>
      </c>
      <c r="EL487" s="11">
        <v>3.7935130999999997E-2</v>
      </c>
      <c r="EM487" s="11">
        <v>2.3019072000000002E-2</v>
      </c>
      <c r="EN487" s="11">
        <v>1.0022369999999999E-2</v>
      </c>
      <c r="EO487" s="11">
        <v>0</v>
      </c>
      <c r="EP487" s="11">
        <v>0</v>
      </c>
      <c r="EQ487" s="11">
        <v>0</v>
      </c>
      <c r="ER487" s="11">
        <v>0</v>
      </c>
      <c r="ES487" s="11">
        <v>0</v>
      </c>
      <c r="ET487" s="11">
        <v>0</v>
      </c>
      <c r="EU487" s="11">
        <v>0</v>
      </c>
      <c r="EV487" s="11">
        <v>0</v>
      </c>
      <c r="EW487" s="11">
        <v>25.56906699</v>
      </c>
      <c r="EX487" s="11">
        <v>2.0282430000000001E-2</v>
      </c>
      <c r="EY487" s="11">
        <v>1.2660964E-2</v>
      </c>
      <c r="EZ487" s="11">
        <v>5.6967479999999997E-3</v>
      </c>
      <c r="FA487" s="11">
        <v>0</v>
      </c>
      <c r="FB487" s="11">
        <v>0</v>
      </c>
      <c r="FC487" s="11">
        <v>0</v>
      </c>
      <c r="FD487" s="11">
        <v>0</v>
      </c>
      <c r="FE487" s="11">
        <v>0</v>
      </c>
      <c r="FF487" s="11">
        <v>0</v>
      </c>
      <c r="FG487" s="11">
        <v>0</v>
      </c>
      <c r="FH487" s="11">
        <v>0.72392999999999996</v>
      </c>
      <c r="FI487" s="11" t="s">
        <v>115</v>
      </c>
      <c r="FJ487" s="11" t="s">
        <v>115</v>
      </c>
      <c r="FK487" s="9">
        <v>1894.577131</v>
      </c>
      <c r="FL487" s="11" t="s">
        <v>115</v>
      </c>
      <c r="FM487" s="11" t="s">
        <v>115</v>
      </c>
    </row>
    <row r="488" spans="116:169">
      <c r="DL488" s="11">
        <v>0</v>
      </c>
      <c r="DM488" s="11">
        <v>0.70055999999999996</v>
      </c>
      <c r="DN488" s="11">
        <v>3.49E-3</v>
      </c>
      <c r="DO488" s="11">
        <v>3.8600000000000001E-3</v>
      </c>
      <c r="DP488" s="11">
        <v>3.2699999999999999E-3</v>
      </c>
      <c r="DQ488" s="11">
        <v>6.9999999999999994E-5</v>
      </c>
      <c r="DR488" s="11">
        <v>8.0000000000000007E-5</v>
      </c>
      <c r="DS488" s="11">
        <v>3.1199999999999999E-3</v>
      </c>
      <c r="DT488" s="11">
        <v>9.4800000000000006E-3</v>
      </c>
      <c r="DU488" s="11">
        <v>1.66E-3</v>
      </c>
      <c r="DV488" s="11">
        <v>5.8229999999999997E-2</v>
      </c>
      <c r="DW488" s="11">
        <v>0.21618999999999999</v>
      </c>
      <c r="DX488" s="11">
        <v>0</v>
      </c>
      <c r="DY488" s="11">
        <v>1782.0100199999999</v>
      </c>
      <c r="DZ488" s="11">
        <v>9.1242900000000002</v>
      </c>
      <c r="EA488" s="11">
        <v>10.326169999999999</v>
      </c>
      <c r="EB488" s="11">
        <v>8.9508399999999995</v>
      </c>
      <c r="EC488" s="11">
        <v>0.18154000000000001</v>
      </c>
      <c r="ED488" s="11">
        <v>0.20147999999999999</v>
      </c>
      <c r="EE488" s="11">
        <v>8.7284000000000006</v>
      </c>
      <c r="EF488" s="11">
        <v>24.792459999999998</v>
      </c>
      <c r="EG488" s="11">
        <v>5.4884000000000004</v>
      </c>
      <c r="EH488" s="11">
        <v>196.00981999999999</v>
      </c>
      <c r="EI488" s="11">
        <v>713.66772000000003</v>
      </c>
      <c r="EJ488" s="11">
        <v>0</v>
      </c>
      <c r="EK488" s="11">
        <v>50.187323159999998</v>
      </c>
      <c r="EL488" s="11">
        <v>4.0113548999999998E-2</v>
      </c>
      <c r="EM488" s="11">
        <v>2.4490544E-2</v>
      </c>
      <c r="EN488" s="11">
        <v>1.0008668E-2</v>
      </c>
      <c r="EO488" s="11">
        <v>0</v>
      </c>
      <c r="EP488" s="11">
        <v>0</v>
      </c>
      <c r="EQ488" s="11">
        <v>0</v>
      </c>
      <c r="ER488" s="11">
        <v>0</v>
      </c>
      <c r="ES488" s="11">
        <v>0</v>
      </c>
      <c r="ET488" s="11">
        <v>0</v>
      </c>
      <c r="EU488" s="11">
        <v>0</v>
      </c>
      <c r="EV488" s="11">
        <v>0</v>
      </c>
      <c r="EW488" s="11">
        <v>24.47040973</v>
      </c>
      <c r="EX488" s="11">
        <v>2.0633084999999999E-2</v>
      </c>
      <c r="EY488" s="11">
        <v>1.2968321999999999E-2</v>
      </c>
      <c r="EZ488" s="11">
        <v>5.4825400000000002E-3</v>
      </c>
      <c r="FA488" s="11">
        <v>0</v>
      </c>
      <c r="FB488" s="11">
        <v>0</v>
      </c>
      <c r="FC488" s="11">
        <v>0</v>
      </c>
      <c r="FD488" s="11">
        <v>0</v>
      </c>
      <c r="FE488" s="11">
        <v>0</v>
      </c>
      <c r="FF488" s="11">
        <v>0</v>
      </c>
      <c r="FG488" s="11">
        <v>0</v>
      </c>
      <c r="FH488" s="11">
        <v>0.71125000000000005</v>
      </c>
      <c r="FI488" s="11" t="s">
        <v>115</v>
      </c>
      <c r="FJ488" s="11" t="s">
        <v>115</v>
      </c>
      <c r="FK488" s="9">
        <v>1810.592854</v>
      </c>
      <c r="FL488" s="11" t="s">
        <v>115</v>
      </c>
      <c r="FM488" s="11" t="s">
        <v>115</v>
      </c>
    </row>
    <row r="489" spans="116:169">
      <c r="DL489" s="11">
        <v>0</v>
      </c>
      <c r="DM489" s="11">
        <v>0.68774999999999997</v>
      </c>
      <c r="DN489" s="11">
        <v>3.9899999999999996E-3</v>
      </c>
      <c r="DO489" s="11">
        <v>3.3800000000000002E-3</v>
      </c>
      <c r="DP489" s="11">
        <v>3.3700000000000002E-3</v>
      </c>
      <c r="DQ489" s="11">
        <v>6.0000000000000002E-5</v>
      </c>
      <c r="DR489" s="11">
        <v>6.9999999999999994E-5</v>
      </c>
      <c r="DS489" s="11">
        <v>3.31E-3</v>
      </c>
      <c r="DT489" s="11">
        <v>9.2999999999999992E-3</v>
      </c>
      <c r="DU489" s="11">
        <v>1.73E-3</v>
      </c>
      <c r="DV489" s="11">
        <v>6.1350000000000002E-2</v>
      </c>
      <c r="DW489" s="11">
        <v>0.22566</v>
      </c>
      <c r="DX489" s="11">
        <v>0</v>
      </c>
      <c r="DY489" s="11">
        <v>1699.60789</v>
      </c>
      <c r="DZ489" s="11">
        <v>10.14785</v>
      </c>
      <c r="EA489" s="11">
        <v>8.7944300000000002</v>
      </c>
      <c r="EB489" s="11">
        <v>8.9963899999999999</v>
      </c>
      <c r="EC489" s="11">
        <v>0.1699</v>
      </c>
      <c r="ED489" s="11">
        <v>0.19178999999999999</v>
      </c>
      <c r="EE489" s="11">
        <v>9.0227500000000003</v>
      </c>
      <c r="EF489" s="11">
        <v>23.66478</v>
      </c>
      <c r="EG489" s="11">
        <v>5.6898799999999996</v>
      </c>
      <c r="EH489" s="11">
        <v>204.73822000000001</v>
      </c>
      <c r="EI489" s="11">
        <v>738.46018000000004</v>
      </c>
      <c r="EJ489" s="11">
        <v>0</v>
      </c>
      <c r="EK489" s="11">
        <v>49.922960789999998</v>
      </c>
      <c r="EL489" s="11">
        <v>3.7561582000000003E-2</v>
      </c>
      <c r="EM489" s="11">
        <v>2.583301E-2</v>
      </c>
      <c r="EN489" s="11">
        <v>1.0715195E-2</v>
      </c>
      <c r="EO489" s="11">
        <v>0</v>
      </c>
      <c r="EP489" s="11">
        <v>0</v>
      </c>
      <c r="EQ489" s="11">
        <v>0</v>
      </c>
      <c r="ER489" s="11">
        <v>0</v>
      </c>
      <c r="ES489" s="11">
        <v>0</v>
      </c>
      <c r="ET489" s="11">
        <v>0</v>
      </c>
      <c r="EU489" s="11">
        <v>0</v>
      </c>
      <c r="EV489" s="11">
        <v>0</v>
      </c>
      <c r="EW489" s="11">
        <v>23.364935410000001</v>
      </c>
      <c r="EX489" s="11">
        <v>1.8604642000000001E-2</v>
      </c>
      <c r="EY489" s="11">
        <v>1.3159989E-2</v>
      </c>
      <c r="EZ489" s="11">
        <v>5.6514740000000001E-3</v>
      </c>
      <c r="FA489" s="11">
        <v>0</v>
      </c>
      <c r="FB489" s="11">
        <v>0</v>
      </c>
      <c r="FC489" s="11">
        <v>0</v>
      </c>
      <c r="FD489" s="11">
        <v>0</v>
      </c>
      <c r="FE489" s="11">
        <v>0</v>
      </c>
      <c r="FF489" s="11">
        <v>0</v>
      </c>
      <c r="FG489" s="11">
        <v>0</v>
      </c>
      <c r="FH489" s="11">
        <v>0.69856200000000002</v>
      </c>
      <c r="FI489" s="11" t="s">
        <v>115</v>
      </c>
      <c r="FJ489" s="11" t="s">
        <v>115</v>
      </c>
      <c r="FK489" s="9">
        <v>1727.716463</v>
      </c>
      <c r="FL489" s="11" t="s">
        <v>115</v>
      </c>
      <c r="FM489" s="11" t="s">
        <v>115</v>
      </c>
    </row>
    <row r="490" spans="116:169">
      <c r="DL490" s="11">
        <v>0</v>
      </c>
      <c r="DM490" s="11">
        <v>0.67628999999999995</v>
      </c>
      <c r="DN490" s="11">
        <v>2.9299999999999999E-3</v>
      </c>
      <c r="DO490" s="11">
        <v>3.6900000000000001E-3</v>
      </c>
      <c r="DP490" s="11">
        <v>3.0100000000000001E-3</v>
      </c>
      <c r="DQ490" s="11">
        <v>6.9999999999999994E-5</v>
      </c>
      <c r="DR490" s="11">
        <v>6.9999999999999994E-5</v>
      </c>
      <c r="DS490" s="11">
        <v>3.3400000000000001E-3</v>
      </c>
      <c r="DT490" s="11">
        <v>9.1599999999999997E-3</v>
      </c>
      <c r="DU490" s="11">
        <v>1.81E-3</v>
      </c>
      <c r="DV490" s="11">
        <v>6.4659999999999995E-2</v>
      </c>
      <c r="DW490" s="11">
        <v>0.23497000000000001</v>
      </c>
      <c r="DX490" s="11">
        <v>0</v>
      </c>
      <c r="DY490" s="11">
        <v>1621.6254799999999</v>
      </c>
      <c r="DZ490" s="11">
        <v>7.2384599999999999</v>
      </c>
      <c r="EA490" s="11">
        <v>9.3492800000000003</v>
      </c>
      <c r="EB490" s="11">
        <v>7.8132900000000003</v>
      </c>
      <c r="EC490" s="11">
        <v>0.16747999999999999</v>
      </c>
      <c r="ED490" s="11">
        <v>0.18553</v>
      </c>
      <c r="EE490" s="11">
        <v>8.8839100000000002</v>
      </c>
      <c r="EF490" s="11">
        <v>22.63128</v>
      </c>
      <c r="EG490" s="11">
        <v>5.8816699999999997</v>
      </c>
      <c r="EH490" s="11">
        <v>213.76096999999999</v>
      </c>
      <c r="EI490" s="11">
        <v>762.12495999999999</v>
      </c>
      <c r="EJ490" s="11">
        <v>0</v>
      </c>
      <c r="EK490" s="11">
        <v>49.747427090000002</v>
      </c>
      <c r="EL490" s="11">
        <v>3.9537036999999997E-2</v>
      </c>
      <c r="EM490" s="11">
        <v>2.3594299999999999E-2</v>
      </c>
      <c r="EN490" s="11">
        <v>1.119414E-2</v>
      </c>
      <c r="EO490" s="11">
        <v>0</v>
      </c>
      <c r="EP490" s="11">
        <v>0</v>
      </c>
      <c r="EQ490" s="11">
        <v>0</v>
      </c>
      <c r="ER490" s="11">
        <v>0</v>
      </c>
      <c r="ES490" s="11">
        <v>0</v>
      </c>
      <c r="ET490" s="11">
        <v>0</v>
      </c>
      <c r="EU490" s="11">
        <v>0</v>
      </c>
      <c r="EV490" s="11">
        <v>0</v>
      </c>
      <c r="EW490" s="11">
        <v>22.322459049999999</v>
      </c>
      <c r="EX490" s="11">
        <v>1.8779085000000001E-2</v>
      </c>
      <c r="EY490" s="11">
        <v>1.1557146000000001E-2</v>
      </c>
      <c r="EZ490" s="11">
        <v>5.6792450000000003E-3</v>
      </c>
      <c r="FA490" s="11">
        <v>0</v>
      </c>
      <c r="FB490" s="11">
        <v>0</v>
      </c>
      <c r="FC490" s="11">
        <v>0</v>
      </c>
      <c r="FD490" s="11">
        <v>0</v>
      </c>
      <c r="FE490" s="11">
        <v>0</v>
      </c>
      <c r="FF490" s="11">
        <v>0</v>
      </c>
      <c r="FG490" s="11">
        <v>0</v>
      </c>
      <c r="FH490" s="11">
        <v>0.68598999999999999</v>
      </c>
      <c r="FI490" s="11" t="s">
        <v>115</v>
      </c>
      <c r="FJ490" s="11" t="s">
        <v>115</v>
      </c>
      <c r="FK490" s="9">
        <v>1646.1939950000001</v>
      </c>
      <c r="FL490" s="11" t="s">
        <v>115</v>
      </c>
      <c r="FM490" s="11" t="s">
        <v>115</v>
      </c>
    </row>
    <row r="491" spans="116:169">
      <c r="DL491" s="11">
        <v>0</v>
      </c>
      <c r="DM491" s="11">
        <v>0.66474999999999995</v>
      </c>
      <c r="DN491" s="11">
        <v>2.9299999999999999E-3</v>
      </c>
      <c r="DO491" s="11">
        <v>2.9499999999999999E-3</v>
      </c>
      <c r="DP491" s="11">
        <v>3.2100000000000002E-3</v>
      </c>
      <c r="DQ491" s="11">
        <v>6.0000000000000002E-5</v>
      </c>
      <c r="DR491" s="11">
        <v>6.9999999999999994E-5</v>
      </c>
      <c r="DS491" s="11">
        <v>3.0200000000000001E-3</v>
      </c>
      <c r="DT491" s="11">
        <v>8.9999999999999993E-3</v>
      </c>
      <c r="DU491" s="11">
        <v>1.8799999999999999E-3</v>
      </c>
      <c r="DV491" s="11">
        <v>6.8000000000000005E-2</v>
      </c>
      <c r="DW491" s="11">
        <v>0.24412</v>
      </c>
      <c r="DX491" s="11">
        <v>0</v>
      </c>
      <c r="DY491" s="11">
        <v>1544.4937500000001</v>
      </c>
      <c r="DZ491" s="11">
        <v>7.0299300000000002</v>
      </c>
      <c r="EA491" s="11">
        <v>7.23299</v>
      </c>
      <c r="EB491" s="11">
        <v>8.1063700000000001</v>
      </c>
      <c r="EC491" s="11">
        <v>0.14680000000000001</v>
      </c>
      <c r="ED491" s="11">
        <v>0.17218</v>
      </c>
      <c r="EE491" s="11">
        <v>7.81182</v>
      </c>
      <c r="EF491" s="11">
        <v>21.589120000000001</v>
      </c>
      <c r="EG491" s="11">
        <v>6.0671999999999997</v>
      </c>
      <c r="EH491" s="11">
        <v>222.64488</v>
      </c>
      <c r="EI491" s="11">
        <v>784.75622999999996</v>
      </c>
      <c r="EJ491" s="11">
        <v>0</v>
      </c>
      <c r="EK491" s="11">
        <v>49.541187950000001</v>
      </c>
      <c r="EL491" s="11">
        <v>3.4475917000000002E-2</v>
      </c>
      <c r="EM491" s="11">
        <v>2.523655E-2</v>
      </c>
      <c r="EN491" s="11">
        <v>1.0128491999999999E-2</v>
      </c>
      <c r="EO491" s="11">
        <v>0</v>
      </c>
      <c r="EP491" s="11">
        <v>0</v>
      </c>
      <c r="EQ491" s="11">
        <v>0</v>
      </c>
      <c r="ER491" s="11">
        <v>0</v>
      </c>
      <c r="ES491" s="11">
        <v>0</v>
      </c>
      <c r="ET491" s="11">
        <v>0</v>
      </c>
      <c r="EU491" s="11">
        <v>0</v>
      </c>
      <c r="EV491" s="11">
        <v>0</v>
      </c>
      <c r="EW491" s="11">
        <v>21.286004859999998</v>
      </c>
      <c r="EX491" s="11">
        <v>1.5746946000000001E-2</v>
      </c>
      <c r="EY491" s="11">
        <v>1.1860005999999999E-2</v>
      </c>
      <c r="EZ491" s="11">
        <v>4.9378390000000003E-3</v>
      </c>
      <c r="FA491" s="11">
        <v>0</v>
      </c>
      <c r="FB491" s="11">
        <v>0</v>
      </c>
      <c r="FC491" s="11">
        <v>0</v>
      </c>
      <c r="FD491" s="11">
        <v>0</v>
      </c>
      <c r="FE491" s="11">
        <v>0</v>
      </c>
      <c r="FF491" s="11">
        <v>0</v>
      </c>
      <c r="FG491" s="11">
        <v>0</v>
      </c>
      <c r="FH491" s="11">
        <v>0.67389399999999999</v>
      </c>
      <c r="FI491" s="11" t="s">
        <v>115</v>
      </c>
      <c r="FJ491" s="11" t="s">
        <v>115</v>
      </c>
      <c r="FK491" s="9">
        <v>1567.0098410000001</v>
      </c>
      <c r="FL491" s="11" t="s">
        <v>115</v>
      </c>
      <c r="FM491" s="11" t="s">
        <v>115</v>
      </c>
    </row>
    <row r="492" spans="116:169">
      <c r="DL492" s="11">
        <v>0</v>
      </c>
      <c r="DM492" s="11">
        <v>0.65303999999999995</v>
      </c>
      <c r="DN492" s="11">
        <v>3.16E-3</v>
      </c>
      <c r="DO492" s="11">
        <v>2.8800000000000002E-3</v>
      </c>
      <c r="DP492" s="11">
        <v>2.63E-3</v>
      </c>
      <c r="DQ492" s="11">
        <v>6.0000000000000002E-5</v>
      </c>
      <c r="DR492" s="11">
        <v>6.9999999999999994E-5</v>
      </c>
      <c r="DS492" s="11">
        <v>3.1900000000000001E-3</v>
      </c>
      <c r="DT492" s="11">
        <v>8.8599999999999998E-3</v>
      </c>
      <c r="DU492" s="11">
        <v>1.9499999999999999E-3</v>
      </c>
      <c r="DV492" s="11">
        <v>7.1029999999999996E-2</v>
      </c>
      <c r="DW492" s="11">
        <v>0.25313000000000002</v>
      </c>
      <c r="DX492" s="11">
        <v>0</v>
      </c>
      <c r="DY492" s="11">
        <v>1468.0731900000001</v>
      </c>
      <c r="DZ492" s="11">
        <v>7.3453900000000001</v>
      </c>
      <c r="EA492" s="11">
        <v>6.8633800000000003</v>
      </c>
      <c r="EB492" s="11">
        <v>6.4454099999999999</v>
      </c>
      <c r="EC492" s="11">
        <v>0.13552</v>
      </c>
      <c r="ED492" s="11">
        <v>0.16400000000000001</v>
      </c>
      <c r="EE492" s="11">
        <v>8.0132100000000008</v>
      </c>
      <c r="EF492" s="11">
        <v>20.593859999999999</v>
      </c>
      <c r="EG492" s="11">
        <v>6.2393900000000002</v>
      </c>
      <c r="EH492" s="11">
        <v>230.45670000000001</v>
      </c>
      <c r="EI492" s="11">
        <v>806.34535000000005</v>
      </c>
      <c r="EJ492" s="11">
        <v>0</v>
      </c>
      <c r="EK492" s="11">
        <v>49.310758219999997</v>
      </c>
      <c r="EL492" s="11">
        <v>3.2695021999999997E-2</v>
      </c>
      <c r="EM492" s="11">
        <v>2.1479232000000001E-2</v>
      </c>
      <c r="EN492" s="11">
        <v>1.0941983000000001E-2</v>
      </c>
      <c r="EO492" s="11">
        <v>0</v>
      </c>
      <c r="EP492" s="11">
        <v>0</v>
      </c>
      <c r="EQ492" s="11">
        <v>0</v>
      </c>
      <c r="ER492" s="11">
        <v>0</v>
      </c>
      <c r="ES492" s="11">
        <v>0</v>
      </c>
      <c r="ET492" s="11">
        <v>0</v>
      </c>
      <c r="EU492" s="11">
        <v>0</v>
      </c>
      <c r="EV492" s="11">
        <v>0</v>
      </c>
      <c r="EW492" s="11">
        <v>20.259758909999999</v>
      </c>
      <c r="EX492" s="11">
        <v>1.4298472E-2</v>
      </c>
      <c r="EY492" s="11">
        <v>9.6880820000000006E-3</v>
      </c>
      <c r="EZ492" s="11">
        <v>5.1204010000000001E-3</v>
      </c>
      <c r="FA492" s="11">
        <v>0</v>
      </c>
      <c r="FB492" s="11">
        <v>0</v>
      </c>
      <c r="FC492" s="11">
        <v>0</v>
      </c>
      <c r="FD492" s="11">
        <v>0</v>
      </c>
      <c r="FE492" s="11">
        <v>0</v>
      </c>
      <c r="FF492" s="11">
        <v>0</v>
      </c>
      <c r="FG492" s="11">
        <v>0</v>
      </c>
      <c r="FH492" s="11">
        <v>0.66177600000000003</v>
      </c>
      <c r="FI492" s="11" t="s">
        <v>115</v>
      </c>
      <c r="FJ492" s="11" t="s">
        <v>115</v>
      </c>
      <c r="FK492" s="9">
        <v>1488.8628980000001</v>
      </c>
      <c r="FL492" s="11" t="s">
        <v>115</v>
      </c>
      <c r="FM492" s="11" t="s">
        <v>115</v>
      </c>
    </row>
    <row r="493" spans="116:169">
      <c r="DL493" s="11">
        <v>0</v>
      </c>
      <c r="DM493" s="11">
        <v>0.64204000000000006</v>
      </c>
      <c r="DN493" s="11">
        <v>2.7000000000000001E-3</v>
      </c>
      <c r="DO493" s="11">
        <v>3.0300000000000001E-3</v>
      </c>
      <c r="DP493" s="11">
        <v>2.5600000000000002E-3</v>
      </c>
      <c r="DQ493" s="11">
        <v>5.0000000000000002E-5</v>
      </c>
      <c r="DR493" s="11">
        <v>6.9999999999999994E-5</v>
      </c>
      <c r="DS493" s="11">
        <v>2.63E-3</v>
      </c>
      <c r="DT493" s="11">
        <v>8.6899999999999998E-3</v>
      </c>
      <c r="DU493" s="11">
        <v>2.0200000000000001E-3</v>
      </c>
      <c r="DV493" s="11">
        <v>7.4209999999999998E-2</v>
      </c>
      <c r="DW493" s="11">
        <v>0.26199</v>
      </c>
      <c r="DX493" s="11">
        <v>0</v>
      </c>
      <c r="DY493" s="11">
        <v>1394.29601</v>
      </c>
      <c r="DZ493" s="11">
        <v>6.0590099999999998</v>
      </c>
      <c r="EA493" s="11">
        <v>6.9881700000000002</v>
      </c>
      <c r="EB493" s="11">
        <v>6.0766</v>
      </c>
      <c r="EC493" s="11">
        <v>0.12725</v>
      </c>
      <c r="ED493" s="11">
        <v>0.15437000000000001</v>
      </c>
      <c r="EE493" s="11">
        <v>6.4230999999999998</v>
      </c>
      <c r="EF493" s="11">
        <v>19.548159999999999</v>
      </c>
      <c r="EG493" s="11">
        <v>6.4033800000000003</v>
      </c>
      <c r="EH493" s="11">
        <v>238.46991</v>
      </c>
      <c r="EI493" s="11">
        <v>826.93921</v>
      </c>
      <c r="EJ493" s="11">
        <v>0</v>
      </c>
      <c r="EK493" s="11">
        <v>49.127072679999998</v>
      </c>
      <c r="EL493" s="11">
        <v>3.3433482E-2</v>
      </c>
      <c r="EM493" s="11">
        <v>2.0630834000000001E-2</v>
      </c>
      <c r="EN493" s="11">
        <v>9.0908889999999996E-3</v>
      </c>
      <c r="EO493" s="11">
        <v>0</v>
      </c>
      <c r="EP493" s="11">
        <v>0</v>
      </c>
      <c r="EQ493" s="11">
        <v>0</v>
      </c>
      <c r="ER493" s="11">
        <v>0</v>
      </c>
      <c r="ES493" s="11">
        <v>0</v>
      </c>
      <c r="ET493" s="11">
        <v>0</v>
      </c>
      <c r="EU493" s="11">
        <v>0</v>
      </c>
      <c r="EV493" s="11">
        <v>0</v>
      </c>
      <c r="EW493" s="11">
        <v>19.272832789999999</v>
      </c>
      <c r="EX493" s="11">
        <v>1.396756E-2</v>
      </c>
      <c r="EY493" s="11">
        <v>8.906888E-3</v>
      </c>
      <c r="EZ493" s="11">
        <v>4.0786800000000003E-3</v>
      </c>
      <c r="FA493" s="11">
        <v>0</v>
      </c>
      <c r="FB493" s="11">
        <v>0</v>
      </c>
      <c r="FC493" s="11">
        <v>0</v>
      </c>
      <c r="FD493" s="11">
        <v>0</v>
      </c>
      <c r="FE493" s="11">
        <v>0</v>
      </c>
      <c r="FF493" s="11">
        <v>0</v>
      </c>
      <c r="FG493" s="11">
        <v>0</v>
      </c>
      <c r="FH493" s="11">
        <v>0.65037900000000004</v>
      </c>
      <c r="FI493" s="11" t="s">
        <v>115</v>
      </c>
      <c r="FJ493" s="11" t="s">
        <v>115</v>
      </c>
      <c r="FK493" s="9">
        <v>1413.547049</v>
      </c>
      <c r="FL493" s="11" t="s">
        <v>115</v>
      </c>
      <c r="FM493" s="11" t="s">
        <v>115</v>
      </c>
    </row>
    <row r="494" spans="116:169">
      <c r="DL494" s="11">
        <v>0</v>
      </c>
      <c r="DM494" s="11">
        <v>0.63082000000000005</v>
      </c>
      <c r="DN494" s="11">
        <v>2.97E-3</v>
      </c>
      <c r="DO494" s="11">
        <v>2.6900000000000001E-3</v>
      </c>
      <c r="DP494" s="11">
        <v>2.66E-3</v>
      </c>
      <c r="DQ494" s="11">
        <v>5.0000000000000002E-5</v>
      </c>
      <c r="DR494" s="11">
        <v>6.9999999999999994E-5</v>
      </c>
      <c r="DS494" s="11">
        <v>2.5799999999999998E-3</v>
      </c>
      <c r="DT494" s="11">
        <v>8.5400000000000007E-3</v>
      </c>
      <c r="DU494" s="11">
        <v>2.0899999999999998E-3</v>
      </c>
      <c r="DV494" s="11">
        <v>7.6850000000000002E-2</v>
      </c>
      <c r="DW494" s="11">
        <v>0.27067999999999998</v>
      </c>
      <c r="DX494" s="11">
        <v>0</v>
      </c>
      <c r="DY494" s="11">
        <v>1321.09503</v>
      </c>
      <c r="DZ494" s="11">
        <v>6.4485099999999997</v>
      </c>
      <c r="EA494" s="11">
        <v>6.0125900000000003</v>
      </c>
      <c r="EB494" s="11">
        <v>6.1127700000000003</v>
      </c>
      <c r="EC494" s="11">
        <v>0.11753</v>
      </c>
      <c r="ED494" s="11">
        <v>0.14537</v>
      </c>
      <c r="EE494" s="11">
        <v>6.10623</v>
      </c>
      <c r="EF494" s="11">
        <v>18.53877</v>
      </c>
      <c r="EG494" s="11">
        <v>6.5577500000000004</v>
      </c>
      <c r="EH494" s="11">
        <v>244.89301</v>
      </c>
      <c r="EI494" s="11">
        <v>846.48737000000006</v>
      </c>
      <c r="EJ494" s="11">
        <v>0</v>
      </c>
      <c r="EK494" s="11">
        <v>48.908331769999997</v>
      </c>
      <c r="EL494" s="11">
        <v>3.1323096000000002E-2</v>
      </c>
      <c r="EM494" s="11">
        <v>2.1647287000000001E-2</v>
      </c>
      <c r="EN494" s="11">
        <v>8.9561229999999999E-3</v>
      </c>
      <c r="EO494" s="11">
        <v>0</v>
      </c>
      <c r="EP494" s="11">
        <v>0</v>
      </c>
      <c r="EQ494" s="11">
        <v>0</v>
      </c>
      <c r="ER494" s="11">
        <v>0</v>
      </c>
      <c r="ES494" s="11">
        <v>0</v>
      </c>
      <c r="ET494" s="11">
        <v>0</v>
      </c>
      <c r="EU494" s="11">
        <v>0</v>
      </c>
      <c r="EV494" s="11">
        <v>0</v>
      </c>
      <c r="EW494" s="11">
        <v>18.2915359</v>
      </c>
      <c r="EX494" s="11">
        <v>1.2518883999999999E-2</v>
      </c>
      <c r="EY494" s="11">
        <v>8.9353829999999999E-3</v>
      </c>
      <c r="EZ494" s="11">
        <v>3.8476069999999999E-3</v>
      </c>
      <c r="FA494" s="11">
        <v>0</v>
      </c>
      <c r="FB494" s="11">
        <v>0</v>
      </c>
      <c r="FC494" s="11">
        <v>0</v>
      </c>
      <c r="FD494" s="11">
        <v>0</v>
      </c>
      <c r="FE494" s="11">
        <v>0</v>
      </c>
      <c r="FF494" s="11">
        <v>0</v>
      </c>
      <c r="FG494" s="11">
        <v>0</v>
      </c>
      <c r="FH494" s="11">
        <v>0.63919300000000001</v>
      </c>
      <c r="FI494" s="11" t="s">
        <v>115</v>
      </c>
      <c r="FJ494" s="11" t="s">
        <v>115</v>
      </c>
      <c r="FK494" s="9">
        <v>1339.7864279999999</v>
      </c>
      <c r="FL494" s="11" t="s">
        <v>115</v>
      </c>
      <c r="FM494" s="11" t="s">
        <v>115</v>
      </c>
    </row>
    <row r="495" spans="116:169">
      <c r="DL495" s="11">
        <v>0</v>
      </c>
      <c r="DM495" s="11">
        <v>0.61978999999999995</v>
      </c>
      <c r="DN495" s="11">
        <v>2.98E-3</v>
      </c>
      <c r="DO495" s="11">
        <v>2.8600000000000001E-3</v>
      </c>
      <c r="DP495" s="11">
        <v>2.4099999999999998E-3</v>
      </c>
      <c r="DQ495" s="11">
        <v>5.0000000000000002E-5</v>
      </c>
      <c r="DR495" s="11">
        <v>6.9999999999999994E-5</v>
      </c>
      <c r="DS495" s="11">
        <v>2.66E-3</v>
      </c>
      <c r="DT495" s="11">
        <v>8.3800000000000003E-3</v>
      </c>
      <c r="DU495" s="11">
        <v>2.16E-3</v>
      </c>
      <c r="DV495" s="11">
        <v>7.9430000000000001E-2</v>
      </c>
      <c r="DW495" s="11">
        <v>0.27922000000000002</v>
      </c>
      <c r="DX495" s="11">
        <v>0</v>
      </c>
      <c r="DY495" s="11">
        <v>1249.37284</v>
      </c>
      <c r="DZ495" s="11">
        <v>6.24193</v>
      </c>
      <c r="EA495" s="11">
        <v>6.1603199999999996</v>
      </c>
      <c r="EB495" s="11">
        <v>5.3492800000000003</v>
      </c>
      <c r="EC495" s="11">
        <v>0.11412</v>
      </c>
      <c r="ED495" s="11">
        <v>0.13908999999999999</v>
      </c>
      <c r="EE495" s="11">
        <v>6.09368</v>
      </c>
      <c r="EF495" s="11">
        <v>17.55894</v>
      </c>
      <c r="EG495" s="11">
        <v>6.7031099999999997</v>
      </c>
      <c r="EH495" s="11">
        <v>250.99923999999999</v>
      </c>
      <c r="EI495" s="11">
        <v>865.02614000000005</v>
      </c>
      <c r="EJ495" s="11">
        <v>0</v>
      </c>
      <c r="EK495" s="11">
        <v>48.694365130000001</v>
      </c>
      <c r="EL495" s="11">
        <v>3.2388237E-2</v>
      </c>
      <c r="EM495" s="11">
        <v>2.0057453999999999E-2</v>
      </c>
      <c r="EN495" s="11">
        <v>9.4195700000000004E-3</v>
      </c>
      <c r="EO495" s="11">
        <v>0</v>
      </c>
      <c r="EP495" s="11">
        <v>0</v>
      </c>
      <c r="EQ495" s="11">
        <v>0</v>
      </c>
      <c r="ER495" s="11">
        <v>0</v>
      </c>
      <c r="ES495" s="11">
        <v>0</v>
      </c>
      <c r="ET495" s="11">
        <v>0</v>
      </c>
      <c r="EU495" s="11">
        <v>0</v>
      </c>
      <c r="EV495" s="11">
        <v>0</v>
      </c>
      <c r="EW495" s="11">
        <v>17.33170913</v>
      </c>
      <c r="EX495" s="11">
        <v>1.2332663000000001E-2</v>
      </c>
      <c r="EY495" s="11">
        <v>7.9107719999999999E-3</v>
      </c>
      <c r="EZ495" s="11">
        <v>3.869628E-3</v>
      </c>
      <c r="FA495" s="11">
        <v>0</v>
      </c>
      <c r="FB495" s="11">
        <v>0</v>
      </c>
      <c r="FC495" s="11">
        <v>0</v>
      </c>
      <c r="FD495" s="11">
        <v>0</v>
      </c>
      <c r="FE495" s="11">
        <v>0</v>
      </c>
      <c r="FF495" s="11">
        <v>0</v>
      </c>
      <c r="FG495" s="11">
        <v>0</v>
      </c>
      <c r="FH495" s="11">
        <v>0.62808299999999995</v>
      </c>
      <c r="FI495" s="11" t="s">
        <v>115</v>
      </c>
      <c r="FJ495" s="11" t="s">
        <v>115</v>
      </c>
      <c r="FK495" s="9">
        <v>1267.238488</v>
      </c>
      <c r="FL495" s="11" t="s">
        <v>115</v>
      </c>
      <c r="FM495" s="11" t="s">
        <v>115</v>
      </c>
    </row>
    <row r="496" spans="116:169">
      <c r="DL496" s="11">
        <v>0</v>
      </c>
      <c r="DM496" s="11">
        <v>0.60889000000000004</v>
      </c>
      <c r="DN496" s="11">
        <v>3.0100000000000001E-3</v>
      </c>
      <c r="DO496" s="11">
        <v>2.8700000000000002E-3</v>
      </c>
      <c r="DP496" s="11">
        <v>2.5200000000000001E-3</v>
      </c>
      <c r="DQ496" s="11">
        <v>5.0000000000000002E-5</v>
      </c>
      <c r="DR496" s="11">
        <v>6.0000000000000002E-5</v>
      </c>
      <c r="DS496" s="11">
        <v>2.4399999999999999E-3</v>
      </c>
      <c r="DT496" s="11">
        <v>8.2400000000000008E-3</v>
      </c>
      <c r="DU496" s="11">
        <v>2.2200000000000002E-3</v>
      </c>
      <c r="DV496" s="11">
        <v>8.2089999999999996E-2</v>
      </c>
      <c r="DW496" s="11">
        <v>0.28760000000000002</v>
      </c>
      <c r="DX496" s="11">
        <v>0</v>
      </c>
      <c r="DY496" s="11">
        <v>1179.00496</v>
      </c>
      <c r="DZ496" s="11">
        <v>6.0701499999999999</v>
      </c>
      <c r="EA496" s="11">
        <v>5.9599700000000002</v>
      </c>
      <c r="EB496" s="11">
        <v>5.4137300000000002</v>
      </c>
      <c r="EC496" s="11">
        <v>0.10915999999999999</v>
      </c>
      <c r="ED496" s="11">
        <v>0.13128999999999999</v>
      </c>
      <c r="EE496" s="11">
        <v>5.3925000000000001</v>
      </c>
      <c r="EF496" s="11">
        <v>16.615880000000001</v>
      </c>
      <c r="EG496" s="11">
        <v>6.8422000000000001</v>
      </c>
      <c r="EH496" s="11">
        <v>257.09291999999999</v>
      </c>
      <c r="EI496" s="11">
        <v>882.58507999999995</v>
      </c>
      <c r="EJ496" s="11">
        <v>0</v>
      </c>
      <c r="EK496" s="11">
        <v>48.478142050000002</v>
      </c>
      <c r="EL496" s="11">
        <v>3.3073871999999997E-2</v>
      </c>
      <c r="EM496" s="11">
        <v>2.0977061000000002E-2</v>
      </c>
      <c r="EN496" s="11">
        <v>8.6450380000000007E-3</v>
      </c>
      <c r="EO496" s="11">
        <v>0</v>
      </c>
      <c r="EP496" s="11">
        <v>0</v>
      </c>
      <c r="EQ496" s="11">
        <v>0</v>
      </c>
      <c r="ER496" s="11">
        <v>0</v>
      </c>
      <c r="ES496" s="11">
        <v>0</v>
      </c>
      <c r="ET496" s="11">
        <v>0</v>
      </c>
      <c r="EU496" s="11">
        <v>0</v>
      </c>
      <c r="EV496" s="11">
        <v>0</v>
      </c>
      <c r="EW496" s="11">
        <v>16.39043753</v>
      </c>
      <c r="EX496" s="11">
        <v>1.1990661E-2</v>
      </c>
      <c r="EY496" s="11">
        <v>7.8845059999999995E-3</v>
      </c>
      <c r="EZ496" s="11">
        <v>3.3910630000000002E-3</v>
      </c>
      <c r="FA496" s="11">
        <v>0</v>
      </c>
      <c r="FB496" s="11">
        <v>0</v>
      </c>
      <c r="FC496" s="11">
        <v>0</v>
      </c>
      <c r="FD496" s="11">
        <v>0</v>
      </c>
      <c r="FE496" s="11">
        <v>0</v>
      </c>
      <c r="FF496" s="11">
        <v>0</v>
      </c>
      <c r="FG496" s="11">
        <v>0</v>
      </c>
      <c r="FH496" s="11">
        <v>0.61733800000000005</v>
      </c>
      <c r="FI496" s="11" t="s">
        <v>115</v>
      </c>
      <c r="FJ496" s="11" t="s">
        <v>115</v>
      </c>
      <c r="FK496" s="9">
        <v>1196.5579740000001</v>
      </c>
      <c r="FL496" s="11" t="s">
        <v>115</v>
      </c>
      <c r="FM496" s="11" t="s">
        <v>115</v>
      </c>
    </row>
    <row r="497" spans="116:169">
      <c r="DL497" s="11">
        <v>0</v>
      </c>
      <c r="DM497" s="11">
        <v>0.59821000000000002</v>
      </c>
      <c r="DN497" s="11">
        <v>2.9499999999999999E-3</v>
      </c>
      <c r="DO497" s="11">
        <v>2.8800000000000002E-3</v>
      </c>
      <c r="DP497" s="11">
        <v>2.5300000000000001E-3</v>
      </c>
      <c r="DQ497" s="11">
        <v>5.0000000000000002E-5</v>
      </c>
      <c r="DR497" s="11">
        <v>6.0000000000000002E-5</v>
      </c>
      <c r="DS497" s="11">
        <v>2.5400000000000002E-3</v>
      </c>
      <c r="DT497" s="11">
        <v>8.1099999999999992E-3</v>
      </c>
      <c r="DU497" s="11">
        <v>2.2899999999999999E-3</v>
      </c>
      <c r="DV497" s="11">
        <v>8.4529999999999994E-2</v>
      </c>
      <c r="DW497" s="11">
        <v>0.29583999999999999</v>
      </c>
      <c r="DX497" s="11">
        <v>0</v>
      </c>
      <c r="DY497" s="11">
        <v>1110.1503399999999</v>
      </c>
      <c r="DZ497" s="11">
        <v>5.7034900000000004</v>
      </c>
      <c r="EA497" s="11">
        <v>5.7661699999999998</v>
      </c>
      <c r="EB497" s="11">
        <v>5.24444</v>
      </c>
      <c r="EC497" s="11">
        <v>0.10631</v>
      </c>
      <c r="ED497" s="11">
        <v>0.12512000000000001</v>
      </c>
      <c r="EE497" s="11">
        <v>5.4285699999999997</v>
      </c>
      <c r="EF497" s="11">
        <v>15.70382</v>
      </c>
      <c r="EG497" s="11">
        <v>6.97349</v>
      </c>
      <c r="EH497" s="11">
        <v>262.48543000000001</v>
      </c>
      <c r="EI497" s="11">
        <v>899.20096000000001</v>
      </c>
      <c r="EJ497" s="11">
        <v>0</v>
      </c>
      <c r="EK497" s="11">
        <v>48.265228999999998</v>
      </c>
      <c r="EL497" s="11">
        <v>3.3851765999999998E-2</v>
      </c>
      <c r="EM497" s="11">
        <v>2.1463663000000001E-2</v>
      </c>
      <c r="EN497" s="11">
        <v>9.1763000000000001E-3</v>
      </c>
      <c r="EO497" s="11">
        <v>0</v>
      </c>
      <c r="EP497" s="11">
        <v>0</v>
      </c>
      <c r="EQ497" s="11">
        <v>0</v>
      </c>
      <c r="ER497" s="11">
        <v>0</v>
      </c>
      <c r="ES497" s="11">
        <v>0</v>
      </c>
      <c r="ET497" s="11">
        <v>0</v>
      </c>
      <c r="EU497" s="11">
        <v>0</v>
      </c>
      <c r="EV497" s="11">
        <v>0</v>
      </c>
      <c r="EW497" s="11">
        <v>15.46925304</v>
      </c>
      <c r="EX497" s="11">
        <v>1.1666014000000001E-2</v>
      </c>
      <c r="EY497" s="11">
        <v>7.6799579999999998E-3</v>
      </c>
      <c r="EZ497" s="11">
        <v>3.4314549999999999E-3</v>
      </c>
      <c r="FA497" s="11">
        <v>0</v>
      </c>
      <c r="FB497" s="11">
        <v>0</v>
      </c>
      <c r="FC497" s="11">
        <v>0</v>
      </c>
      <c r="FD497" s="11">
        <v>0</v>
      </c>
      <c r="FE497" s="11">
        <v>0</v>
      </c>
      <c r="FF497" s="11">
        <v>0</v>
      </c>
      <c r="FG497" s="11">
        <v>0</v>
      </c>
      <c r="FH497" s="11">
        <v>0.60662400000000005</v>
      </c>
      <c r="FI497" s="11" t="s">
        <v>115</v>
      </c>
      <c r="FJ497" s="11" t="s">
        <v>115</v>
      </c>
      <c r="FK497" s="9">
        <v>1126.9707539999999</v>
      </c>
      <c r="FL497" s="11" t="s">
        <v>115</v>
      </c>
      <c r="FM497" s="11" t="s">
        <v>115</v>
      </c>
    </row>
    <row r="498" spans="116:169">
      <c r="DL498" s="11">
        <v>0</v>
      </c>
      <c r="DM498" s="11">
        <v>0.58740999999999999</v>
      </c>
      <c r="DN498" s="11">
        <v>3.2200000000000002E-3</v>
      </c>
      <c r="DO498" s="11">
        <v>2.8300000000000001E-3</v>
      </c>
      <c r="DP498" s="11">
        <v>2.5400000000000002E-3</v>
      </c>
      <c r="DQ498" s="11">
        <v>5.0000000000000002E-5</v>
      </c>
      <c r="DR498" s="11">
        <v>6.0000000000000002E-5</v>
      </c>
      <c r="DS498" s="11">
        <v>2.5600000000000002E-3</v>
      </c>
      <c r="DT498" s="11">
        <v>7.9600000000000001E-3</v>
      </c>
      <c r="DU498" s="11">
        <v>2.3500000000000001E-3</v>
      </c>
      <c r="DV498" s="11">
        <v>8.7069999999999995E-2</v>
      </c>
      <c r="DW498" s="11">
        <v>0.30395</v>
      </c>
      <c r="DX498" s="11">
        <v>0</v>
      </c>
      <c r="DY498" s="11">
        <v>1042.15517</v>
      </c>
      <c r="DZ498" s="11">
        <v>5.9644899999999996</v>
      </c>
      <c r="EA498" s="11">
        <v>5.4320000000000004</v>
      </c>
      <c r="EB498" s="11">
        <v>5.0647500000000001</v>
      </c>
      <c r="EC498" s="11">
        <v>0.10138</v>
      </c>
      <c r="ED498" s="11">
        <v>0.1182</v>
      </c>
      <c r="EE498" s="11">
        <v>5.2770700000000001</v>
      </c>
      <c r="EF498" s="11">
        <v>14.76642</v>
      </c>
      <c r="EG498" s="11">
        <v>7.0986099999999999</v>
      </c>
      <c r="EH498" s="11">
        <v>267.91399000000001</v>
      </c>
      <c r="EI498" s="11">
        <v>914.90477999999996</v>
      </c>
      <c r="EJ498" s="11">
        <v>0</v>
      </c>
      <c r="EK498" s="11">
        <v>48.02607467</v>
      </c>
      <c r="EL498" s="11">
        <v>3.3986802000000003E-2</v>
      </c>
      <c r="EM498" s="11">
        <v>2.1867546000000002E-2</v>
      </c>
      <c r="EN498" s="11">
        <v>9.3437469999999995E-3</v>
      </c>
      <c r="EO498" s="11">
        <v>0</v>
      </c>
      <c r="EP498" s="11">
        <v>0</v>
      </c>
      <c r="EQ498" s="11">
        <v>0</v>
      </c>
      <c r="ER498" s="11">
        <v>0</v>
      </c>
      <c r="ES498" s="11">
        <v>0</v>
      </c>
      <c r="ET498" s="11">
        <v>0</v>
      </c>
      <c r="EU498" s="11">
        <v>0</v>
      </c>
      <c r="EV498" s="11">
        <v>0</v>
      </c>
      <c r="EW498" s="11">
        <v>14.558700330000001</v>
      </c>
      <c r="EX498" s="11">
        <v>1.1115277999999999E-2</v>
      </c>
      <c r="EY498" s="11">
        <v>7.4340680000000003E-3</v>
      </c>
      <c r="EZ498" s="11">
        <v>3.3252580000000002E-3</v>
      </c>
      <c r="FA498" s="11">
        <v>0</v>
      </c>
      <c r="FB498" s="11">
        <v>0</v>
      </c>
      <c r="FC498" s="11">
        <v>0</v>
      </c>
      <c r="FD498" s="11">
        <v>0</v>
      </c>
      <c r="FE498" s="11">
        <v>0</v>
      </c>
      <c r="FF498" s="11">
        <v>0</v>
      </c>
      <c r="FG498" s="11">
        <v>0</v>
      </c>
      <c r="FH498" s="11">
        <v>0.59604199999999996</v>
      </c>
      <c r="FI498" s="11" t="s">
        <v>115</v>
      </c>
      <c r="FJ498" s="11" t="s">
        <v>115</v>
      </c>
      <c r="FK498" s="9">
        <v>1058.7177919999999</v>
      </c>
      <c r="FL498" s="11" t="s">
        <v>115</v>
      </c>
      <c r="FM498" s="11" t="s">
        <v>115</v>
      </c>
    </row>
    <row r="499" spans="116:169">
      <c r="DL499" s="11">
        <v>0</v>
      </c>
      <c r="DM499" s="11">
        <v>0.57665999999999995</v>
      </c>
      <c r="DN499" s="11">
        <v>3.3700000000000002E-3</v>
      </c>
      <c r="DO499" s="11">
        <v>3.0100000000000001E-3</v>
      </c>
      <c r="DP499" s="11">
        <v>2.5000000000000001E-3</v>
      </c>
      <c r="DQ499" s="11">
        <v>5.0000000000000002E-5</v>
      </c>
      <c r="DR499" s="11">
        <v>6.0000000000000002E-5</v>
      </c>
      <c r="DS499" s="11">
        <v>2.5799999999999998E-3</v>
      </c>
      <c r="DT499" s="11">
        <v>7.8100000000000001E-3</v>
      </c>
      <c r="DU499" s="11">
        <v>2.4099999999999998E-3</v>
      </c>
      <c r="DV499" s="11">
        <v>8.9639999999999997E-2</v>
      </c>
      <c r="DW499" s="11">
        <v>0.31191000000000002</v>
      </c>
      <c r="DX499" s="11">
        <v>0</v>
      </c>
      <c r="DY499" s="11">
        <v>975.39251000000002</v>
      </c>
      <c r="DZ499" s="11">
        <v>5.9750199999999998</v>
      </c>
      <c r="EA499" s="11">
        <v>5.5381999999999998</v>
      </c>
      <c r="EB499" s="11">
        <v>4.7910300000000001</v>
      </c>
      <c r="EC499" s="11">
        <v>9.9419999999999994E-2</v>
      </c>
      <c r="ED499" s="11">
        <v>0.11226999999999999</v>
      </c>
      <c r="EE499" s="11">
        <v>5.1002700000000001</v>
      </c>
      <c r="EF499" s="11">
        <v>13.861700000000001</v>
      </c>
      <c r="EG499" s="11">
        <v>7.2168000000000001</v>
      </c>
      <c r="EH499" s="11">
        <v>273.19105999999999</v>
      </c>
      <c r="EI499" s="11">
        <v>929.6712</v>
      </c>
      <c r="EJ499" s="11">
        <v>0</v>
      </c>
      <c r="EK499" s="11">
        <v>47.780089570000001</v>
      </c>
      <c r="EL499" s="11">
        <v>3.5968656000000002E-2</v>
      </c>
      <c r="EM499" s="11">
        <v>2.1825812999999999E-2</v>
      </c>
      <c r="EN499" s="11">
        <v>9.5028319999999993E-3</v>
      </c>
      <c r="EO499" s="11">
        <v>0</v>
      </c>
      <c r="EP499" s="11">
        <v>0</v>
      </c>
      <c r="EQ499" s="11">
        <v>0</v>
      </c>
      <c r="ER499" s="11">
        <v>0</v>
      </c>
      <c r="ES499" s="11">
        <v>0</v>
      </c>
      <c r="ET499" s="11">
        <v>0</v>
      </c>
      <c r="EU499" s="11">
        <v>0</v>
      </c>
      <c r="EV499" s="11">
        <v>0</v>
      </c>
      <c r="EW499" s="11">
        <v>13.665456689999999</v>
      </c>
      <c r="EX499" s="11">
        <v>1.1123821000000001E-2</v>
      </c>
      <c r="EY499" s="11">
        <v>7.0359469999999999E-3</v>
      </c>
      <c r="EZ499" s="11">
        <v>3.2124419999999998E-3</v>
      </c>
      <c r="FA499" s="11">
        <v>0</v>
      </c>
      <c r="FB499" s="11">
        <v>0</v>
      </c>
      <c r="FC499" s="11">
        <v>0</v>
      </c>
      <c r="FD499" s="11">
        <v>0</v>
      </c>
      <c r="FE499" s="11">
        <v>0</v>
      </c>
      <c r="FF499" s="11">
        <v>0</v>
      </c>
      <c r="FG499" s="11">
        <v>0</v>
      </c>
      <c r="FH499" s="11">
        <v>0.58559099999999997</v>
      </c>
      <c r="FI499" s="11" t="s">
        <v>115</v>
      </c>
      <c r="FJ499" s="11" t="s">
        <v>115</v>
      </c>
      <c r="FK499" s="11">
        <v>991.79617699999994</v>
      </c>
      <c r="FL499" s="11" t="s">
        <v>115</v>
      </c>
      <c r="FM499" s="11" t="s">
        <v>115</v>
      </c>
    </row>
    <row r="500" spans="116:169">
      <c r="DL500" s="11">
        <v>0</v>
      </c>
      <c r="DM500" s="11">
        <v>0.56669000000000003</v>
      </c>
      <c r="DN500" s="11">
        <v>2.82E-3</v>
      </c>
      <c r="DO500" s="11">
        <v>3.1199999999999999E-3</v>
      </c>
      <c r="DP500" s="11">
        <v>2.65E-3</v>
      </c>
      <c r="DQ500" s="11">
        <v>5.0000000000000002E-5</v>
      </c>
      <c r="DR500" s="11">
        <v>6.0000000000000002E-5</v>
      </c>
      <c r="DS500" s="11">
        <v>2.5300000000000001E-3</v>
      </c>
      <c r="DT500" s="11">
        <v>7.6699999999999997E-3</v>
      </c>
      <c r="DU500" s="11">
        <v>2.48E-3</v>
      </c>
      <c r="DV500" s="11">
        <v>9.2219999999999996E-2</v>
      </c>
      <c r="DW500" s="11">
        <v>0.31972</v>
      </c>
      <c r="DX500" s="11">
        <v>0</v>
      </c>
      <c r="DY500" s="11">
        <v>911.03701000000001</v>
      </c>
      <c r="DZ500" s="11">
        <v>4.7724500000000001</v>
      </c>
      <c r="EA500" s="11">
        <v>5.4988700000000001</v>
      </c>
      <c r="EB500" s="11">
        <v>4.8517599999999996</v>
      </c>
      <c r="EC500" s="11">
        <v>9.7720000000000001E-2</v>
      </c>
      <c r="ED500" s="11">
        <v>0.10634</v>
      </c>
      <c r="EE500" s="11">
        <v>4.8029599999999997</v>
      </c>
      <c r="EF500" s="11">
        <v>12.9726</v>
      </c>
      <c r="EG500" s="11">
        <v>7.3290699999999998</v>
      </c>
      <c r="EH500" s="11">
        <v>278.29133000000002</v>
      </c>
      <c r="EI500" s="11">
        <v>943.53290000000004</v>
      </c>
      <c r="EJ500" s="11">
        <v>0</v>
      </c>
      <c r="EK500" s="11">
        <v>47.585721169999999</v>
      </c>
      <c r="EL500" s="11">
        <v>3.8034149000000003E-2</v>
      </c>
      <c r="EM500" s="11">
        <v>2.3221008000000001E-2</v>
      </c>
      <c r="EN500" s="11">
        <v>9.4898399999999994E-3</v>
      </c>
      <c r="EO500" s="11">
        <v>0</v>
      </c>
      <c r="EP500" s="11">
        <v>0</v>
      </c>
      <c r="EQ500" s="11">
        <v>0</v>
      </c>
      <c r="ER500" s="11">
        <v>0</v>
      </c>
      <c r="ES500" s="11">
        <v>0</v>
      </c>
      <c r="ET500" s="11">
        <v>0</v>
      </c>
      <c r="EU500" s="11">
        <v>0</v>
      </c>
      <c r="EV500" s="11">
        <v>0</v>
      </c>
      <c r="EW500" s="11">
        <v>12.805294310000001</v>
      </c>
      <c r="EX500" s="11">
        <v>1.1104108E-2</v>
      </c>
      <c r="EY500" s="11">
        <v>7.079658E-3</v>
      </c>
      <c r="EZ500" s="11">
        <v>3.0410749999999999E-3</v>
      </c>
      <c r="FA500" s="11">
        <v>0</v>
      </c>
      <c r="FB500" s="11">
        <v>0</v>
      </c>
      <c r="FC500" s="11">
        <v>0</v>
      </c>
      <c r="FD500" s="11">
        <v>0</v>
      </c>
      <c r="FE500" s="11">
        <v>0</v>
      </c>
      <c r="FF500" s="11">
        <v>0</v>
      </c>
      <c r="FG500" s="11">
        <v>0</v>
      </c>
      <c r="FH500" s="11">
        <v>0.57533400000000001</v>
      </c>
      <c r="FI500" s="11" t="s">
        <v>115</v>
      </c>
      <c r="FJ500" s="11" t="s">
        <v>115</v>
      </c>
      <c r="FK500" s="11">
        <v>926.25781300000006</v>
      </c>
      <c r="FL500" s="11" t="s">
        <v>115</v>
      </c>
      <c r="FM500" s="11" t="s">
        <v>115</v>
      </c>
    </row>
    <row r="501" spans="116:169">
      <c r="DL501" s="11">
        <v>0</v>
      </c>
      <c r="DM501" s="11">
        <v>0.55632999999999999</v>
      </c>
      <c r="DN501" s="11">
        <v>3.2299999999999998E-3</v>
      </c>
      <c r="DO501" s="11">
        <v>2.7299999999999998E-3</v>
      </c>
      <c r="DP501" s="11">
        <v>2.7299999999999998E-3</v>
      </c>
      <c r="DQ501" s="11">
        <v>5.0000000000000002E-5</v>
      </c>
      <c r="DR501" s="11">
        <v>6.0000000000000002E-5</v>
      </c>
      <c r="DS501" s="11">
        <v>2.6800000000000001E-3</v>
      </c>
      <c r="DT501" s="11">
        <v>7.5199999999999998E-3</v>
      </c>
      <c r="DU501" s="11">
        <v>2.5400000000000002E-3</v>
      </c>
      <c r="DV501" s="11">
        <v>9.4740000000000005E-2</v>
      </c>
      <c r="DW501" s="11">
        <v>0.32738</v>
      </c>
      <c r="DX501" s="11">
        <v>0</v>
      </c>
      <c r="DY501" s="11">
        <v>847.13852999999995</v>
      </c>
      <c r="DZ501" s="11">
        <v>5.1866899999999996</v>
      </c>
      <c r="EA501" s="11">
        <v>4.5817399999999999</v>
      </c>
      <c r="EB501" s="11">
        <v>4.7824099999999996</v>
      </c>
      <c r="EC501" s="11">
        <v>8.9709999999999998E-2</v>
      </c>
      <c r="ED501" s="11">
        <v>9.9030000000000007E-2</v>
      </c>
      <c r="EE501" s="11">
        <v>4.8744199999999998</v>
      </c>
      <c r="EF501" s="11">
        <v>12.09995</v>
      </c>
      <c r="EG501" s="11">
        <v>7.4354100000000001</v>
      </c>
      <c r="EH501" s="11">
        <v>283.09428000000003</v>
      </c>
      <c r="EI501" s="11">
        <v>956.50549999999998</v>
      </c>
      <c r="EJ501" s="11">
        <v>0</v>
      </c>
      <c r="EK501" s="11">
        <v>47.33506277</v>
      </c>
      <c r="EL501" s="11">
        <v>3.5614471000000002E-2</v>
      </c>
      <c r="EM501" s="11">
        <v>2.4493883000000001E-2</v>
      </c>
      <c r="EN501" s="11">
        <v>1.0159741999999999E-2</v>
      </c>
      <c r="EO501" s="11">
        <v>0</v>
      </c>
      <c r="EP501" s="11">
        <v>0</v>
      </c>
      <c r="EQ501" s="11">
        <v>0</v>
      </c>
      <c r="ER501" s="11">
        <v>0</v>
      </c>
      <c r="ES501" s="11">
        <v>0</v>
      </c>
      <c r="ET501" s="11">
        <v>0</v>
      </c>
      <c r="EU501" s="11">
        <v>0</v>
      </c>
      <c r="EV501" s="11">
        <v>0</v>
      </c>
      <c r="EW501" s="11">
        <v>11.94788492</v>
      </c>
      <c r="EX501" s="11">
        <v>9.8186699999999998E-3</v>
      </c>
      <c r="EY501" s="11">
        <v>7.0477500000000002E-3</v>
      </c>
      <c r="EZ501" s="11">
        <v>3.0793389999999999E-3</v>
      </c>
      <c r="FA501" s="11">
        <v>0</v>
      </c>
      <c r="FB501" s="11">
        <v>0</v>
      </c>
      <c r="FC501" s="11">
        <v>0</v>
      </c>
      <c r="FD501" s="11">
        <v>0</v>
      </c>
      <c r="FE501" s="11">
        <v>0</v>
      </c>
      <c r="FF501" s="11">
        <v>0</v>
      </c>
      <c r="FG501" s="11">
        <v>0</v>
      </c>
      <c r="FH501" s="11">
        <v>0.56506999999999996</v>
      </c>
      <c r="FI501" s="11" t="s">
        <v>115</v>
      </c>
      <c r="FJ501" s="11" t="s">
        <v>115</v>
      </c>
      <c r="FK501" s="11">
        <v>861.77908300000001</v>
      </c>
      <c r="FL501" s="11" t="s">
        <v>115</v>
      </c>
      <c r="FM501" s="11" t="s">
        <v>115</v>
      </c>
    </row>
    <row r="502" spans="116:169">
      <c r="DL502" s="11">
        <v>0</v>
      </c>
      <c r="DM502" s="11">
        <v>0.54705000000000004</v>
      </c>
      <c r="DN502" s="11">
        <v>2.3700000000000001E-3</v>
      </c>
      <c r="DO502" s="11">
        <v>2.99E-3</v>
      </c>
      <c r="DP502" s="11">
        <v>2.4399999999999999E-3</v>
      </c>
      <c r="DQ502" s="11">
        <v>5.0000000000000002E-5</v>
      </c>
      <c r="DR502" s="11">
        <v>6.0000000000000002E-5</v>
      </c>
      <c r="DS502" s="11">
        <v>2.7000000000000001E-3</v>
      </c>
      <c r="DT502" s="11">
        <v>7.4099999999999999E-3</v>
      </c>
      <c r="DU502" s="11">
        <v>2.5999999999999999E-3</v>
      </c>
      <c r="DV502" s="11">
        <v>9.7420000000000007E-2</v>
      </c>
      <c r="DW502" s="11">
        <v>0.33490999999999999</v>
      </c>
      <c r="DX502" s="11">
        <v>0</v>
      </c>
      <c r="DY502" s="11">
        <v>785.94029</v>
      </c>
      <c r="DZ502" s="11">
        <v>3.6065700000000001</v>
      </c>
      <c r="EA502" s="11">
        <v>4.7598799999999999</v>
      </c>
      <c r="EB502" s="11">
        <v>4.0619899999999998</v>
      </c>
      <c r="EC502" s="11">
        <v>8.6440000000000003E-2</v>
      </c>
      <c r="ED502" s="11">
        <v>9.3509999999999996E-2</v>
      </c>
      <c r="EE502" s="11">
        <v>4.7096</v>
      </c>
      <c r="EF502" s="11">
        <v>11.281700000000001</v>
      </c>
      <c r="EG502" s="11">
        <v>7.53444</v>
      </c>
      <c r="EH502" s="11">
        <v>287.96870000000001</v>
      </c>
      <c r="EI502" s="11">
        <v>968.60545000000002</v>
      </c>
      <c r="EJ502" s="11">
        <v>0</v>
      </c>
      <c r="EK502" s="11">
        <v>47.16862836</v>
      </c>
      <c r="EL502" s="11">
        <v>3.7487523000000002E-2</v>
      </c>
      <c r="EM502" s="11">
        <v>2.2371222999999999E-2</v>
      </c>
      <c r="EN502" s="11">
        <v>1.0613859999999999E-2</v>
      </c>
      <c r="EO502" s="11">
        <v>0</v>
      </c>
      <c r="EP502" s="11">
        <v>0</v>
      </c>
      <c r="EQ502" s="11">
        <v>0</v>
      </c>
      <c r="ER502" s="11">
        <v>0</v>
      </c>
      <c r="ES502" s="11">
        <v>0</v>
      </c>
      <c r="ET502" s="11">
        <v>0</v>
      </c>
      <c r="EU502" s="11">
        <v>0</v>
      </c>
      <c r="EV502" s="11">
        <v>0</v>
      </c>
      <c r="EW502" s="11">
        <v>11.12906488</v>
      </c>
      <c r="EX502" s="11">
        <v>9.684682E-3</v>
      </c>
      <c r="EY502" s="11">
        <v>6.0629589999999997E-3</v>
      </c>
      <c r="EZ502" s="11">
        <v>3.0351060000000001E-3</v>
      </c>
      <c r="FA502" s="11">
        <v>0</v>
      </c>
      <c r="FB502" s="11">
        <v>0</v>
      </c>
      <c r="FC502" s="11">
        <v>0</v>
      </c>
      <c r="FD502" s="11">
        <v>0</v>
      </c>
      <c r="FE502" s="11">
        <v>0</v>
      </c>
      <c r="FF502" s="11">
        <v>0</v>
      </c>
      <c r="FG502" s="11">
        <v>0</v>
      </c>
      <c r="FH502" s="11">
        <v>0.55489999999999995</v>
      </c>
      <c r="FI502" s="11" t="s">
        <v>115</v>
      </c>
      <c r="FJ502" s="11" t="s">
        <v>115</v>
      </c>
      <c r="FK502" s="11">
        <v>798.45517500000005</v>
      </c>
      <c r="FL502" s="11" t="s">
        <v>115</v>
      </c>
      <c r="FM502" s="11" t="s">
        <v>115</v>
      </c>
    </row>
    <row r="503" spans="116:169">
      <c r="DL503" s="11">
        <v>0</v>
      </c>
      <c r="DM503" s="11">
        <v>0.53771999999999998</v>
      </c>
      <c r="DN503" s="11">
        <v>2.3700000000000001E-3</v>
      </c>
      <c r="DO503" s="11">
        <v>2.3800000000000002E-3</v>
      </c>
      <c r="DP503" s="11">
        <v>2.5999999999999999E-3</v>
      </c>
      <c r="DQ503" s="11">
        <v>5.0000000000000002E-5</v>
      </c>
      <c r="DR503" s="11">
        <v>6.0000000000000002E-5</v>
      </c>
      <c r="DS503" s="11">
        <v>2.4499999999999999E-3</v>
      </c>
      <c r="DT503" s="11">
        <v>7.28E-3</v>
      </c>
      <c r="DU503" s="11">
        <v>2.66E-3</v>
      </c>
      <c r="DV503" s="11">
        <v>0.10013</v>
      </c>
      <c r="DW503" s="11">
        <v>0.34232000000000001</v>
      </c>
      <c r="DX503" s="11">
        <v>0</v>
      </c>
      <c r="DY503" s="11">
        <v>725.63574000000006</v>
      </c>
      <c r="DZ503" s="11">
        <v>3.40577</v>
      </c>
      <c r="EA503" s="11">
        <v>3.5848</v>
      </c>
      <c r="EB503" s="11">
        <v>4.1186499999999997</v>
      </c>
      <c r="EC503" s="11">
        <v>7.3980000000000004E-2</v>
      </c>
      <c r="ED503" s="11">
        <v>8.4419999999999995E-2</v>
      </c>
      <c r="EE503" s="11">
        <v>4.0475300000000001</v>
      </c>
      <c r="EF503" s="11">
        <v>10.464980000000001</v>
      </c>
      <c r="EG503" s="11">
        <v>7.6279599999999999</v>
      </c>
      <c r="EH503" s="11">
        <v>292.67829999999998</v>
      </c>
      <c r="EI503" s="11">
        <v>979.88715000000002</v>
      </c>
      <c r="EJ503" s="11">
        <v>0</v>
      </c>
      <c r="EK503" s="11">
        <v>46.973080209999999</v>
      </c>
      <c r="EL503" s="11">
        <v>3.2688759999999997E-2</v>
      </c>
      <c r="EM503" s="11">
        <v>2.3928341999999998E-2</v>
      </c>
      <c r="EN503" s="11">
        <v>9.6034529999999996E-3</v>
      </c>
      <c r="EO503" s="11">
        <v>0</v>
      </c>
      <c r="EP503" s="11">
        <v>0</v>
      </c>
      <c r="EQ503" s="11">
        <v>0</v>
      </c>
      <c r="ER503" s="11">
        <v>0</v>
      </c>
      <c r="ES503" s="11">
        <v>0</v>
      </c>
      <c r="ET503" s="11">
        <v>0</v>
      </c>
      <c r="EU503" s="11">
        <v>0</v>
      </c>
      <c r="EV503" s="11">
        <v>0</v>
      </c>
      <c r="EW503" s="11">
        <v>10.319392150000001</v>
      </c>
      <c r="EX503" s="11">
        <v>7.9367659999999996E-3</v>
      </c>
      <c r="EY503" s="11">
        <v>6.0792490000000001E-3</v>
      </c>
      <c r="EZ503" s="11">
        <v>2.5837780000000001E-3</v>
      </c>
      <c r="FA503" s="11">
        <v>0</v>
      </c>
      <c r="FB503" s="11">
        <v>0</v>
      </c>
      <c r="FC503" s="11">
        <v>0</v>
      </c>
      <c r="FD503" s="11">
        <v>0</v>
      </c>
      <c r="FE503" s="11">
        <v>0</v>
      </c>
      <c r="FF503" s="11">
        <v>0</v>
      </c>
      <c r="FG503" s="11">
        <v>0</v>
      </c>
      <c r="FH503" s="11">
        <v>0.54511600000000004</v>
      </c>
      <c r="FI503" s="11" t="s">
        <v>115</v>
      </c>
      <c r="FJ503" s="11" t="s">
        <v>115</v>
      </c>
      <c r="FK503" s="11">
        <v>736.81894</v>
      </c>
      <c r="FL503" s="11" t="s">
        <v>115</v>
      </c>
      <c r="FM503" s="11" t="s">
        <v>115</v>
      </c>
    </row>
    <row r="504" spans="116:169">
      <c r="DL504" s="11">
        <v>0</v>
      </c>
      <c r="DM504" s="11">
        <v>0.52825</v>
      </c>
      <c r="DN504" s="11">
        <v>2.5600000000000002E-3</v>
      </c>
      <c r="DO504" s="11">
        <v>2.33E-3</v>
      </c>
      <c r="DP504" s="11">
        <v>2.1299999999999999E-3</v>
      </c>
      <c r="DQ504" s="11">
        <v>5.0000000000000002E-5</v>
      </c>
      <c r="DR504" s="11">
        <v>6.0000000000000002E-5</v>
      </c>
      <c r="DS504" s="11">
        <v>2.5799999999999998E-3</v>
      </c>
      <c r="DT504" s="11">
        <v>7.1700000000000002E-3</v>
      </c>
      <c r="DU504" s="11">
        <v>2.7200000000000002E-3</v>
      </c>
      <c r="DV504" s="11">
        <v>0.10256999999999999</v>
      </c>
      <c r="DW504" s="11">
        <v>0.34960000000000002</v>
      </c>
      <c r="DX504" s="11">
        <v>0</v>
      </c>
      <c r="DY504" s="11">
        <v>666.18311000000006</v>
      </c>
      <c r="DZ504" s="11">
        <v>3.4496799999999999</v>
      </c>
      <c r="EA504" s="11">
        <v>3.3055400000000001</v>
      </c>
      <c r="EB504" s="11">
        <v>3.1862900000000001</v>
      </c>
      <c r="EC504" s="11">
        <v>6.6479999999999997E-2</v>
      </c>
      <c r="ED504" s="11">
        <v>7.8060000000000004E-2</v>
      </c>
      <c r="EE504" s="11">
        <v>4.05661</v>
      </c>
      <c r="EF504" s="11">
        <v>9.6768300000000007</v>
      </c>
      <c r="EG504" s="11">
        <v>7.7123799999999996</v>
      </c>
      <c r="EH504" s="11">
        <v>296.72582999999997</v>
      </c>
      <c r="EI504" s="11">
        <v>990.35212999999999</v>
      </c>
      <c r="EJ504" s="11">
        <v>0</v>
      </c>
      <c r="EK504" s="11">
        <v>46.754595449999997</v>
      </c>
      <c r="EL504" s="11">
        <v>3.1000183000000001E-2</v>
      </c>
      <c r="EM504" s="11">
        <v>2.0365794999999999E-2</v>
      </c>
      <c r="EN504" s="11">
        <v>1.0374774999999999E-2</v>
      </c>
      <c r="EO504" s="11">
        <v>0</v>
      </c>
      <c r="EP504" s="11">
        <v>0</v>
      </c>
      <c r="EQ504" s="11">
        <v>0</v>
      </c>
      <c r="ER504" s="11">
        <v>0</v>
      </c>
      <c r="ES504" s="11">
        <v>0</v>
      </c>
      <c r="ET504" s="11">
        <v>0</v>
      </c>
      <c r="EU504" s="11">
        <v>0</v>
      </c>
      <c r="EV504" s="11">
        <v>0</v>
      </c>
      <c r="EW504" s="11">
        <v>9.52134562</v>
      </c>
      <c r="EX504" s="11">
        <v>7.0130899999999996E-3</v>
      </c>
      <c r="EY504" s="11">
        <v>4.8456020000000001E-3</v>
      </c>
      <c r="EZ504" s="11">
        <v>2.6181690000000001E-3</v>
      </c>
      <c r="FA504" s="11">
        <v>0</v>
      </c>
      <c r="FB504" s="11">
        <v>0</v>
      </c>
      <c r="FC504" s="11">
        <v>0</v>
      </c>
      <c r="FD504" s="11">
        <v>0</v>
      </c>
      <c r="FE504" s="11">
        <v>0</v>
      </c>
      <c r="FF504" s="11">
        <v>0</v>
      </c>
      <c r="FG504" s="11">
        <v>0</v>
      </c>
      <c r="FH504" s="11">
        <v>0.53531399999999996</v>
      </c>
      <c r="FI504" s="11" t="s">
        <v>115</v>
      </c>
      <c r="FJ504" s="11" t="s">
        <v>115</v>
      </c>
      <c r="FK504" s="11">
        <v>676.19110799999999</v>
      </c>
      <c r="FL504" s="11" t="s">
        <v>115</v>
      </c>
      <c r="FM504" s="11" t="s">
        <v>115</v>
      </c>
    </row>
    <row r="505" spans="116:169">
      <c r="DL505" s="11">
        <v>0</v>
      </c>
      <c r="DM505" s="11">
        <v>0.51934999999999998</v>
      </c>
      <c r="DN505" s="11">
        <v>2.1800000000000001E-3</v>
      </c>
      <c r="DO505" s="11">
        <v>2.4499999999999999E-3</v>
      </c>
      <c r="DP505" s="11">
        <v>2.0699999999999998E-3</v>
      </c>
      <c r="DQ505" s="11">
        <v>4.0000000000000003E-5</v>
      </c>
      <c r="DR505" s="11">
        <v>5.0000000000000002E-5</v>
      </c>
      <c r="DS505" s="11">
        <v>2.1299999999999999E-3</v>
      </c>
      <c r="DT505" s="11">
        <v>7.0299999999999998E-3</v>
      </c>
      <c r="DU505" s="11">
        <v>2.7699999999999999E-3</v>
      </c>
      <c r="DV505" s="11">
        <v>0.10514999999999999</v>
      </c>
      <c r="DW505" s="11">
        <v>0.35676999999999998</v>
      </c>
      <c r="DX505" s="11">
        <v>0</v>
      </c>
      <c r="DY505" s="11">
        <v>608.45739000000003</v>
      </c>
      <c r="DZ505" s="11">
        <v>2.7481100000000001</v>
      </c>
      <c r="EA505" s="11">
        <v>3.26179</v>
      </c>
      <c r="EB505" s="11">
        <v>2.9178600000000001</v>
      </c>
      <c r="EC505" s="11">
        <v>6.0449999999999997E-2</v>
      </c>
      <c r="ED505" s="11">
        <v>7.0980000000000001E-2</v>
      </c>
      <c r="EE505" s="11">
        <v>3.1621700000000001</v>
      </c>
      <c r="EF505" s="11">
        <v>8.8720499999999998</v>
      </c>
      <c r="EG505" s="11">
        <v>7.7904400000000003</v>
      </c>
      <c r="EH505" s="11">
        <v>300.78244000000001</v>
      </c>
      <c r="EI505" s="11">
        <v>1000.02896</v>
      </c>
      <c r="EJ505" s="11">
        <v>0</v>
      </c>
      <c r="EK505" s="11">
        <v>46.580431779999998</v>
      </c>
      <c r="EL505" s="11">
        <v>3.1700363000000002E-2</v>
      </c>
      <c r="EM505" s="11">
        <v>1.9561375999999998E-2</v>
      </c>
      <c r="EN505" s="11">
        <v>8.6196369999999994E-3</v>
      </c>
      <c r="EO505" s="11">
        <v>0</v>
      </c>
      <c r="EP505" s="11">
        <v>0</v>
      </c>
      <c r="EQ505" s="11">
        <v>0</v>
      </c>
      <c r="ER505" s="11">
        <v>0</v>
      </c>
      <c r="ES505" s="11">
        <v>0</v>
      </c>
      <c r="ET505" s="11">
        <v>0</v>
      </c>
      <c r="EU505" s="11">
        <v>0</v>
      </c>
      <c r="EV505" s="11">
        <v>0</v>
      </c>
      <c r="EW505" s="11">
        <v>8.7485956470000001</v>
      </c>
      <c r="EX505" s="11">
        <v>6.6425779999999997E-3</v>
      </c>
      <c r="EY505" s="11">
        <v>4.331835E-3</v>
      </c>
      <c r="EZ505" s="11">
        <v>2.0332929999999998E-3</v>
      </c>
      <c r="FA505" s="11">
        <v>0</v>
      </c>
      <c r="FB505" s="11">
        <v>0</v>
      </c>
      <c r="FC505" s="11">
        <v>0</v>
      </c>
      <c r="FD505" s="11">
        <v>0</v>
      </c>
      <c r="FE505" s="11">
        <v>0</v>
      </c>
      <c r="FF505" s="11">
        <v>0</v>
      </c>
      <c r="FG505" s="11">
        <v>0</v>
      </c>
      <c r="FH505" s="11">
        <v>0.52609499999999998</v>
      </c>
      <c r="FI505" s="11" t="s">
        <v>115</v>
      </c>
      <c r="FJ505" s="11" t="s">
        <v>115</v>
      </c>
      <c r="FK505" s="11">
        <v>617.44559800000002</v>
      </c>
      <c r="FL505" s="11" t="s">
        <v>115</v>
      </c>
      <c r="FM505" s="11" t="s">
        <v>115</v>
      </c>
    </row>
    <row r="506" spans="116:169">
      <c r="DL506" s="11">
        <v>0</v>
      </c>
      <c r="DM506" s="11">
        <v>0.51027</v>
      </c>
      <c r="DN506" s="11">
        <v>2.3999999999999998E-3</v>
      </c>
      <c r="DO506" s="11">
        <v>2.1800000000000001E-3</v>
      </c>
      <c r="DP506" s="11">
        <v>2.15E-3</v>
      </c>
      <c r="DQ506" s="11">
        <v>4.0000000000000003E-5</v>
      </c>
      <c r="DR506" s="11">
        <v>5.0000000000000002E-5</v>
      </c>
      <c r="DS506" s="11">
        <v>2.0899999999999998E-3</v>
      </c>
      <c r="DT506" s="11">
        <v>6.8999999999999999E-3</v>
      </c>
      <c r="DU506" s="11">
        <v>2.8300000000000001E-3</v>
      </c>
      <c r="DV506" s="11">
        <v>0.10728</v>
      </c>
      <c r="DW506" s="11">
        <v>0.36380000000000001</v>
      </c>
      <c r="DX506" s="11">
        <v>0</v>
      </c>
      <c r="DY506" s="11">
        <v>551.52324999999996</v>
      </c>
      <c r="DZ506" s="11">
        <v>2.8126500000000001</v>
      </c>
      <c r="EA506" s="11">
        <v>2.7063799999999998</v>
      </c>
      <c r="EB506" s="11">
        <v>2.8443200000000002</v>
      </c>
      <c r="EC506" s="11">
        <v>5.4039999999999998E-2</v>
      </c>
      <c r="ED506" s="11">
        <v>6.4380000000000007E-2</v>
      </c>
      <c r="EE506" s="11">
        <v>2.9171800000000001</v>
      </c>
      <c r="EF506" s="11">
        <v>8.0916399999999999</v>
      </c>
      <c r="EG506" s="11">
        <v>7.8614199999999999</v>
      </c>
      <c r="EH506" s="11">
        <v>303.94461000000001</v>
      </c>
      <c r="EI506" s="11">
        <v>1008.901</v>
      </c>
      <c r="EJ506" s="11">
        <v>0</v>
      </c>
      <c r="EK506" s="11">
        <v>46.37302992</v>
      </c>
      <c r="EL506" s="11">
        <v>2.9699374000000001E-2</v>
      </c>
      <c r="EM506" s="11">
        <v>2.0525139000000001E-2</v>
      </c>
      <c r="EN506" s="11">
        <v>8.4918570000000002E-3</v>
      </c>
      <c r="EO506" s="11">
        <v>0</v>
      </c>
      <c r="EP506" s="11">
        <v>0</v>
      </c>
      <c r="EQ506" s="11">
        <v>0</v>
      </c>
      <c r="ER506" s="11">
        <v>0</v>
      </c>
      <c r="ES506" s="11">
        <v>0</v>
      </c>
      <c r="ET506" s="11">
        <v>0</v>
      </c>
      <c r="EU506" s="11">
        <v>0</v>
      </c>
      <c r="EV506" s="11">
        <v>0</v>
      </c>
      <c r="EW506" s="11">
        <v>7.9852808929999997</v>
      </c>
      <c r="EX506" s="11">
        <v>5.764623E-3</v>
      </c>
      <c r="EY506" s="11">
        <v>4.2133370000000002E-3</v>
      </c>
      <c r="EZ506" s="11">
        <v>1.865144E-3</v>
      </c>
      <c r="FA506" s="11">
        <v>0</v>
      </c>
      <c r="FB506" s="11">
        <v>0</v>
      </c>
      <c r="FC506" s="11">
        <v>0</v>
      </c>
      <c r="FD506" s="11">
        <v>0</v>
      </c>
      <c r="FE506" s="11">
        <v>0</v>
      </c>
      <c r="FF506" s="11">
        <v>0</v>
      </c>
      <c r="FG506" s="11">
        <v>0</v>
      </c>
      <c r="FH506" s="11">
        <v>0.51704600000000001</v>
      </c>
      <c r="FI506" s="11" t="s">
        <v>115</v>
      </c>
      <c r="FJ506" s="11" t="s">
        <v>115</v>
      </c>
      <c r="FK506" s="11">
        <v>559.940652</v>
      </c>
      <c r="FL506" s="11" t="s">
        <v>115</v>
      </c>
      <c r="FM506" s="11" t="s">
        <v>115</v>
      </c>
    </row>
    <row r="507" spans="116:169">
      <c r="DL507" s="11">
        <v>0</v>
      </c>
      <c r="DM507" s="11">
        <v>0.50134999999999996</v>
      </c>
      <c r="DN507" s="11">
        <v>2.4099999999999998E-3</v>
      </c>
      <c r="DO507" s="11">
        <v>2.31E-3</v>
      </c>
      <c r="DP507" s="11">
        <v>1.9499999999999999E-3</v>
      </c>
      <c r="DQ507" s="11">
        <v>4.0000000000000003E-5</v>
      </c>
      <c r="DR507" s="11">
        <v>5.0000000000000002E-5</v>
      </c>
      <c r="DS507" s="11">
        <v>2.15E-3</v>
      </c>
      <c r="DT507" s="11">
        <v>6.7799999999999996E-3</v>
      </c>
      <c r="DU507" s="11">
        <v>2.8800000000000002E-3</v>
      </c>
      <c r="DV507" s="11">
        <v>0.10936999999999999</v>
      </c>
      <c r="DW507" s="11">
        <v>0.37069999999999997</v>
      </c>
      <c r="DX507" s="11">
        <v>0</v>
      </c>
      <c r="DY507" s="11">
        <v>495.78156999999999</v>
      </c>
      <c r="DZ507" s="11">
        <v>2.6044200000000002</v>
      </c>
      <c r="EA507" s="11">
        <v>2.66561</v>
      </c>
      <c r="EB507" s="11">
        <v>2.3987400000000001</v>
      </c>
      <c r="EC507" s="11">
        <v>5.0520000000000002E-2</v>
      </c>
      <c r="ED507" s="11">
        <v>5.9080000000000001E-2</v>
      </c>
      <c r="EE507" s="11">
        <v>2.8199900000000002</v>
      </c>
      <c r="EF507" s="11">
        <v>7.3319099999999997</v>
      </c>
      <c r="EG507" s="11">
        <v>7.9257999999999997</v>
      </c>
      <c r="EH507" s="11">
        <v>306.86178999999998</v>
      </c>
      <c r="EI507" s="11">
        <v>1016.9926400000001</v>
      </c>
      <c r="EJ507" s="11">
        <v>0</v>
      </c>
      <c r="EK507" s="11">
        <v>46.170154850000003</v>
      </c>
      <c r="EL507" s="11">
        <v>3.0709301000000001E-2</v>
      </c>
      <c r="EM507" s="11">
        <v>1.9017719999999998E-2</v>
      </c>
      <c r="EN507" s="11">
        <v>8.9312799999999998E-3</v>
      </c>
      <c r="EO507" s="11">
        <v>0</v>
      </c>
      <c r="EP507" s="11">
        <v>0</v>
      </c>
      <c r="EQ507" s="11">
        <v>0</v>
      </c>
      <c r="ER507" s="11">
        <v>0</v>
      </c>
      <c r="ES507" s="11">
        <v>0</v>
      </c>
      <c r="ET507" s="11">
        <v>0</v>
      </c>
      <c r="EU507" s="11">
        <v>0</v>
      </c>
      <c r="EV507" s="11">
        <v>0</v>
      </c>
      <c r="EW507" s="11">
        <v>7.2386685709999998</v>
      </c>
      <c r="EX507" s="11">
        <v>5.4656599999999998E-3</v>
      </c>
      <c r="EY507" s="11">
        <v>3.605919E-3</v>
      </c>
      <c r="EZ507" s="11">
        <v>1.8184189999999999E-3</v>
      </c>
      <c r="FA507" s="11">
        <v>0</v>
      </c>
      <c r="FB507" s="11">
        <v>0</v>
      </c>
      <c r="FC507" s="11">
        <v>0</v>
      </c>
      <c r="FD507" s="11">
        <v>0</v>
      </c>
      <c r="FE507" s="11">
        <v>0</v>
      </c>
      <c r="FF507" s="11">
        <v>0</v>
      </c>
      <c r="FG507" s="11">
        <v>0</v>
      </c>
      <c r="FH507" s="11">
        <v>0.50805999999999996</v>
      </c>
      <c r="FI507" s="11" t="s">
        <v>115</v>
      </c>
      <c r="FJ507" s="11" t="s">
        <v>115</v>
      </c>
      <c r="FK507" s="11">
        <v>503.500854</v>
      </c>
      <c r="FL507" s="11" t="s">
        <v>115</v>
      </c>
      <c r="FM507" s="11" t="s">
        <v>115</v>
      </c>
    </row>
    <row r="508" spans="116:169">
      <c r="DL508" s="11">
        <v>0</v>
      </c>
      <c r="DM508" s="11">
        <v>0.49253000000000002</v>
      </c>
      <c r="DN508" s="11">
        <v>2.4399999999999999E-3</v>
      </c>
      <c r="DO508" s="11">
        <v>2.32E-3</v>
      </c>
      <c r="DP508" s="11">
        <v>2.0400000000000001E-3</v>
      </c>
      <c r="DQ508" s="11">
        <v>4.0000000000000003E-5</v>
      </c>
      <c r="DR508" s="11">
        <v>5.0000000000000002E-5</v>
      </c>
      <c r="DS508" s="11">
        <v>1.97E-3</v>
      </c>
      <c r="DT508" s="11">
        <v>6.6699999999999997E-3</v>
      </c>
      <c r="DU508" s="11">
        <v>2.9299999999999999E-3</v>
      </c>
      <c r="DV508" s="11">
        <v>0.11151999999999999</v>
      </c>
      <c r="DW508" s="11">
        <v>0.37747999999999998</v>
      </c>
      <c r="DX508" s="11">
        <v>0</v>
      </c>
      <c r="DY508" s="11">
        <v>441.17487</v>
      </c>
      <c r="DZ508" s="11">
        <v>2.4072900000000002</v>
      </c>
      <c r="EA508" s="11">
        <v>2.4647299999999999</v>
      </c>
      <c r="EB508" s="11">
        <v>2.3328799999999998</v>
      </c>
      <c r="EC508" s="11">
        <v>4.6289999999999998E-2</v>
      </c>
      <c r="ED508" s="11">
        <v>5.3109999999999997E-2</v>
      </c>
      <c r="EE508" s="11">
        <v>2.4018799999999998</v>
      </c>
      <c r="EF508" s="11">
        <v>6.5952299999999999</v>
      </c>
      <c r="EG508" s="11">
        <v>7.9848800000000004</v>
      </c>
      <c r="EH508" s="11">
        <v>309.68178</v>
      </c>
      <c r="EI508" s="11">
        <v>1024.32455</v>
      </c>
      <c r="EJ508" s="11">
        <v>0</v>
      </c>
      <c r="EK508" s="11">
        <v>45.965140300000002</v>
      </c>
      <c r="EL508" s="11">
        <v>3.1359393999999999E-2</v>
      </c>
      <c r="EM508" s="11">
        <v>1.9889655999999999E-2</v>
      </c>
      <c r="EN508" s="11">
        <v>8.1968979999999993E-3</v>
      </c>
      <c r="EO508" s="11">
        <v>0</v>
      </c>
      <c r="EP508" s="11">
        <v>0</v>
      </c>
      <c r="EQ508" s="11">
        <v>0</v>
      </c>
      <c r="ER508" s="11">
        <v>0</v>
      </c>
      <c r="ES508" s="11">
        <v>0</v>
      </c>
      <c r="ET508" s="11">
        <v>0</v>
      </c>
      <c r="EU508" s="11">
        <v>0</v>
      </c>
      <c r="EV508" s="11">
        <v>0</v>
      </c>
      <c r="EW508" s="11">
        <v>6.5073798539999999</v>
      </c>
      <c r="EX508" s="11">
        <v>5.0935329999999999E-3</v>
      </c>
      <c r="EY508" s="11">
        <v>3.4566110000000001E-3</v>
      </c>
      <c r="EZ508" s="11">
        <v>1.5391650000000001E-3</v>
      </c>
      <c r="FA508" s="11">
        <v>0</v>
      </c>
      <c r="FB508" s="11">
        <v>0</v>
      </c>
      <c r="FC508" s="11">
        <v>0</v>
      </c>
      <c r="FD508" s="11">
        <v>0</v>
      </c>
      <c r="FE508" s="11">
        <v>0</v>
      </c>
      <c r="FF508" s="11">
        <v>0</v>
      </c>
      <c r="FG508" s="11">
        <v>0</v>
      </c>
      <c r="FH508" s="11">
        <v>0.49936799999999998</v>
      </c>
      <c r="FI508" s="11" t="s">
        <v>115</v>
      </c>
      <c r="FJ508" s="11" t="s">
        <v>115</v>
      </c>
      <c r="FK508" s="11">
        <v>448.42605099999997</v>
      </c>
      <c r="FL508" s="11" t="s">
        <v>115</v>
      </c>
      <c r="FM508" s="11" t="s">
        <v>115</v>
      </c>
    </row>
    <row r="509" spans="116:169">
      <c r="DL509" s="11">
        <v>0</v>
      </c>
      <c r="DM509" s="11">
        <v>0.4839</v>
      </c>
      <c r="DN509" s="11">
        <v>2.3800000000000002E-3</v>
      </c>
      <c r="DO509" s="11">
        <v>2.33E-3</v>
      </c>
      <c r="DP509" s="11">
        <v>2.0500000000000002E-3</v>
      </c>
      <c r="DQ509" s="11">
        <v>4.0000000000000003E-5</v>
      </c>
      <c r="DR509" s="11">
        <v>5.0000000000000002E-5</v>
      </c>
      <c r="DS509" s="11">
        <v>2.0600000000000002E-3</v>
      </c>
      <c r="DT509" s="11">
        <v>6.5599999999999999E-3</v>
      </c>
      <c r="DU509" s="11">
        <v>2.98E-3</v>
      </c>
      <c r="DV509" s="11">
        <v>0.1135</v>
      </c>
      <c r="DW509" s="11">
        <v>0.38414999999999999</v>
      </c>
      <c r="DX509" s="11">
        <v>0</v>
      </c>
      <c r="DY509" s="11">
        <v>387.75502999999998</v>
      </c>
      <c r="DZ509" s="11">
        <v>2.1326299999999998</v>
      </c>
      <c r="EA509" s="11">
        <v>2.2639300000000002</v>
      </c>
      <c r="EB509" s="11">
        <v>2.15876</v>
      </c>
      <c r="EC509" s="11">
        <v>4.2999999999999997E-2</v>
      </c>
      <c r="ED509" s="11">
        <v>4.7919999999999997E-2</v>
      </c>
      <c r="EE509" s="11">
        <v>2.3223799999999999</v>
      </c>
      <c r="EF509" s="11">
        <v>5.8779899999999996</v>
      </c>
      <c r="EG509" s="11">
        <v>8.0379900000000006</v>
      </c>
      <c r="EH509" s="11">
        <v>312.08366000000001</v>
      </c>
      <c r="EI509" s="11">
        <v>1030.9197799999999</v>
      </c>
      <c r="EJ509" s="11">
        <v>0</v>
      </c>
      <c r="EK509" s="11">
        <v>45.763264210000003</v>
      </c>
      <c r="EL509" s="11">
        <v>3.2096962999999999E-2</v>
      </c>
      <c r="EM509" s="11">
        <v>2.0351034E-2</v>
      </c>
      <c r="EN509" s="11">
        <v>8.7006199999999992E-3</v>
      </c>
      <c r="EO509" s="11">
        <v>0</v>
      </c>
      <c r="EP509" s="11">
        <v>0</v>
      </c>
      <c r="EQ509" s="11">
        <v>0</v>
      </c>
      <c r="ER509" s="11">
        <v>0</v>
      </c>
      <c r="ES509" s="11">
        <v>0</v>
      </c>
      <c r="ET509" s="11">
        <v>0</v>
      </c>
      <c r="EU509" s="11">
        <v>0</v>
      </c>
      <c r="EV509" s="11">
        <v>0</v>
      </c>
      <c r="EW509" s="11">
        <v>5.7918787500000004</v>
      </c>
      <c r="EX509" s="11">
        <v>4.7225979999999997E-3</v>
      </c>
      <c r="EY509" s="11">
        <v>3.2233880000000002E-3</v>
      </c>
      <c r="EZ509" s="11">
        <v>1.4978560000000001E-3</v>
      </c>
      <c r="FA509" s="11">
        <v>0</v>
      </c>
      <c r="FB509" s="11">
        <v>0</v>
      </c>
      <c r="FC509" s="11">
        <v>0</v>
      </c>
      <c r="FD509" s="11">
        <v>0</v>
      </c>
      <c r="FE509" s="11">
        <v>0</v>
      </c>
      <c r="FF509" s="11">
        <v>0</v>
      </c>
      <c r="FG509" s="11">
        <v>0</v>
      </c>
      <c r="FH509" s="11">
        <v>0.490701</v>
      </c>
      <c r="FI509" s="11" t="s">
        <v>115</v>
      </c>
      <c r="FJ509" s="11" t="s">
        <v>115</v>
      </c>
      <c r="FK509" s="11">
        <v>394.35334599999999</v>
      </c>
      <c r="FL509" s="11" t="s">
        <v>115</v>
      </c>
      <c r="FM509" s="11" t="s">
        <v>115</v>
      </c>
    </row>
    <row r="510" spans="116:169">
      <c r="DL510" s="11">
        <v>0</v>
      </c>
      <c r="DM510" s="11">
        <v>0.47516000000000003</v>
      </c>
      <c r="DN510" s="11">
        <v>2.5999999999999999E-3</v>
      </c>
      <c r="DO510" s="11">
        <v>2.2899999999999999E-3</v>
      </c>
      <c r="DP510" s="11">
        <v>2.0600000000000002E-3</v>
      </c>
      <c r="DQ510" s="11">
        <v>4.0000000000000003E-5</v>
      </c>
      <c r="DR510" s="11">
        <v>5.0000000000000002E-5</v>
      </c>
      <c r="DS510" s="11">
        <v>2.0699999999999998E-3</v>
      </c>
      <c r="DT510" s="11">
        <v>6.4400000000000004E-3</v>
      </c>
      <c r="DU510" s="11">
        <v>3.0400000000000002E-3</v>
      </c>
      <c r="DV510" s="11">
        <v>0.11555</v>
      </c>
      <c r="DW510" s="11">
        <v>0.39071</v>
      </c>
      <c r="DX510" s="11">
        <v>0</v>
      </c>
      <c r="DY510" s="11">
        <v>335.29397</v>
      </c>
      <c r="DZ510" s="11">
        <v>2.0816400000000002</v>
      </c>
      <c r="EA510" s="11">
        <v>2.0074999999999998</v>
      </c>
      <c r="EB510" s="11">
        <v>1.9781</v>
      </c>
      <c r="EC510" s="11">
        <v>3.8809999999999997E-2</v>
      </c>
      <c r="ED510" s="11">
        <v>4.2450000000000002E-2</v>
      </c>
      <c r="EE510" s="11">
        <v>2.15306</v>
      </c>
      <c r="EF510" s="11">
        <v>5.1594800000000003</v>
      </c>
      <c r="EG510" s="11">
        <v>8.0859100000000002</v>
      </c>
      <c r="EH510" s="11">
        <v>314.40602999999999</v>
      </c>
      <c r="EI510" s="11">
        <v>1036.7977800000001</v>
      </c>
      <c r="EJ510" s="11">
        <v>0</v>
      </c>
      <c r="EK510" s="11">
        <v>45.536507120000003</v>
      </c>
      <c r="EL510" s="11">
        <v>3.2224999999999997E-2</v>
      </c>
      <c r="EM510" s="11">
        <v>2.0733979999999999E-2</v>
      </c>
      <c r="EN510" s="11">
        <v>8.8593879999999993E-3</v>
      </c>
      <c r="EO510" s="11">
        <v>0</v>
      </c>
      <c r="EP510" s="11">
        <v>0</v>
      </c>
      <c r="EQ510" s="11">
        <v>0</v>
      </c>
      <c r="ER510" s="11">
        <v>0</v>
      </c>
      <c r="ES510" s="11">
        <v>0</v>
      </c>
      <c r="ET510" s="11">
        <v>0</v>
      </c>
      <c r="EU510" s="11">
        <v>0</v>
      </c>
      <c r="EV510" s="11">
        <v>0</v>
      </c>
      <c r="EW510" s="11">
        <v>5.0886320339999997</v>
      </c>
      <c r="EX510" s="11">
        <v>4.2582999999999996E-3</v>
      </c>
      <c r="EY510" s="11">
        <v>2.9682430000000002E-3</v>
      </c>
      <c r="EZ510" s="11">
        <v>1.3886339999999999E-3</v>
      </c>
      <c r="FA510" s="11">
        <v>0</v>
      </c>
      <c r="FB510" s="11">
        <v>0</v>
      </c>
      <c r="FC510" s="11">
        <v>0</v>
      </c>
      <c r="FD510" s="11">
        <v>0</v>
      </c>
      <c r="FE510" s="11">
        <v>0</v>
      </c>
      <c r="FF510" s="11">
        <v>0</v>
      </c>
      <c r="FG510" s="11">
        <v>0</v>
      </c>
      <c r="FH510" s="11">
        <v>0.48214099999999999</v>
      </c>
      <c r="FI510" s="11" t="s">
        <v>115</v>
      </c>
      <c r="FJ510" s="11" t="s">
        <v>115</v>
      </c>
      <c r="FK510" s="11">
        <v>341.40003000000002</v>
      </c>
      <c r="FL510" s="11" t="s">
        <v>115</v>
      </c>
      <c r="FM510" s="11" t="s">
        <v>115</v>
      </c>
    </row>
    <row r="511" spans="116:169">
      <c r="DL511" s="11">
        <v>0</v>
      </c>
      <c r="DM511" s="11">
        <v>0.46603</v>
      </c>
      <c r="DN511" s="11">
        <v>2.7699999999999999E-3</v>
      </c>
      <c r="DO511" s="11">
        <v>2.8E-3</v>
      </c>
      <c r="DP511" s="11">
        <v>2.0400000000000001E-3</v>
      </c>
      <c r="DQ511" s="11">
        <v>5.0000000000000002E-5</v>
      </c>
      <c r="DR511" s="11">
        <v>5.0000000000000002E-5</v>
      </c>
      <c r="DS511" s="11">
        <v>2.0899999999999998E-3</v>
      </c>
      <c r="DT511" s="11">
        <v>6.3200000000000001E-3</v>
      </c>
      <c r="DU511" s="11">
        <v>3.0899999999999999E-3</v>
      </c>
      <c r="DV511" s="11">
        <v>0.11763</v>
      </c>
      <c r="DW511" s="11">
        <v>0.39713999999999999</v>
      </c>
      <c r="DX511" s="11">
        <v>0</v>
      </c>
      <c r="DY511" s="11">
        <v>283.67955000000001</v>
      </c>
      <c r="DZ511" s="11">
        <v>1.9487300000000001</v>
      </c>
      <c r="EA511" s="11">
        <v>2.2009300000000001</v>
      </c>
      <c r="EB511" s="11">
        <v>1.7700499999999999</v>
      </c>
      <c r="EC511" s="11">
        <v>3.8030000000000001E-2</v>
      </c>
      <c r="ED511" s="11">
        <v>3.8059999999999997E-2</v>
      </c>
      <c r="EE511" s="11">
        <v>1.97245</v>
      </c>
      <c r="EF511" s="11">
        <v>4.4634299999999998</v>
      </c>
      <c r="EG511" s="11">
        <v>8.1283600000000007</v>
      </c>
      <c r="EH511" s="11">
        <v>316.55909000000003</v>
      </c>
      <c r="EI511" s="11">
        <v>1041.9572599999999</v>
      </c>
      <c r="EJ511" s="11">
        <v>0</v>
      </c>
      <c r="EK511" s="11">
        <v>45.221181219999998</v>
      </c>
      <c r="EL511" s="11">
        <v>3.7917844999999999E-2</v>
      </c>
      <c r="EM511" s="11">
        <v>2.069441E-2</v>
      </c>
      <c r="EN511" s="11">
        <v>9.0102259999999997E-3</v>
      </c>
      <c r="EO511" s="11">
        <v>0</v>
      </c>
      <c r="EP511" s="11">
        <v>0</v>
      </c>
      <c r="EQ511" s="11">
        <v>0</v>
      </c>
      <c r="ER511" s="11">
        <v>0</v>
      </c>
      <c r="ES511" s="11">
        <v>0</v>
      </c>
      <c r="ET511" s="11">
        <v>0</v>
      </c>
      <c r="EU511" s="11">
        <v>0</v>
      </c>
      <c r="EV511" s="11">
        <v>0</v>
      </c>
      <c r="EW511" s="11">
        <v>4.3917717469999999</v>
      </c>
      <c r="EX511" s="11">
        <v>4.41524E-3</v>
      </c>
      <c r="EY511" s="11">
        <v>2.6520129999999999E-3</v>
      </c>
      <c r="EZ511" s="11">
        <v>1.275223E-3</v>
      </c>
      <c r="FA511" s="11">
        <v>0</v>
      </c>
      <c r="FB511" s="11">
        <v>0</v>
      </c>
      <c r="FC511" s="11">
        <v>0</v>
      </c>
      <c r="FD511" s="11">
        <v>0</v>
      </c>
      <c r="FE511" s="11">
        <v>0</v>
      </c>
      <c r="FF511" s="11">
        <v>0</v>
      </c>
      <c r="FG511" s="11">
        <v>0</v>
      </c>
      <c r="FH511" s="11">
        <v>0.47368199999999999</v>
      </c>
      <c r="FI511" s="11" t="s">
        <v>115</v>
      </c>
      <c r="FJ511" s="11" t="s">
        <v>115</v>
      </c>
      <c r="FK511" s="11">
        <v>289.637291</v>
      </c>
      <c r="FL511" s="11" t="s">
        <v>115</v>
      </c>
      <c r="FM511" s="11" t="s">
        <v>115</v>
      </c>
    </row>
    <row r="512" spans="116:169">
      <c r="DL512" s="11">
        <v>0</v>
      </c>
      <c r="DM512" s="11">
        <v>0.42338999999999999</v>
      </c>
      <c r="DN512" s="11">
        <v>5.8E-4</v>
      </c>
      <c r="DO512" s="11">
        <v>2.9499999999999999E-3</v>
      </c>
      <c r="DP512" s="11">
        <v>2.4399999999999999E-3</v>
      </c>
      <c r="DQ512" s="11">
        <v>5.0000000000000002E-5</v>
      </c>
      <c r="DR512" s="11">
        <v>5.0000000000000002E-5</v>
      </c>
      <c r="DS512" s="11">
        <v>2E-3</v>
      </c>
      <c r="DT512" s="11">
        <v>4.224E-2</v>
      </c>
      <c r="DU512" s="11">
        <v>3.14E-3</v>
      </c>
      <c r="DV512" s="11">
        <v>0.11971</v>
      </c>
      <c r="DW512" s="11">
        <v>0.40347</v>
      </c>
      <c r="DX512" s="11">
        <v>0</v>
      </c>
      <c r="DY512" s="11">
        <v>216.12719000000001</v>
      </c>
      <c r="DZ512" s="11">
        <v>0.35205999999999998</v>
      </c>
      <c r="EA512" s="11">
        <v>2.0395099999999999</v>
      </c>
      <c r="EB512" s="11">
        <v>1.89673</v>
      </c>
      <c r="EC512" s="11">
        <v>3.5929999999999997E-2</v>
      </c>
      <c r="ED512" s="11">
        <v>3.1519999999999999E-2</v>
      </c>
      <c r="EE512" s="11">
        <v>1.7221</v>
      </c>
      <c r="EF512" s="11">
        <v>25.713290000000001</v>
      </c>
      <c r="EG512" s="11">
        <v>8.1664200000000005</v>
      </c>
      <c r="EH512" s="11">
        <v>318.53154000000001</v>
      </c>
      <c r="EI512" s="11">
        <v>1046.4206799999999</v>
      </c>
      <c r="EJ512" s="11">
        <v>0</v>
      </c>
      <c r="EK512" s="11">
        <v>41.643030199999998</v>
      </c>
      <c r="EL512" s="11">
        <v>4.2066049000000001E-2</v>
      </c>
      <c r="EM512" s="11">
        <v>2.4801172E-2</v>
      </c>
      <c r="EN512" s="11">
        <v>9.056316E-3</v>
      </c>
      <c r="EO512" s="11">
        <v>0</v>
      </c>
      <c r="EP512" s="11">
        <v>0</v>
      </c>
      <c r="EQ512" s="11">
        <v>0</v>
      </c>
      <c r="ER512" s="11">
        <v>0</v>
      </c>
      <c r="ES512" s="11">
        <v>0</v>
      </c>
      <c r="ET512" s="11">
        <v>0</v>
      </c>
      <c r="EU512" s="11">
        <v>0</v>
      </c>
      <c r="EV512" s="11">
        <v>0</v>
      </c>
      <c r="EW512" s="11">
        <v>3.4438046789999999</v>
      </c>
      <c r="EX512" s="11">
        <v>4.2836920000000004E-3</v>
      </c>
      <c r="EY512" s="11">
        <v>2.8048679999999999E-3</v>
      </c>
      <c r="EZ512" s="11">
        <v>1.1458029999999999E-3</v>
      </c>
      <c r="FA512" s="11">
        <v>0</v>
      </c>
      <c r="FB512" s="11">
        <v>0</v>
      </c>
      <c r="FC512" s="11">
        <v>0</v>
      </c>
      <c r="FD512" s="11">
        <v>0</v>
      </c>
      <c r="FE512" s="11">
        <v>0</v>
      </c>
      <c r="FF512" s="11">
        <v>0</v>
      </c>
      <c r="FG512" s="11">
        <v>0</v>
      </c>
      <c r="FH512" s="11">
        <v>0.42939899999999998</v>
      </c>
      <c r="FI512" s="11" t="s">
        <v>115</v>
      </c>
      <c r="FJ512" s="11" t="s">
        <v>115</v>
      </c>
      <c r="FK512" s="11">
        <v>220.451424</v>
      </c>
      <c r="FL512" s="11" t="s">
        <v>115</v>
      </c>
      <c r="FM512" s="11" t="s">
        <v>115</v>
      </c>
    </row>
    <row r="513" spans="116:169">
      <c r="DL513" s="11">
        <v>0</v>
      </c>
      <c r="DM513" s="11">
        <v>0.24389</v>
      </c>
      <c r="DN513" s="11">
        <v>1.6000000000000001E-4</v>
      </c>
      <c r="DO513" s="11">
        <v>9.5E-4</v>
      </c>
      <c r="DP513" s="11">
        <v>2.48E-3</v>
      </c>
      <c r="DQ513" s="11">
        <v>3.0000000000000001E-5</v>
      </c>
      <c r="DR513" s="11">
        <v>3.0000000000000001E-5</v>
      </c>
      <c r="DS513" s="11">
        <v>2.3500000000000001E-3</v>
      </c>
      <c r="DT513" s="11">
        <v>0.17952000000000001</v>
      </c>
      <c r="DU513" s="11">
        <v>3.1900000000000001E-3</v>
      </c>
      <c r="DV513" s="11">
        <v>0.12171</v>
      </c>
      <c r="DW513" s="11">
        <v>0.44569999999999999</v>
      </c>
      <c r="DX513" s="11">
        <v>0</v>
      </c>
      <c r="DY513" s="11">
        <v>100.21669</v>
      </c>
      <c r="DZ513" s="11">
        <v>7.732E-2</v>
      </c>
      <c r="EA513" s="11">
        <v>0.55047999999999997</v>
      </c>
      <c r="EB513" s="11">
        <v>1.70488</v>
      </c>
      <c r="EC513" s="11">
        <v>2.2329999999999999E-2</v>
      </c>
      <c r="ED513" s="11">
        <v>1.72E-2</v>
      </c>
      <c r="EE513" s="11">
        <v>1.8196699999999999</v>
      </c>
      <c r="EF513" s="11">
        <v>91.642790000000005</v>
      </c>
      <c r="EG513" s="11">
        <v>8.1979500000000005</v>
      </c>
      <c r="EH513" s="11">
        <v>320.25364000000002</v>
      </c>
      <c r="EI513" s="11">
        <v>1072.1339700000001</v>
      </c>
      <c r="EJ513" s="11">
        <v>0</v>
      </c>
      <c r="EK513" s="11">
        <v>24.338195800000001</v>
      </c>
      <c r="EL513" s="11">
        <v>2.3965758E-2</v>
      </c>
      <c r="EM513" s="11">
        <v>2.6935258E-2</v>
      </c>
      <c r="EN513" s="11">
        <v>1.0968271E-2</v>
      </c>
      <c r="EO513" s="11">
        <v>0</v>
      </c>
      <c r="EP513" s="11">
        <v>0</v>
      </c>
      <c r="EQ513" s="11">
        <v>0</v>
      </c>
      <c r="ER513" s="11">
        <v>0</v>
      </c>
      <c r="ES513" s="11">
        <v>0</v>
      </c>
      <c r="ET513" s="11">
        <v>0</v>
      </c>
      <c r="EU513" s="11">
        <v>0</v>
      </c>
      <c r="EV513" s="11">
        <v>0</v>
      </c>
      <c r="EW513" s="11">
        <v>1.6669940729999999</v>
      </c>
      <c r="EX513" s="11">
        <v>2.1982740000000001E-3</v>
      </c>
      <c r="EY513" s="11">
        <v>2.6548710000000001E-3</v>
      </c>
      <c r="EZ513" s="11">
        <v>1.2252249999999999E-3</v>
      </c>
      <c r="FA513" s="11">
        <v>0</v>
      </c>
      <c r="FB513" s="11">
        <v>0</v>
      </c>
      <c r="FC513" s="11">
        <v>0</v>
      </c>
      <c r="FD513" s="11">
        <v>0</v>
      </c>
      <c r="FE513" s="11">
        <v>0</v>
      </c>
      <c r="FF513" s="11">
        <v>0</v>
      </c>
      <c r="FG513" s="11">
        <v>0</v>
      </c>
      <c r="FH513" s="11">
        <v>0.247499</v>
      </c>
      <c r="FI513" s="11" t="s">
        <v>115</v>
      </c>
      <c r="FJ513" s="11" t="s">
        <v>115</v>
      </c>
      <c r="FK513" s="11">
        <v>102.571703</v>
      </c>
      <c r="FL513" s="11" t="s">
        <v>115</v>
      </c>
      <c r="FM513" s="11" t="s">
        <v>115</v>
      </c>
    </row>
    <row r="514" spans="116:169">
      <c r="DL514" s="11">
        <v>0</v>
      </c>
      <c r="DM514" s="11">
        <v>3.7929999999999998E-2</v>
      </c>
      <c r="DN514" s="11">
        <v>5.0000000000000002E-5</v>
      </c>
      <c r="DO514" s="11">
        <v>2.5999999999999998E-4</v>
      </c>
      <c r="DP514" s="11">
        <v>8.7000000000000001E-4</v>
      </c>
      <c r="DQ514" s="11">
        <v>2.0000000000000002E-5</v>
      </c>
      <c r="DR514" s="11">
        <v>1.0000000000000001E-5</v>
      </c>
      <c r="DS514" s="11">
        <v>2.31E-3</v>
      </c>
      <c r="DT514" s="11">
        <v>0.20605000000000001</v>
      </c>
      <c r="DU514" s="11">
        <v>3.2200000000000002E-3</v>
      </c>
      <c r="DV514" s="11">
        <v>0.12406</v>
      </c>
      <c r="DW514" s="11">
        <v>0.62522</v>
      </c>
      <c r="DX514" s="11">
        <v>0</v>
      </c>
      <c r="DY514" s="11">
        <v>11.75643</v>
      </c>
      <c r="DZ514" s="11">
        <v>2.0039999999999999E-2</v>
      </c>
      <c r="EA514" s="11">
        <v>0.12534999999999999</v>
      </c>
      <c r="EB514" s="11">
        <v>0.50466999999999995</v>
      </c>
      <c r="EC514" s="11">
        <v>1.0699999999999999E-2</v>
      </c>
      <c r="ED514" s="11">
        <v>5.64E-3</v>
      </c>
      <c r="EE514" s="11">
        <v>1.58436</v>
      </c>
      <c r="EF514" s="11">
        <v>84.670389999999998</v>
      </c>
      <c r="EG514" s="11">
        <v>8.2151499999999995</v>
      </c>
      <c r="EH514" s="11">
        <v>322.07330999999999</v>
      </c>
      <c r="EI514" s="11">
        <v>1163.77676</v>
      </c>
      <c r="EJ514" s="11">
        <v>0</v>
      </c>
      <c r="EK514" s="11">
        <v>3.8593780739999999</v>
      </c>
      <c r="EL514" s="11">
        <v>1.1584953E-2</v>
      </c>
      <c r="EM514" s="11">
        <v>1.1853189E-2</v>
      </c>
      <c r="EN514" s="11">
        <v>1.1292501E-2</v>
      </c>
      <c r="EO514" s="11">
        <v>0</v>
      </c>
      <c r="EP514" s="11">
        <v>0</v>
      </c>
      <c r="EQ514" s="11">
        <v>0</v>
      </c>
      <c r="ER514" s="11">
        <v>0</v>
      </c>
      <c r="ES514" s="11">
        <v>0</v>
      </c>
      <c r="ET514" s="11">
        <v>0</v>
      </c>
      <c r="EU514" s="11">
        <v>0</v>
      </c>
      <c r="EV514" s="11">
        <v>0</v>
      </c>
      <c r="EW514" s="11">
        <v>0.210775398</v>
      </c>
      <c r="EX514" s="11">
        <v>9.3007300000000001E-4</v>
      </c>
      <c r="EY514" s="11">
        <v>1.0165759999999999E-3</v>
      </c>
      <c r="EZ514" s="11">
        <v>1.096362E-3</v>
      </c>
      <c r="FA514" s="11">
        <v>0</v>
      </c>
      <c r="FB514" s="11">
        <v>0</v>
      </c>
      <c r="FC514" s="11">
        <v>0</v>
      </c>
      <c r="FD514" s="11">
        <v>0</v>
      </c>
      <c r="FE514" s="11">
        <v>0</v>
      </c>
      <c r="FF514" s="11">
        <v>0</v>
      </c>
      <c r="FG514" s="11">
        <v>0</v>
      </c>
      <c r="FH514" s="11">
        <v>3.9130999999999999E-2</v>
      </c>
      <c r="FI514" s="11" t="s">
        <v>115</v>
      </c>
      <c r="FJ514" s="11" t="s">
        <v>115</v>
      </c>
      <c r="FK514" s="11">
        <v>12.417204</v>
      </c>
      <c r="FL514" s="11" t="s">
        <v>115</v>
      </c>
      <c r="FM514" s="11" t="s">
        <v>115</v>
      </c>
    </row>
    <row r="515" spans="116:169">
      <c r="DL515" s="11">
        <v>0</v>
      </c>
      <c r="DM515" s="11">
        <v>9.6000000000000002E-4</v>
      </c>
      <c r="DN515" s="11">
        <v>2.0000000000000002E-5</v>
      </c>
      <c r="DO515" s="11">
        <v>6.9999999999999994E-5</v>
      </c>
      <c r="DP515" s="11">
        <v>2.5000000000000001E-4</v>
      </c>
      <c r="DQ515" s="11">
        <v>1.0000000000000001E-5</v>
      </c>
      <c r="DR515" s="11">
        <v>0</v>
      </c>
      <c r="DS515" s="11">
        <v>8.0999999999999996E-4</v>
      </c>
      <c r="DT515" s="11">
        <v>3.7010000000000001E-2</v>
      </c>
      <c r="DU515" s="11">
        <v>3.2299999999999998E-3</v>
      </c>
      <c r="DV515" s="11">
        <v>0.12637000000000001</v>
      </c>
      <c r="DW515" s="11">
        <v>0.83126999999999995</v>
      </c>
      <c r="DX515" s="11">
        <v>0</v>
      </c>
      <c r="DY515" s="11">
        <v>0.19830999999999999</v>
      </c>
      <c r="DZ515" s="11">
        <v>4.9300000000000004E-3</v>
      </c>
      <c r="EA515" s="11">
        <v>2.8289999999999999E-2</v>
      </c>
      <c r="EB515" s="11">
        <v>0.11854000000000001</v>
      </c>
      <c r="EC515" s="11">
        <v>2.8999999999999998E-3</v>
      </c>
      <c r="ED515" s="11">
        <v>1.2600000000000001E-3</v>
      </c>
      <c r="EE515" s="11">
        <v>0.46751999999999999</v>
      </c>
      <c r="EF515" s="11">
        <v>11.472530000000001</v>
      </c>
      <c r="EG515" s="11">
        <v>8.2207799999999995</v>
      </c>
      <c r="EH515" s="11">
        <v>323.65767</v>
      </c>
      <c r="EI515" s="11">
        <v>1248.44715</v>
      </c>
      <c r="EJ515" s="11">
        <v>0</v>
      </c>
      <c r="EK515" s="11">
        <v>0.110883598</v>
      </c>
      <c r="EL515" s="11">
        <v>4.2776730000000001E-3</v>
      </c>
      <c r="EM515" s="11">
        <v>3.7490129999999998E-3</v>
      </c>
      <c r="EN515" s="11">
        <v>4.010497E-3</v>
      </c>
      <c r="EO515" s="11">
        <v>0</v>
      </c>
      <c r="EP515" s="11">
        <v>0</v>
      </c>
      <c r="EQ515" s="11">
        <v>0</v>
      </c>
      <c r="ER515" s="11">
        <v>0</v>
      </c>
      <c r="ES515" s="11">
        <v>0</v>
      </c>
      <c r="ET515" s="11">
        <v>0</v>
      </c>
      <c r="EU515" s="11">
        <v>0</v>
      </c>
      <c r="EV515" s="11">
        <v>0</v>
      </c>
      <c r="EW515" s="11">
        <v>4.844943E-3</v>
      </c>
      <c r="EX515" s="11">
        <v>2.8832700000000001E-4</v>
      </c>
      <c r="EY515" s="11">
        <v>2.7060000000000002E-4</v>
      </c>
      <c r="EZ515" s="11">
        <v>3.3151200000000001E-4</v>
      </c>
      <c r="FA515" s="11">
        <v>0</v>
      </c>
      <c r="FB515" s="11">
        <v>0</v>
      </c>
      <c r="FC515" s="11">
        <v>0</v>
      </c>
      <c r="FD515" s="11">
        <v>0</v>
      </c>
      <c r="FE515" s="11">
        <v>0</v>
      </c>
      <c r="FF515" s="11">
        <v>0</v>
      </c>
      <c r="FG515" s="11">
        <v>0</v>
      </c>
      <c r="FH515" s="11">
        <v>1.3079999999999999E-3</v>
      </c>
      <c r="FI515" s="11" t="s">
        <v>115</v>
      </c>
      <c r="FJ515" s="11" t="s">
        <v>115</v>
      </c>
      <c r="FK515" s="11">
        <v>0.352968</v>
      </c>
      <c r="FL515" s="11" t="s">
        <v>115</v>
      </c>
      <c r="FM515" s="11" t="s">
        <v>115</v>
      </c>
    </row>
    <row r="516" spans="116:169">
      <c r="DL516" s="11">
        <v>0</v>
      </c>
      <c r="DM516" s="11">
        <v>2.0000000000000002E-5</v>
      </c>
      <c r="DN516" s="11">
        <v>1.0000000000000001E-5</v>
      </c>
      <c r="DO516" s="11">
        <v>2.0000000000000002E-5</v>
      </c>
      <c r="DP516" s="11">
        <v>6.9999999999999994E-5</v>
      </c>
      <c r="DQ516" s="11">
        <v>0</v>
      </c>
      <c r="DR516" s="11">
        <v>0</v>
      </c>
      <c r="DS516" s="11">
        <v>2.3000000000000001E-4</v>
      </c>
      <c r="DT516" s="11">
        <v>9.6000000000000002E-4</v>
      </c>
      <c r="DU516" s="11">
        <v>3.2299999999999998E-3</v>
      </c>
      <c r="DV516" s="11">
        <v>0.12717999999999999</v>
      </c>
      <c r="DW516" s="11">
        <v>0.86829000000000001</v>
      </c>
      <c r="DX516" s="11">
        <v>0</v>
      </c>
      <c r="DY516" s="11">
        <v>0</v>
      </c>
      <c r="DZ516" s="11">
        <v>9.3000000000000005E-4</v>
      </c>
      <c r="EA516" s="11">
        <v>6.4999999999999997E-3</v>
      </c>
      <c r="EB516" s="11">
        <v>2.673E-2</v>
      </c>
      <c r="EC516" s="11">
        <v>6.8000000000000005E-4</v>
      </c>
      <c r="ED516" s="11">
        <v>2.9E-4</v>
      </c>
      <c r="EE516" s="11">
        <v>0.10977000000000001</v>
      </c>
      <c r="EF516" s="11">
        <v>0.19792999999999999</v>
      </c>
      <c r="EG516" s="11">
        <v>8.2220499999999994</v>
      </c>
      <c r="EH516" s="11">
        <v>324.12520000000001</v>
      </c>
      <c r="EI516" s="11">
        <v>1259.91968</v>
      </c>
      <c r="EJ516" s="11">
        <v>0</v>
      </c>
      <c r="EK516" s="11">
        <v>6.5849619999999998E-3</v>
      </c>
      <c r="EL516" s="11">
        <v>1.311027E-3</v>
      </c>
      <c r="EM516" s="11">
        <v>1.0942160000000001E-3</v>
      </c>
      <c r="EN516" s="11">
        <v>1.1572360000000001E-3</v>
      </c>
      <c r="EO516" s="11">
        <v>0</v>
      </c>
      <c r="EP516" s="11">
        <v>0</v>
      </c>
      <c r="EQ516" s="11">
        <v>0</v>
      </c>
      <c r="ER516" s="11">
        <v>0</v>
      </c>
      <c r="ES516" s="11">
        <v>0</v>
      </c>
      <c r="ET516" s="11">
        <v>0</v>
      </c>
      <c r="EU516" s="11">
        <v>0</v>
      </c>
      <c r="EV516" s="11">
        <v>0</v>
      </c>
      <c r="EW516" s="11">
        <v>2.5172900000000002E-4</v>
      </c>
      <c r="EX516" s="10">
        <v>6.9952999999999999E-5</v>
      </c>
      <c r="EY516" s="10">
        <v>6.3626600000000005E-5</v>
      </c>
      <c r="EZ516" s="10">
        <v>7.9183099999999997E-5</v>
      </c>
      <c r="FA516" s="11">
        <v>0</v>
      </c>
      <c r="FB516" s="11">
        <v>0</v>
      </c>
      <c r="FC516" s="11">
        <v>0</v>
      </c>
      <c r="FD516" s="11">
        <v>0</v>
      </c>
      <c r="FE516" s="11">
        <v>0</v>
      </c>
      <c r="FF516" s="11">
        <v>0</v>
      </c>
      <c r="FG516" s="11">
        <v>0</v>
      </c>
      <c r="FH516" s="11">
        <v>1.18E-4</v>
      </c>
      <c r="FI516" s="11" t="s">
        <v>115</v>
      </c>
      <c r="FJ516" s="11" t="s">
        <v>115</v>
      </c>
      <c r="FK516" s="11">
        <v>3.4828999999999999E-2</v>
      </c>
      <c r="FL516" s="11" t="s">
        <v>115</v>
      </c>
      <c r="FM516" s="11" t="s">
        <v>115</v>
      </c>
    </row>
    <row r="517" spans="116:169">
      <c r="DL517" s="11">
        <v>0</v>
      </c>
      <c r="DM517" s="11">
        <v>0</v>
      </c>
      <c r="DN517" s="11">
        <v>0</v>
      </c>
      <c r="DO517" s="11">
        <v>1.0000000000000001E-5</v>
      </c>
      <c r="DP517" s="11">
        <v>2.0000000000000002E-5</v>
      </c>
      <c r="DQ517" s="11">
        <v>0</v>
      </c>
      <c r="DR517" s="11">
        <v>0</v>
      </c>
      <c r="DS517" s="11">
        <v>6.9999999999999994E-5</v>
      </c>
      <c r="DT517" s="11">
        <v>2.0000000000000002E-5</v>
      </c>
      <c r="DU517" s="11">
        <v>3.2299999999999998E-3</v>
      </c>
      <c r="DV517" s="11">
        <v>0.12741</v>
      </c>
      <c r="DW517" s="11">
        <v>0.86924999999999997</v>
      </c>
      <c r="DX517" s="11">
        <v>0</v>
      </c>
      <c r="DY517" s="11">
        <v>0</v>
      </c>
      <c r="DZ517" s="11">
        <v>1E-4</v>
      </c>
      <c r="EA517" s="11">
        <v>1.23E-3</v>
      </c>
      <c r="EB517" s="11">
        <v>6.0400000000000002E-3</v>
      </c>
      <c r="EC517" s="11">
        <v>1.4999999999999999E-4</v>
      </c>
      <c r="ED517" s="11">
        <v>6.9999999999999994E-5</v>
      </c>
      <c r="EE517" s="11">
        <v>2.4750000000000001E-2</v>
      </c>
      <c r="EF517" s="11">
        <v>6.0000000000000002E-5</v>
      </c>
      <c r="EG517" s="11">
        <v>8.2223400000000009</v>
      </c>
      <c r="EH517" s="11">
        <v>324.23496999999998</v>
      </c>
      <c r="EI517" s="11">
        <v>1260.11761</v>
      </c>
      <c r="EJ517" s="11">
        <v>0</v>
      </c>
      <c r="EK517" s="11">
        <v>1.3590469999999999E-3</v>
      </c>
      <c r="EL517" s="11">
        <v>3.9395499999999998E-4</v>
      </c>
      <c r="EM517" s="11">
        <v>3.3600900000000001E-4</v>
      </c>
      <c r="EN517" s="11">
        <v>3.3597599999999998E-4</v>
      </c>
      <c r="EO517" s="11">
        <v>0</v>
      </c>
      <c r="EP517" s="11">
        <v>0</v>
      </c>
      <c r="EQ517" s="11">
        <v>0</v>
      </c>
      <c r="ER517" s="11">
        <v>0</v>
      </c>
      <c r="ES517" s="11">
        <v>0</v>
      </c>
      <c r="ET517" s="11">
        <v>0</v>
      </c>
      <c r="EU517" s="11">
        <v>0</v>
      </c>
      <c r="EV517" s="11">
        <v>0</v>
      </c>
      <c r="EW517" s="10">
        <v>4.5524300000000001E-5</v>
      </c>
      <c r="EX517" s="10">
        <v>1.54717E-5</v>
      </c>
      <c r="EY517" s="10">
        <v>1.47968E-5</v>
      </c>
      <c r="EZ517" s="10">
        <v>1.82687E-5</v>
      </c>
      <c r="FA517" s="11">
        <v>0</v>
      </c>
      <c r="FB517" s="11">
        <v>0</v>
      </c>
      <c r="FC517" s="11">
        <v>0</v>
      </c>
      <c r="FD517" s="11">
        <v>0</v>
      </c>
      <c r="FE517" s="11">
        <v>0</v>
      </c>
      <c r="FF517" s="11">
        <v>0</v>
      </c>
      <c r="FG517" s="11">
        <v>0</v>
      </c>
      <c r="FH517" s="11">
        <v>3.4999999999999997E-5</v>
      </c>
      <c r="FI517" s="11" t="s">
        <v>115</v>
      </c>
      <c r="FJ517" s="11" t="s">
        <v>115</v>
      </c>
      <c r="FK517" s="11">
        <v>7.5209999999999999E-3</v>
      </c>
      <c r="FL517" s="11" t="s">
        <v>115</v>
      </c>
      <c r="FM517" s="11" t="s">
        <v>115</v>
      </c>
    </row>
    <row r="518" spans="116:169">
      <c r="DL518" s="11">
        <v>0</v>
      </c>
      <c r="DM518" s="11">
        <v>0</v>
      </c>
      <c r="DN518" s="11">
        <v>0</v>
      </c>
      <c r="DO518" s="11">
        <v>0</v>
      </c>
      <c r="DP518" s="11">
        <v>1.0000000000000001E-5</v>
      </c>
      <c r="DQ518" s="11">
        <v>0</v>
      </c>
      <c r="DR518" s="11">
        <v>0</v>
      </c>
      <c r="DS518" s="11">
        <v>2.0000000000000002E-5</v>
      </c>
      <c r="DT518" s="11">
        <v>0</v>
      </c>
      <c r="DU518" s="11">
        <v>3.2299999999999998E-3</v>
      </c>
      <c r="DV518" s="11">
        <v>0.12747</v>
      </c>
      <c r="DW518" s="11">
        <v>0.86926000000000003</v>
      </c>
      <c r="DX518" s="11">
        <v>0</v>
      </c>
      <c r="DY518" s="11">
        <v>0</v>
      </c>
      <c r="DZ518" s="11">
        <v>0</v>
      </c>
      <c r="EA518" s="11">
        <v>1.3999999999999999E-4</v>
      </c>
      <c r="EB518" s="11">
        <v>1.14E-3</v>
      </c>
      <c r="EC518" s="11">
        <v>3.0000000000000001E-5</v>
      </c>
      <c r="ED518" s="11">
        <v>1.0000000000000001E-5</v>
      </c>
      <c r="EE518" s="11">
        <v>5.5799999999999999E-3</v>
      </c>
      <c r="EF518" s="11">
        <v>1.0000000000000001E-5</v>
      </c>
      <c r="EG518" s="11">
        <v>8.2224000000000004</v>
      </c>
      <c r="EH518" s="11">
        <v>324.25972000000002</v>
      </c>
      <c r="EI518" s="11">
        <v>1260.1176700000001</v>
      </c>
      <c r="EJ518" s="11">
        <v>0</v>
      </c>
      <c r="EK518" s="11">
        <v>2.8926499999999998E-4</v>
      </c>
      <c r="EL518" s="10">
        <v>9.70186E-5</v>
      </c>
      <c r="EM518" s="11">
        <v>1.0493999999999999E-4</v>
      </c>
      <c r="EN518" s="11">
        <v>1.06215E-4</v>
      </c>
      <c r="EO518" s="11">
        <v>0</v>
      </c>
      <c r="EP518" s="11">
        <v>0</v>
      </c>
      <c r="EQ518" s="11">
        <v>0</v>
      </c>
      <c r="ER518" s="11">
        <v>0</v>
      </c>
      <c r="ES518" s="11">
        <v>0</v>
      </c>
      <c r="ET518" s="11">
        <v>0</v>
      </c>
      <c r="EU518" s="11">
        <v>0</v>
      </c>
      <c r="EV518" s="11">
        <v>0</v>
      </c>
      <c r="EW518" s="10">
        <v>7.8483900000000003E-6</v>
      </c>
      <c r="EX518" s="10">
        <v>2.47796E-6</v>
      </c>
      <c r="EY518" s="10">
        <v>3.1793300000000002E-6</v>
      </c>
      <c r="EZ518" s="10">
        <v>4.3027899999999998E-6</v>
      </c>
      <c r="FA518" s="11">
        <v>0</v>
      </c>
      <c r="FB518" s="11">
        <v>0</v>
      </c>
      <c r="FC518" s="11">
        <v>0</v>
      </c>
      <c r="FD518" s="11">
        <v>0</v>
      </c>
      <c r="FE518" s="11">
        <v>0</v>
      </c>
      <c r="FF518" s="11">
        <v>0</v>
      </c>
      <c r="FG518" s="11">
        <v>0</v>
      </c>
      <c r="FH518" s="11">
        <v>1.1E-5</v>
      </c>
      <c r="FI518" s="11" t="s">
        <v>115</v>
      </c>
      <c r="FJ518" s="11" t="s">
        <v>115</v>
      </c>
      <c r="FK518" s="11">
        <v>1.3140000000000001E-3</v>
      </c>
      <c r="FL518" s="11" t="s">
        <v>115</v>
      </c>
      <c r="FM518" s="11" t="s">
        <v>115</v>
      </c>
    </row>
    <row r="519" spans="116:169">
      <c r="DL519" s="11">
        <v>0</v>
      </c>
      <c r="DM519" s="11">
        <v>0</v>
      </c>
      <c r="DN519" s="11">
        <v>0</v>
      </c>
      <c r="DO519" s="11">
        <v>0</v>
      </c>
      <c r="DP519" s="11">
        <v>0</v>
      </c>
      <c r="DQ519" s="11">
        <v>0</v>
      </c>
      <c r="DR519" s="11">
        <v>0</v>
      </c>
      <c r="DS519" s="11">
        <v>0</v>
      </c>
      <c r="DT519" s="11">
        <v>0</v>
      </c>
      <c r="DU519" s="11">
        <v>0</v>
      </c>
      <c r="DV519" s="11">
        <v>0</v>
      </c>
      <c r="DW519" s="11">
        <v>0</v>
      </c>
      <c r="DX519" s="11">
        <v>0</v>
      </c>
      <c r="DY519" s="11">
        <v>0</v>
      </c>
      <c r="DZ519" s="11">
        <v>0</v>
      </c>
      <c r="EA519" s="11">
        <v>0</v>
      </c>
      <c r="EB519" s="11">
        <v>0</v>
      </c>
      <c r="EC519" s="11">
        <v>0</v>
      </c>
      <c r="ED519" s="11">
        <v>0</v>
      </c>
      <c r="EE519" s="11">
        <v>0</v>
      </c>
      <c r="EF519" s="11">
        <v>0</v>
      </c>
      <c r="EG519" s="11">
        <v>0</v>
      </c>
      <c r="EH519" s="11">
        <v>0</v>
      </c>
      <c r="EI519" s="11">
        <v>0</v>
      </c>
      <c r="EJ519" s="11">
        <v>0</v>
      </c>
      <c r="EK519" s="11">
        <v>0</v>
      </c>
      <c r="EL519" s="11">
        <v>0</v>
      </c>
      <c r="EM519" s="11">
        <v>0</v>
      </c>
      <c r="EN519" s="11">
        <v>0</v>
      </c>
      <c r="EO519" s="11">
        <v>0</v>
      </c>
      <c r="EP519" s="11">
        <v>0</v>
      </c>
      <c r="EQ519" s="11">
        <v>0</v>
      </c>
      <c r="ER519" s="11">
        <v>0</v>
      </c>
      <c r="ES519" s="11">
        <v>0</v>
      </c>
      <c r="ET519" s="11">
        <v>0</v>
      </c>
      <c r="EU519" s="11">
        <v>0</v>
      </c>
      <c r="EV519" s="11">
        <v>0</v>
      </c>
      <c r="EW519" s="11">
        <v>0</v>
      </c>
      <c r="EX519" s="11">
        <v>0</v>
      </c>
      <c r="EY519" s="11">
        <v>0</v>
      </c>
      <c r="EZ519" s="11">
        <v>0</v>
      </c>
      <c r="FA519" s="11">
        <v>0</v>
      </c>
      <c r="FB519" s="11">
        <v>0</v>
      </c>
      <c r="FC519" s="11">
        <v>0</v>
      </c>
      <c r="FD519" s="11">
        <v>0</v>
      </c>
      <c r="FE519" s="11">
        <v>0</v>
      </c>
      <c r="FF519" s="11">
        <v>0</v>
      </c>
      <c r="FG519" s="11">
        <v>0</v>
      </c>
      <c r="FH519" s="11" t="s">
        <v>115</v>
      </c>
      <c r="FI519" s="11">
        <v>1.1E-5</v>
      </c>
      <c r="FJ519" s="11" t="s">
        <v>115</v>
      </c>
      <c r="FK519" s="11" t="s">
        <v>115</v>
      </c>
      <c r="FL519" s="11">
        <v>1.3140000000000001E-3</v>
      </c>
      <c r="FM519" s="11" t="s">
        <v>115</v>
      </c>
    </row>
    <row r="520" spans="116:169">
      <c r="DL520" s="11">
        <v>0</v>
      </c>
      <c r="DM520" s="11">
        <v>0</v>
      </c>
      <c r="DN520" s="11">
        <v>0</v>
      </c>
      <c r="DO520" s="11">
        <v>0</v>
      </c>
      <c r="DP520" s="11">
        <v>0</v>
      </c>
      <c r="DQ520" s="11">
        <v>0</v>
      </c>
      <c r="DR520" s="11">
        <v>0</v>
      </c>
      <c r="DS520" s="11">
        <v>0</v>
      </c>
      <c r="DT520" s="11">
        <v>0</v>
      </c>
      <c r="DU520" s="11">
        <v>0</v>
      </c>
      <c r="DV520" s="11">
        <v>0</v>
      </c>
      <c r="DW520" s="11">
        <v>0</v>
      </c>
      <c r="DX520" s="11">
        <v>0</v>
      </c>
      <c r="DY520" s="11">
        <v>0</v>
      </c>
      <c r="DZ520" s="11">
        <v>0</v>
      </c>
      <c r="EA520" s="11">
        <v>0</v>
      </c>
      <c r="EB520" s="11">
        <v>0</v>
      </c>
      <c r="EC520" s="11">
        <v>0</v>
      </c>
      <c r="ED520" s="11">
        <v>0</v>
      </c>
      <c r="EE520" s="11">
        <v>0</v>
      </c>
      <c r="EF520" s="11">
        <v>0</v>
      </c>
      <c r="EG520" s="11">
        <v>0</v>
      </c>
      <c r="EH520" s="11">
        <v>0</v>
      </c>
      <c r="EI520" s="11">
        <v>0</v>
      </c>
      <c r="EJ520" s="11">
        <v>0</v>
      </c>
      <c r="EK520" s="11">
        <v>0</v>
      </c>
      <c r="EL520" s="11">
        <v>0</v>
      </c>
      <c r="EM520" s="11">
        <v>0</v>
      </c>
      <c r="EN520" s="11">
        <v>0</v>
      </c>
      <c r="EO520" s="11">
        <v>0</v>
      </c>
      <c r="EP520" s="11">
        <v>0</v>
      </c>
      <c r="EQ520" s="11">
        <v>0</v>
      </c>
      <c r="ER520" s="11">
        <v>0</v>
      </c>
      <c r="ES520" s="11">
        <v>0</v>
      </c>
      <c r="ET520" s="11">
        <v>0</v>
      </c>
      <c r="EU520" s="11">
        <v>0</v>
      </c>
      <c r="EV520" s="11">
        <v>0</v>
      </c>
      <c r="EW520" s="11">
        <v>0</v>
      </c>
      <c r="EX520" s="11">
        <v>0</v>
      </c>
      <c r="EY520" s="11">
        <v>0</v>
      </c>
      <c r="EZ520" s="11">
        <v>0</v>
      </c>
      <c r="FA520" s="11">
        <v>0</v>
      </c>
      <c r="FB520" s="11">
        <v>0</v>
      </c>
      <c r="FC520" s="11">
        <v>0</v>
      </c>
      <c r="FD520" s="11">
        <v>0</v>
      </c>
      <c r="FE520" s="11">
        <v>0</v>
      </c>
      <c r="FF520" s="11">
        <v>0</v>
      </c>
      <c r="FG520" s="11">
        <v>0</v>
      </c>
      <c r="FH520" s="11" t="s">
        <v>115</v>
      </c>
      <c r="FI520" s="11" t="s">
        <v>115</v>
      </c>
      <c r="FJ520" s="11">
        <v>1.1E-5</v>
      </c>
      <c r="FK520" s="11" t="s">
        <v>115</v>
      </c>
      <c r="FL520" s="11" t="s">
        <v>115</v>
      </c>
      <c r="FM520" s="11">
        <v>1.3140000000000001E-3</v>
      </c>
    </row>
    <row r="521" spans="116:169">
      <c r="DL521" s="11">
        <v>0</v>
      </c>
      <c r="DM521" s="11">
        <v>0</v>
      </c>
      <c r="DN521" s="11">
        <v>0</v>
      </c>
      <c r="DO521" s="11">
        <v>0</v>
      </c>
      <c r="DP521" s="11">
        <v>0</v>
      </c>
      <c r="DQ521" s="11">
        <v>0</v>
      </c>
      <c r="DR521" s="11">
        <v>0</v>
      </c>
      <c r="DS521" s="11">
        <v>0</v>
      </c>
      <c r="DT521" s="11">
        <v>0</v>
      </c>
      <c r="DU521" s="11">
        <v>0</v>
      </c>
      <c r="DV521" s="11">
        <v>0</v>
      </c>
      <c r="DW521" s="11">
        <v>0</v>
      </c>
      <c r="DX521" s="11">
        <v>0</v>
      </c>
      <c r="DY521" s="11">
        <v>0</v>
      </c>
      <c r="DZ521" s="11">
        <v>0</v>
      </c>
      <c r="EA521" s="11">
        <v>0</v>
      </c>
      <c r="EB521" s="11">
        <v>0</v>
      </c>
      <c r="EC521" s="11">
        <v>0</v>
      </c>
      <c r="ED521" s="11">
        <v>0</v>
      </c>
      <c r="EE521" s="11">
        <v>0</v>
      </c>
      <c r="EF521" s="11">
        <v>0</v>
      </c>
      <c r="EG521" s="11">
        <v>0</v>
      </c>
      <c r="EH521" s="11">
        <v>0</v>
      </c>
      <c r="EI521" s="11">
        <v>0</v>
      </c>
      <c r="EJ521" s="11">
        <v>0</v>
      </c>
      <c r="EK521" s="11">
        <v>0</v>
      </c>
      <c r="EL521" s="11">
        <v>0</v>
      </c>
      <c r="EM521" s="11">
        <v>0</v>
      </c>
      <c r="EN521" s="11">
        <v>0</v>
      </c>
      <c r="EO521" s="11">
        <v>0</v>
      </c>
      <c r="EP521" s="11">
        <v>0</v>
      </c>
      <c r="EQ521" s="11">
        <v>0</v>
      </c>
      <c r="ER521" s="11">
        <v>0</v>
      </c>
      <c r="ES521" s="11">
        <v>0</v>
      </c>
      <c r="ET521" s="11">
        <v>0</v>
      </c>
      <c r="EU521" s="11">
        <v>0</v>
      </c>
      <c r="EV521" s="11">
        <v>0</v>
      </c>
      <c r="EW521" s="11">
        <v>0</v>
      </c>
      <c r="EX521" s="11">
        <v>0</v>
      </c>
      <c r="EY521" s="11">
        <v>0</v>
      </c>
      <c r="EZ521" s="11">
        <v>0</v>
      </c>
      <c r="FA521" s="11">
        <v>0</v>
      </c>
      <c r="FB521" s="11">
        <v>0</v>
      </c>
      <c r="FC521" s="11">
        <v>0</v>
      </c>
      <c r="FD521" s="11">
        <v>0</v>
      </c>
      <c r="FE521" s="11">
        <v>0</v>
      </c>
      <c r="FF521" s="11">
        <v>0</v>
      </c>
      <c r="FG521" s="11">
        <v>0</v>
      </c>
      <c r="FH521" s="11" t="s">
        <v>115</v>
      </c>
      <c r="FI521" s="11" t="s">
        <v>115</v>
      </c>
      <c r="FJ521" s="11">
        <v>1.1E-5</v>
      </c>
      <c r="FK521" s="11" t="s">
        <v>115</v>
      </c>
      <c r="FL521" s="11" t="s">
        <v>115</v>
      </c>
      <c r="FM521" s="11">
        <v>1.3140000000000001E-3</v>
      </c>
    </row>
    <row r="522" spans="116:169">
      <c r="DL522" s="11">
        <v>0</v>
      </c>
      <c r="DM522" s="11">
        <v>0</v>
      </c>
      <c r="DN522" s="11">
        <v>0</v>
      </c>
      <c r="DO522" s="11">
        <v>0</v>
      </c>
      <c r="DP522" s="11">
        <v>0</v>
      </c>
      <c r="DQ522" s="11">
        <v>0</v>
      </c>
      <c r="DR522" s="11">
        <v>0</v>
      </c>
      <c r="DS522" s="11">
        <v>0</v>
      </c>
      <c r="DT522" s="11">
        <v>0</v>
      </c>
      <c r="DU522" s="11">
        <v>0</v>
      </c>
      <c r="DV522" s="11">
        <v>0</v>
      </c>
      <c r="DW522" s="11">
        <v>0</v>
      </c>
      <c r="DX522" s="11">
        <v>0</v>
      </c>
      <c r="DY522" s="11">
        <v>0</v>
      </c>
      <c r="DZ522" s="11">
        <v>0</v>
      </c>
      <c r="EA522" s="11">
        <v>0</v>
      </c>
      <c r="EB522" s="11">
        <v>0</v>
      </c>
      <c r="EC522" s="11">
        <v>0</v>
      </c>
      <c r="ED522" s="11">
        <v>0</v>
      </c>
      <c r="EE522" s="11">
        <v>0</v>
      </c>
      <c r="EF522" s="11">
        <v>0</v>
      </c>
      <c r="EG522" s="11">
        <v>0</v>
      </c>
      <c r="EH522" s="11">
        <v>0</v>
      </c>
      <c r="EI522" s="11">
        <v>0</v>
      </c>
      <c r="EJ522" s="11">
        <v>0</v>
      </c>
      <c r="EK522" s="11">
        <v>0</v>
      </c>
      <c r="EL522" s="11">
        <v>0</v>
      </c>
      <c r="EM522" s="11">
        <v>0</v>
      </c>
      <c r="EN522" s="11">
        <v>0</v>
      </c>
      <c r="EO522" s="11">
        <v>0</v>
      </c>
      <c r="EP522" s="11">
        <v>0</v>
      </c>
      <c r="EQ522" s="11">
        <v>0</v>
      </c>
      <c r="ER522" s="11">
        <v>0</v>
      </c>
      <c r="ES522" s="11">
        <v>0</v>
      </c>
      <c r="ET522" s="11">
        <v>0</v>
      </c>
      <c r="EU522" s="11">
        <v>0</v>
      </c>
      <c r="EV522" s="11">
        <v>0</v>
      </c>
      <c r="EW522" s="11">
        <v>0</v>
      </c>
      <c r="EX522" s="11">
        <v>0</v>
      </c>
      <c r="EY522" s="11">
        <v>0</v>
      </c>
      <c r="EZ522" s="11">
        <v>0</v>
      </c>
      <c r="FA522" s="11">
        <v>0</v>
      </c>
      <c r="FB522" s="11">
        <v>0</v>
      </c>
      <c r="FC522" s="11">
        <v>0</v>
      </c>
      <c r="FD522" s="11">
        <v>0</v>
      </c>
      <c r="FE522" s="11">
        <v>0</v>
      </c>
      <c r="FF522" s="11">
        <v>0</v>
      </c>
      <c r="FG522" s="11">
        <v>0</v>
      </c>
      <c r="FH522" s="11" t="s">
        <v>115</v>
      </c>
      <c r="FI522" s="11" t="s">
        <v>115</v>
      </c>
      <c r="FJ522" s="11">
        <v>1.1E-5</v>
      </c>
      <c r="FK522" s="11" t="s">
        <v>115</v>
      </c>
      <c r="FL522" s="11" t="s">
        <v>115</v>
      </c>
      <c r="FM522" s="11">
        <v>1.3140000000000001E-3</v>
      </c>
    </row>
    <row r="523" spans="116:169">
      <c r="DL523" s="11">
        <v>0</v>
      </c>
      <c r="DM523" s="11">
        <v>1</v>
      </c>
      <c r="DN523" s="11">
        <v>0</v>
      </c>
      <c r="DO523" s="11">
        <v>0</v>
      </c>
      <c r="DP523" s="11">
        <v>0</v>
      </c>
      <c r="DQ523" s="11">
        <v>0</v>
      </c>
      <c r="DR523" s="11">
        <v>0</v>
      </c>
      <c r="DS523" s="11">
        <v>0</v>
      </c>
      <c r="DT523" s="11">
        <v>0</v>
      </c>
      <c r="DU523" s="11">
        <v>0</v>
      </c>
      <c r="DV523" s="11">
        <v>0</v>
      </c>
      <c r="DW523" s="11">
        <v>0</v>
      </c>
      <c r="DX523" s="11">
        <v>0</v>
      </c>
      <c r="DY523" s="11">
        <v>4169.1000000000004</v>
      </c>
      <c r="DZ523" s="11">
        <v>0</v>
      </c>
      <c r="EA523" s="11">
        <v>0</v>
      </c>
      <c r="EB523" s="11">
        <v>0</v>
      </c>
      <c r="EC523" s="11">
        <v>0</v>
      </c>
      <c r="ED523" s="11">
        <v>0</v>
      </c>
      <c r="EE523" s="11">
        <v>0</v>
      </c>
      <c r="EF523" s="11">
        <v>0</v>
      </c>
      <c r="EG523" s="11">
        <v>0</v>
      </c>
      <c r="EH523" s="11">
        <v>0</v>
      </c>
      <c r="EI523" s="11">
        <v>0</v>
      </c>
      <c r="EJ523" s="11">
        <v>0</v>
      </c>
      <c r="EK523" s="11">
        <v>0</v>
      </c>
      <c r="EL523" s="11">
        <v>0</v>
      </c>
      <c r="EM523" s="11">
        <v>0</v>
      </c>
      <c r="EN523" s="11">
        <v>0</v>
      </c>
      <c r="EO523" s="11">
        <v>0</v>
      </c>
      <c r="EP523" s="11">
        <v>0</v>
      </c>
      <c r="EQ523" s="11">
        <v>0</v>
      </c>
      <c r="ER523" s="11">
        <v>0</v>
      </c>
      <c r="ES523" s="11">
        <v>0</v>
      </c>
      <c r="ET523" s="11">
        <v>0</v>
      </c>
      <c r="EU523" s="11">
        <v>0</v>
      </c>
      <c r="EV523" s="11">
        <v>0</v>
      </c>
      <c r="EW523" s="11">
        <v>0</v>
      </c>
      <c r="EX523" s="11">
        <v>0</v>
      </c>
      <c r="EY523" s="11">
        <v>0</v>
      </c>
      <c r="EZ523" s="11">
        <v>0</v>
      </c>
      <c r="FA523" s="11">
        <v>0</v>
      </c>
      <c r="FB523" s="11">
        <v>0</v>
      </c>
      <c r="FC523" s="11">
        <v>0</v>
      </c>
      <c r="FD523" s="11">
        <v>0</v>
      </c>
      <c r="FE523" s="11">
        <v>0</v>
      </c>
      <c r="FF523" s="11">
        <v>0</v>
      </c>
      <c r="FG523" s="11">
        <v>0</v>
      </c>
      <c r="FH523" s="11" t="s">
        <v>115</v>
      </c>
      <c r="FI523" s="11" t="s">
        <v>115</v>
      </c>
      <c r="FJ523" s="11" t="s">
        <v>115</v>
      </c>
      <c r="FK523" s="11" t="s">
        <v>115</v>
      </c>
      <c r="FL523" s="11" t="s">
        <v>115</v>
      </c>
      <c r="FM523" s="11" t="s">
        <v>115</v>
      </c>
    </row>
    <row r="524" spans="116:169">
      <c r="DL524" s="11">
        <v>0</v>
      </c>
      <c r="DM524" s="11">
        <v>0.98153000000000001</v>
      </c>
      <c r="DN524" s="11">
        <v>4.0099999999999997E-3</v>
      </c>
      <c r="DO524" s="11">
        <v>7.7999999999999999E-4</v>
      </c>
      <c r="DP524" s="11">
        <v>1.4999999999999999E-4</v>
      </c>
      <c r="DQ524" s="11">
        <v>2.0000000000000002E-5</v>
      </c>
      <c r="DR524" s="11">
        <v>8.0000000000000007E-5</v>
      </c>
      <c r="DS524" s="11">
        <v>1.7000000000000001E-4</v>
      </c>
      <c r="DT524" s="11">
        <v>1.3270000000000001E-2</v>
      </c>
      <c r="DU524" s="11">
        <v>0</v>
      </c>
      <c r="DV524" s="11">
        <v>0</v>
      </c>
      <c r="DW524" s="11">
        <v>0</v>
      </c>
      <c r="DX524" s="11">
        <v>0</v>
      </c>
      <c r="DY524" s="11">
        <v>4035.53953</v>
      </c>
      <c r="DZ524" s="11">
        <v>16.705649999999999</v>
      </c>
      <c r="EA524" s="11">
        <v>3.2514799999999999</v>
      </c>
      <c r="EB524" s="11">
        <v>0.62261999999999995</v>
      </c>
      <c r="EC524" s="11">
        <v>6.9180000000000005E-2</v>
      </c>
      <c r="ED524" s="11">
        <v>0.34589999999999999</v>
      </c>
      <c r="EE524" s="11">
        <v>0.70340000000000003</v>
      </c>
      <c r="EF524" s="11">
        <v>55.31082</v>
      </c>
      <c r="EG524" s="11">
        <v>0</v>
      </c>
      <c r="EH524" s="11">
        <v>0</v>
      </c>
      <c r="EI524" s="11">
        <v>0</v>
      </c>
      <c r="EJ524" s="11">
        <v>0</v>
      </c>
      <c r="EK524" s="11">
        <v>56.551417469999997</v>
      </c>
      <c r="EL524" s="11">
        <v>0</v>
      </c>
      <c r="EM524" s="11">
        <v>0</v>
      </c>
      <c r="EN524" s="11">
        <v>0</v>
      </c>
      <c r="EO524" s="11">
        <v>0</v>
      </c>
      <c r="EP524" s="11">
        <v>0</v>
      </c>
      <c r="EQ524" s="11">
        <v>0</v>
      </c>
      <c r="ER524" s="11">
        <v>0</v>
      </c>
      <c r="ES524" s="11">
        <v>0</v>
      </c>
      <c r="ET524" s="11">
        <v>0</v>
      </c>
      <c r="EU524" s="11">
        <v>0</v>
      </c>
      <c r="EV524" s="11">
        <v>0</v>
      </c>
      <c r="EW524" s="11">
        <v>54.527111859999998</v>
      </c>
      <c r="EX524" s="11">
        <v>0</v>
      </c>
      <c r="EY524" s="11">
        <v>0</v>
      </c>
      <c r="EZ524" s="11">
        <v>0</v>
      </c>
      <c r="FA524" s="11">
        <v>0</v>
      </c>
      <c r="FB524" s="11">
        <v>0</v>
      </c>
      <c r="FC524" s="11">
        <v>0</v>
      </c>
      <c r="FD524" s="11">
        <v>0</v>
      </c>
      <c r="FE524" s="11">
        <v>0</v>
      </c>
      <c r="FF524" s="11">
        <v>0</v>
      </c>
      <c r="FG524" s="11">
        <v>0</v>
      </c>
      <c r="FH524" s="11">
        <v>0.98648100000000005</v>
      </c>
      <c r="FI524" s="11" t="s">
        <v>115</v>
      </c>
      <c r="FJ524" s="11" t="s">
        <v>115</v>
      </c>
      <c r="FK524" s="9">
        <v>4056.1884669999999</v>
      </c>
      <c r="FL524" s="11" t="s">
        <v>115</v>
      </c>
      <c r="FM524" s="11" t="s">
        <v>115</v>
      </c>
    </row>
    <row r="525" spans="116:169">
      <c r="DL525" s="11">
        <v>0</v>
      </c>
      <c r="DM525" s="11">
        <v>0.96353</v>
      </c>
      <c r="DN525" s="11">
        <v>4.8500000000000001E-3</v>
      </c>
      <c r="DO525" s="11">
        <v>3.7000000000000002E-3</v>
      </c>
      <c r="DP525" s="11">
        <v>8.7000000000000001E-4</v>
      </c>
      <c r="DQ525" s="11">
        <v>4.0000000000000003E-5</v>
      </c>
      <c r="DR525" s="11">
        <v>9.0000000000000006E-5</v>
      </c>
      <c r="DS525" s="11">
        <v>3.6999999999999999E-4</v>
      </c>
      <c r="DT525" s="11">
        <v>1.302E-2</v>
      </c>
      <c r="DU525" s="11">
        <v>8.0000000000000007E-5</v>
      </c>
      <c r="DV525" s="11">
        <v>1.7000000000000001E-4</v>
      </c>
      <c r="DW525" s="11">
        <v>1.3270000000000001E-2</v>
      </c>
      <c r="DX525" s="11">
        <v>0</v>
      </c>
      <c r="DY525" s="11">
        <v>3905.2893399999998</v>
      </c>
      <c r="DZ525" s="11">
        <v>19.956669999999999</v>
      </c>
      <c r="EA525" s="11">
        <v>15.38733</v>
      </c>
      <c r="EB525" s="11">
        <v>3.6081599999999998</v>
      </c>
      <c r="EC525" s="11">
        <v>0.18228</v>
      </c>
      <c r="ED525" s="11">
        <v>0.36681999999999998</v>
      </c>
      <c r="EE525" s="11">
        <v>1.5353600000000001</v>
      </c>
      <c r="EF525" s="11">
        <v>53.549140000000001</v>
      </c>
      <c r="EG525" s="11">
        <v>0.34589999999999999</v>
      </c>
      <c r="EH525" s="11">
        <v>0.70340000000000003</v>
      </c>
      <c r="EI525" s="11">
        <v>55.31082</v>
      </c>
      <c r="EJ525" s="11">
        <v>0</v>
      </c>
      <c r="EK525" s="11">
        <v>56.294465529999997</v>
      </c>
      <c r="EL525" s="11">
        <v>1.8906322E-2</v>
      </c>
      <c r="EM525" s="11">
        <v>0</v>
      </c>
      <c r="EN525" s="11">
        <v>0</v>
      </c>
      <c r="EO525" s="11">
        <v>0</v>
      </c>
      <c r="EP525" s="11">
        <v>0</v>
      </c>
      <c r="EQ525" s="11">
        <v>0</v>
      </c>
      <c r="ER525" s="11">
        <v>0</v>
      </c>
      <c r="ES525" s="11">
        <v>0</v>
      </c>
      <c r="ET525" s="11">
        <v>0</v>
      </c>
      <c r="EU525" s="11">
        <v>0</v>
      </c>
      <c r="EV525" s="11">
        <v>0</v>
      </c>
      <c r="EW525" s="11">
        <v>52.826397290000003</v>
      </c>
      <c r="EX525" s="11">
        <v>1.8229553999999999E-2</v>
      </c>
      <c r="EY525" s="11">
        <v>0</v>
      </c>
      <c r="EZ525" s="11">
        <v>0</v>
      </c>
      <c r="FA525" s="11">
        <v>0</v>
      </c>
      <c r="FB525" s="11">
        <v>0</v>
      </c>
      <c r="FC525" s="11">
        <v>0</v>
      </c>
      <c r="FD525" s="11">
        <v>0</v>
      </c>
      <c r="FE525" s="11">
        <v>0</v>
      </c>
      <c r="FF525" s="11">
        <v>0</v>
      </c>
      <c r="FG525" s="11">
        <v>0</v>
      </c>
      <c r="FH525" s="11">
        <v>0.972997</v>
      </c>
      <c r="FI525" s="11" t="s">
        <v>115</v>
      </c>
      <c r="FJ525" s="11" t="s">
        <v>115</v>
      </c>
      <c r="FK525" s="9">
        <v>3944.4237739999999</v>
      </c>
      <c r="FL525" s="11" t="s">
        <v>115</v>
      </c>
      <c r="FM525" s="11" t="s">
        <v>115</v>
      </c>
    </row>
    <row r="526" spans="116:169">
      <c r="DL526" s="11">
        <v>0</v>
      </c>
      <c r="DM526" s="11">
        <v>0.94618999999999998</v>
      </c>
      <c r="DN526" s="11">
        <v>4.9699999999999996E-3</v>
      </c>
      <c r="DO526" s="11">
        <v>4.5300000000000002E-3</v>
      </c>
      <c r="DP526" s="11">
        <v>3.2100000000000002E-3</v>
      </c>
      <c r="DQ526" s="11">
        <v>6.9999999999999994E-5</v>
      </c>
      <c r="DR526" s="11">
        <v>9.0000000000000006E-5</v>
      </c>
      <c r="DS526" s="11">
        <v>1.15E-3</v>
      </c>
      <c r="DT526" s="11">
        <v>1.2800000000000001E-2</v>
      </c>
      <c r="DU526" s="11">
        <v>1.7000000000000001E-4</v>
      </c>
      <c r="DV526" s="11">
        <v>5.4000000000000001E-4</v>
      </c>
      <c r="DW526" s="11">
        <v>2.6290000000000001E-2</v>
      </c>
      <c r="DX526" s="11">
        <v>0</v>
      </c>
      <c r="DY526" s="11">
        <v>3779.01242</v>
      </c>
      <c r="DZ526" s="11">
        <v>20.161349999999999</v>
      </c>
      <c r="EA526" s="11">
        <v>18.574760000000001</v>
      </c>
      <c r="EB526" s="11">
        <v>13.314640000000001</v>
      </c>
      <c r="EC526" s="11">
        <v>0.26934000000000002</v>
      </c>
      <c r="ED526" s="11">
        <v>0.37930000000000003</v>
      </c>
      <c r="EE526" s="11">
        <v>4.7413299999999996</v>
      </c>
      <c r="EF526" s="11">
        <v>51.86795</v>
      </c>
      <c r="EG526" s="11">
        <v>0.71272999999999997</v>
      </c>
      <c r="EH526" s="11">
        <v>2.23875</v>
      </c>
      <c r="EI526" s="11">
        <v>108.85996</v>
      </c>
      <c r="EJ526" s="11">
        <v>0</v>
      </c>
      <c r="EK526" s="11">
        <v>56.054843390000002</v>
      </c>
      <c r="EL526" s="11">
        <v>3.0838936000000001E-2</v>
      </c>
      <c r="EM526" s="11">
        <v>1.7003076999999998E-2</v>
      </c>
      <c r="EN526" s="11">
        <v>0</v>
      </c>
      <c r="EO526" s="11">
        <v>0</v>
      </c>
      <c r="EP526" s="11">
        <v>0</v>
      </c>
      <c r="EQ526" s="11">
        <v>0</v>
      </c>
      <c r="ER526" s="11">
        <v>0</v>
      </c>
      <c r="ES526" s="11">
        <v>0</v>
      </c>
      <c r="ET526" s="11">
        <v>0</v>
      </c>
      <c r="EU526" s="11">
        <v>0</v>
      </c>
      <c r="EV526" s="11">
        <v>0</v>
      </c>
      <c r="EW526" s="11">
        <v>51.174118229999998</v>
      </c>
      <c r="EX526" s="11">
        <v>2.9049820000000001E-2</v>
      </c>
      <c r="EY526" s="11">
        <v>1.6394438000000001E-2</v>
      </c>
      <c r="EZ526" s="11">
        <v>0</v>
      </c>
      <c r="FA526" s="11">
        <v>0</v>
      </c>
      <c r="FB526" s="11">
        <v>0</v>
      </c>
      <c r="FC526" s="11">
        <v>0</v>
      </c>
      <c r="FD526" s="11">
        <v>0</v>
      </c>
      <c r="FE526" s="11">
        <v>0</v>
      </c>
      <c r="FF526" s="11">
        <v>0</v>
      </c>
      <c r="FG526" s="11">
        <v>0</v>
      </c>
      <c r="FH526" s="11">
        <v>0.95896300000000001</v>
      </c>
      <c r="FI526" s="11" t="s">
        <v>115</v>
      </c>
      <c r="FJ526" s="11" t="s">
        <v>115</v>
      </c>
      <c r="FK526" s="9">
        <v>3831.3325070000001</v>
      </c>
      <c r="FL526" s="11" t="s">
        <v>115</v>
      </c>
      <c r="FM526" s="11" t="s">
        <v>115</v>
      </c>
    </row>
    <row r="527" spans="116:169">
      <c r="DL527" s="11">
        <v>0</v>
      </c>
      <c r="DM527" s="11">
        <v>0.92917000000000005</v>
      </c>
      <c r="DN527" s="11">
        <v>5.0600000000000003E-3</v>
      </c>
      <c r="DO527" s="11">
        <v>4.6899999999999997E-3</v>
      </c>
      <c r="DP527" s="11">
        <v>3.9699999999999996E-3</v>
      </c>
      <c r="DQ527" s="11">
        <v>8.0000000000000007E-5</v>
      </c>
      <c r="DR527" s="11">
        <v>1E-4</v>
      </c>
      <c r="DS527" s="11">
        <v>3.32E-3</v>
      </c>
      <c r="DT527" s="11">
        <v>1.2579999999999999E-2</v>
      </c>
      <c r="DU527" s="11">
        <v>2.7E-4</v>
      </c>
      <c r="DV527" s="11">
        <v>1.6800000000000001E-3</v>
      </c>
      <c r="DW527" s="11">
        <v>3.909E-2</v>
      </c>
      <c r="DX527" s="11">
        <v>0</v>
      </c>
      <c r="DY527" s="11">
        <v>3655.3326400000001</v>
      </c>
      <c r="DZ527" s="11">
        <v>20.213519999999999</v>
      </c>
      <c r="EA527" s="11">
        <v>18.950939999999999</v>
      </c>
      <c r="EB527" s="11">
        <v>16.244630000000001</v>
      </c>
      <c r="EC527" s="11">
        <v>0.32506000000000002</v>
      </c>
      <c r="ED527" s="11">
        <v>0.39290999999999998</v>
      </c>
      <c r="EE527" s="11">
        <v>13.75897</v>
      </c>
      <c r="EF527" s="11">
        <v>50.235720000000001</v>
      </c>
      <c r="EG527" s="11">
        <v>1.0920300000000001</v>
      </c>
      <c r="EH527" s="11">
        <v>6.9800899999999997</v>
      </c>
      <c r="EI527" s="11">
        <v>160.72791000000001</v>
      </c>
      <c r="EJ527" s="11">
        <v>0</v>
      </c>
      <c r="EK527" s="11">
        <v>55.806749080000003</v>
      </c>
      <c r="EL527" s="11">
        <v>3.8526625000000002E-2</v>
      </c>
      <c r="EM527" s="11">
        <v>2.4136556999999999E-2</v>
      </c>
      <c r="EN527" s="11">
        <v>8.6972520000000008E-3</v>
      </c>
      <c r="EO527" s="11">
        <v>0</v>
      </c>
      <c r="EP527" s="11">
        <v>0</v>
      </c>
      <c r="EQ527" s="11">
        <v>0</v>
      </c>
      <c r="ER527" s="11">
        <v>0</v>
      </c>
      <c r="ES527" s="11">
        <v>0</v>
      </c>
      <c r="ET527" s="11">
        <v>0</v>
      </c>
      <c r="EU527" s="11">
        <v>0</v>
      </c>
      <c r="EV527" s="11">
        <v>0</v>
      </c>
      <c r="EW527" s="11">
        <v>49.544956470000002</v>
      </c>
      <c r="EX527" s="11">
        <v>3.5435731999999998E-2</v>
      </c>
      <c r="EY527" s="11">
        <v>2.2695123000000001E-2</v>
      </c>
      <c r="EZ527" s="11">
        <v>8.3859269999999996E-3</v>
      </c>
      <c r="FA527" s="11">
        <v>0</v>
      </c>
      <c r="FB527" s="11">
        <v>0</v>
      </c>
      <c r="FC527" s="11">
        <v>0</v>
      </c>
      <c r="FD527" s="11">
        <v>0</v>
      </c>
      <c r="FE527" s="11">
        <v>0</v>
      </c>
      <c r="FF527" s="11">
        <v>0</v>
      </c>
      <c r="FG527" s="11">
        <v>0</v>
      </c>
      <c r="FH527" s="11">
        <v>0.942963</v>
      </c>
      <c r="FI527" s="11" t="s">
        <v>115</v>
      </c>
      <c r="FJ527" s="11" t="s">
        <v>115</v>
      </c>
      <c r="FK527" s="9">
        <v>3711.0667950000002</v>
      </c>
      <c r="FL527" s="11" t="s">
        <v>115</v>
      </c>
      <c r="FM527" s="11" t="s">
        <v>115</v>
      </c>
    </row>
    <row r="528" spans="116:169">
      <c r="DL528" s="11">
        <v>0</v>
      </c>
      <c r="DM528" s="11">
        <v>0.91254999999999997</v>
      </c>
      <c r="DN528" s="11">
        <v>4.96E-3</v>
      </c>
      <c r="DO528" s="11">
        <v>4.7600000000000003E-3</v>
      </c>
      <c r="DP528" s="11">
        <v>4.13E-3</v>
      </c>
      <c r="DQ528" s="11">
        <v>8.0000000000000007E-5</v>
      </c>
      <c r="DR528" s="11">
        <v>1E-4</v>
      </c>
      <c r="DS528" s="11">
        <v>4.0200000000000001E-3</v>
      </c>
      <c r="DT528" s="11">
        <v>1.2370000000000001E-2</v>
      </c>
      <c r="DU528" s="11">
        <v>3.6000000000000002E-4</v>
      </c>
      <c r="DV528" s="11">
        <v>5.0099999999999997E-3</v>
      </c>
      <c r="DW528" s="11">
        <v>5.1659999999999998E-2</v>
      </c>
      <c r="DX528" s="11">
        <v>0</v>
      </c>
      <c r="DY528" s="11">
        <v>3534.49431</v>
      </c>
      <c r="DZ528" s="11">
        <v>19.511939999999999</v>
      </c>
      <c r="EA528" s="11">
        <v>18.947140000000001</v>
      </c>
      <c r="EB528" s="11">
        <v>16.65774</v>
      </c>
      <c r="EC528" s="11">
        <v>0.33762999999999999</v>
      </c>
      <c r="ED528" s="11">
        <v>0.38936999999999999</v>
      </c>
      <c r="EE528" s="11">
        <v>16.42831</v>
      </c>
      <c r="EF528" s="11">
        <v>48.671289999999999</v>
      </c>
      <c r="EG528" s="11">
        <v>1.4849300000000001</v>
      </c>
      <c r="EH528" s="11">
        <v>20.739059999999998</v>
      </c>
      <c r="EI528" s="11">
        <v>210.96362999999999</v>
      </c>
      <c r="EJ528" s="11">
        <v>0</v>
      </c>
      <c r="EK528" s="11">
        <v>55.549851740000001</v>
      </c>
      <c r="EL528" s="11">
        <v>4.2031209999999999E-2</v>
      </c>
      <c r="EM528" s="11">
        <v>2.6279971999999999E-2</v>
      </c>
      <c r="EN528" s="11">
        <v>1.0897867E-2</v>
      </c>
      <c r="EO528" s="11">
        <v>0</v>
      </c>
      <c r="EP528" s="11">
        <v>0</v>
      </c>
      <c r="EQ528" s="11">
        <v>0</v>
      </c>
      <c r="ER528" s="11">
        <v>0</v>
      </c>
      <c r="ES528" s="11">
        <v>0</v>
      </c>
      <c r="ET528" s="11">
        <v>0</v>
      </c>
      <c r="EU528" s="11">
        <v>0</v>
      </c>
      <c r="EV528" s="11">
        <v>0</v>
      </c>
      <c r="EW528" s="11">
        <v>47.938557469999999</v>
      </c>
      <c r="EX528" s="11">
        <v>3.7687752999999997E-2</v>
      </c>
      <c r="EY528" s="11">
        <v>2.4059805E-2</v>
      </c>
      <c r="EZ528" s="11">
        <v>1.0226289E-2</v>
      </c>
      <c r="FA528" s="11">
        <v>0</v>
      </c>
      <c r="FB528" s="11">
        <v>0</v>
      </c>
      <c r="FC528" s="11">
        <v>0</v>
      </c>
      <c r="FD528" s="11">
        <v>0</v>
      </c>
      <c r="FE528" s="11">
        <v>0</v>
      </c>
      <c r="FF528" s="11">
        <v>0</v>
      </c>
      <c r="FG528" s="11">
        <v>0</v>
      </c>
      <c r="FH528" s="11">
        <v>0.92647199999999996</v>
      </c>
      <c r="FI528" s="11" t="s">
        <v>115</v>
      </c>
      <c r="FJ528" s="11" t="s">
        <v>115</v>
      </c>
      <c r="FK528" s="9">
        <v>3589.9487549999999</v>
      </c>
      <c r="FL528" s="11" t="s">
        <v>115</v>
      </c>
      <c r="FM528" s="11" t="s">
        <v>115</v>
      </c>
    </row>
    <row r="529" spans="116:169">
      <c r="DL529" s="11">
        <v>0</v>
      </c>
      <c r="DM529" s="11">
        <v>0.89570000000000005</v>
      </c>
      <c r="DN529" s="11">
        <v>5.4099999999999999E-3</v>
      </c>
      <c r="DO529" s="11">
        <v>4.6800000000000001E-3</v>
      </c>
      <c r="DP529" s="11">
        <v>4.1799999999999997E-3</v>
      </c>
      <c r="DQ529" s="11">
        <v>8.0000000000000007E-5</v>
      </c>
      <c r="DR529" s="11">
        <v>1E-4</v>
      </c>
      <c r="DS529" s="11">
        <v>4.1900000000000001E-3</v>
      </c>
      <c r="DT529" s="11">
        <v>1.213E-2</v>
      </c>
      <c r="DU529" s="11">
        <v>4.6000000000000001E-4</v>
      </c>
      <c r="DV529" s="11">
        <v>9.0299999999999998E-3</v>
      </c>
      <c r="DW529" s="11">
        <v>6.404E-2</v>
      </c>
      <c r="DX529" s="11">
        <v>0</v>
      </c>
      <c r="DY529" s="11">
        <v>3414.0818199999999</v>
      </c>
      <c r="DZ529" s="11">
        <v>20.96753</v>
      </c>
      <c r="EA529" s="11">
        <v>18.351199999999999</v>
      </c>
      <c r="EB529" s="11">
        <v>16.637170000000001</v>
      </c>
      <c r="EC529" s="11">
        <v>0.33326</v>
      </c>
      <c r="ED529" s="11">
        <v>0.37889</v>
      </c>
      <c r="EE529" s="11">
        <v>16.867899999999999</v>
      </c>
      <c r="EF529" s="11">
        <v>46.996189999999999</v>
      </c>
      <c r="EG529" s="11">
        <v>1.8743099999999999</v>
      </c>
      <c r="EH529" s="11">
        <v>37.167369999999998</v>
      </c>
      <c r="EI529" s="11">
        <v>259.63492000000002</v>
      </c>
      <c r="EJ529" s="11">
        <v>0</v>
      </c>
      <c r="EK529" s="11">
        <v>55.253529649999997</v>
      </c>
      <c r="EL529" s="11">
        <v>4.2634419E-2</v>
      </c>
      <c r="EM529" s="11">
        <v>2.7152895999999999E-2</v>
      </c>
      <c r="EN529" s="11">
        <v>1.1486689E-2</v>
      </c>
      <c r="EO529" s="11">
        <v>0</v>
      </c>
      <c r="EP529" s="11">
        <v>0</v>
      </c>
      <c r="EQ529" s="11">
        <v>0</v>
      </c>
      <c r="ER529" s="11">
        <v>0</v>
      </c>
      <c r="ES529" s="11">
        <v>0</v>
      </c>
      <c r="ET529" s="11">
        <v>0</v>
      </c>
      <c r="EU529" s="11">
        <v>0</v>
      </c>
      <c r="EV529" s="11">
        <v>0</v>
      </c>
      <c r="EW529" s="11">
        <v>46.329384169999997</v>
      </c>
      <c r="EX529" s="11">
        <v>3.7178513000000003E-2</v>
      </c>
      <c r="EY529" s="11">
        <v>2.4176697E-2</v>
      </c>
      <c r="EZ529" s="11">
        <v>1.0486038E-2</v>
      </c>
      <c r="FA529" s="11">
        <v>0</v>
      </c>
      <c r="FB529" s="11">
        <v>0</v>
      </c>
      <c r="FC529" s="11">
        <v>0</v>
      </c>
      <c r="FD529" s="11">
        <v>0</v>
      </c>
      <c r="FE529" s="11">
        <v>0</v>
      </c>
      <c r="FF529" s="11">
        <v>0</v>
      </c>
      <c r="FG529" s="11">
        <v>0</v>
      </c>
      <c r="FH529" s="11">
        <v>0.910053</v>
      </c>
      <c r="FI529" s="11" t="s">
        <v>115</v>
      </c>
      <c r="FJ529" s="11" t="s">
        <v>115</v>
      </c>
      <c r="FK529" s="9">
        <v>3470.370973</v>
      </c>
      <c r="FL529" s="11" t="s">
        <v>115</v>
      </c>
      <c r="FM529" s="11" t="s">
        <v>115</v>
      </c>
    </row>
    <row r="530" spans="116:169">
      <c r="DL530" s="11">
        <v>0</v>
      </c>
      <c r="DM530" s="11">
        <v>0.87892999999999999</v>
      </c>
      <c r="DN530" s="11">
        <v>5.6699999999999997E-3</v>
      </c>
      <c r="DO530" s="11">
        <v>4.9800000000000001E-3</v>
      </c>
      <c r="DP530" s="11">
        <v>4.13E-3</v>
      </c>
      <c r="DQ530" s="11">
        <v>9.0000000000000006E-5</v>
      </c>
      <c r="DR530" s="11">
        <v>1E-4</v>
      </c>
      <c r="DS530" s="11">
        <v>4.2500000000000003E-3</v>
      </c>
      <c r="DT530" s="11">
        <v>1.191E-2</v>
      </c>
      <c r="DU530" s="11">
        <v>5.5999999999999995E-4</v>
      </c>
      <c r="DV530" s="11">
        <v>1.3220000000000001E-2</v>
      </c>
      <c r="DW530" s="11">
        <v>7.6170000000000002E-2</v>
      </c>
      <c r="DX530" s="11">
        <v>0</v>
      </c>
      <c r="DY530" s="11">
        <v>3295.32584</v>
      </c>
      <c r="DZ530" s="11">
        <v>21.616399999999999</v>
      </c>
      <c r="EA530" s="11">
        <v>19.253530000000001</v>
      </c>
      <c r="EB530" s="11">
        <v>16.188700000000001</v>
      </c>
      <c r="EC530" s="11">
        <v>0.33681</v>
      </c>
      <c r="ED530" s="11">
        <v>0.37062</v>
      </c>
      <c r="EE530" s="11">
        <v>16.85388</v>
      </c>
      <c r="EF530" s="11">
        <v>45.393129999999999</v>
      </c>
      <c r="EG530" s="11">
        <v>2.2532000000000001</v>
      </c>
      <c r="EH530" s="11">
        <v>54.035269999999997</v>
      </c>
      <c r="EI530" s="11">
        <v>306.63110999999998</v>
      </c>
      <c r="EJ530" s="11">
        <v>0</v>
      </c>
      <c r="EK530" s="11">
        <v>54.947801839999997</v>
      </c>
      <c r="EL530" s="11">
        <v>4.5265425999999997E-2</v>
      </c>
      <c r="EM530" s="11">
        <v>2.7201899000000002E-2</v>
      </c>
      <c r="EN530" s="11">
        <v>1.1798451E-2</v>
      </c>
      <c r="EO530" s="11">
        <v>0</v>
      </c>
      <c r="EP530" s="11">
        <v>0</v>
      </c>
      <c r="EQ530" s="11">
        <v>0</v>
      </c>
      <c r="ER530" s="11">
        <v>0</v>
      </c>
      <c r="ES530" s="11">
        <v>0</v>
      </c>
      <c r="ET530" s="11">
        <v>0</v>
      </c>
      <c r="EU530" s="11">
        <v>0</v>
      </c>
      <c r="EV530" s="11">
        <v>0</v>
      </c>
      <c r="EW530" s="11">
        <v>44.744805820000003</v>
      </c>
      <c r="EX530" s="11">
        <v>3.8339339E-2</v>
      </c>
      <c r="EY530" s="11">
        <v>2.3545706999999999E-2</v>
      </c>
      <c r="EZ530" s="11">
        <v>1.0473863E-2</v>
      </c>
      <c r="FA530" s="11">
        <v>0</v>
      </c>
      <c r="FB530" s="11">
        <v>0</v>
      </c>
      <c r="FC530" s="11">
        <v>0</v>
      </c>
      <c r="FD530" s="11">
        <v>0</v>
      </c>
      <c r="FE530" s="11">
        <v>0</v>
      </c>
      <c r="FF530" s="11">
        <v>0</v>
      </c>
      <c r="FG530" s="11">
        <v>0</v>
      </c>
      <c r="FH530" s="11">
        <v>0.89380000000000004</v>
      </c>
      <c r="FI530" s="11" t="s">
        <v>115</v>
      </c>
      <c r="FJ530" s="11" t="s">
        <v>115</v>
      </c>
      <c r="FK530" s="9">
        <v>3352.7212679999998</v>
      </c>
      <c r="FL530" s="11" t="s">
        <v>115</v>
      </c>
      <c r="FM530" s="11" t="s">
        <v>115</v>
      </c>
    </row>
    <row r="531" spans="116:169">
      <c r="DL531" s="11">
        <v>0</v>
      </c>
      <c r="DM531" s="11">
        <v>0.86345000000000005</v>
      </c>
      <c r="DN531" s="11">
        <v>4.7499999999999999E-3</v>
      </c>
      <c r="DO531" s="11">
        <v>5.1799999999999997E-3</v>
      </c>
      <c r="DP531" s="11">
        <v>4.3699999999999998E-3</v>
      </c>
      <c r="DQ531" s="11">
        <v>9.0000000000000006E-5</v>
      </c>
      <c r="DR531" s="11">
        <v>1E-4</v>
      </c>
      <c r="DS531" s="11">
        <v>4.1799999999999997E-3</v>
      </c>
      <c r="DT531" s="11">
        <v>1.1690000000000001E-2</v>
      </c>
      <c r="DU531" s="11">
        <v>6.6E-4</v>
      </c>
      <c r="DV531" s="11">
        <v>1.7469999999999999E-2</v>
      </c>
      <c r="DW531" s="11">
        <v>8.8080000000000006E-2</v>
      </c>
      <c r="DX531" s="11">
        <v>0</v>
      </c>
      <c r="DY531" s="11">
        <v>3182.71434</v>
      </c>
      <c r="DZ531" s="11">
        <v>17.80846</v>
      </c>
      <c r="EA531" s="11">
        <v>19.693739999999998</v>
      </c>
      <c r="EB531" s="11">
        <v>16.87359</v>
      </c>
      <c r="EC531" s="11">
        <v>0.34103</v>
      </c>
      <c r="ED531" s="11">
        <v>0.36203999999999997</v>
      </c>
      <c r="EE531" s="11">
        <v>16.317049999999998</v>
      </c>
      <c r="EF531" s="11">
        <v>43.814929999999997</v>
      </c>
      <c r="EG531" s="11">
        <v>2.6238199999999998</v>
      </c>
      <c r="EH531" s="11">
        <v>70.889150000000001</v>
      </c>
      <c r="EI531" s="11">
        <v>352.02424000000002</v>
      </c>
      <c r="EJ531" s="11">
        <v>0</v>
      </c>
      <c r="EK531" s="11">
        <v>54.707367040000001</v>
      </c>
      <c r="EL531" s="11">
        <v>4.7910638999999998E-2</v>
      </c>
      <c r="EM531" s="11">
        <v>2.8999081999999999E-2</v>
      </c>
      <c r="EN531" s="11">
        <v>1.1812928E-2</v>
      </c>
      <c r="EO531" s="11">
        <v>0</v>
      </c>
      <c r="EP531" s="11">
        <v>0</v>
      </c>
      <c r="EQ531" s="11">
        <v>0</v>
      </c>
      <c r="ER531" s="11">
        <v>0</v>
      </c>
      <c r="ES531" s="11">
        <v>0</v>
      </c>
      <c r="ET531" s="11">
        <v>0</v>
      </c>
      <c r="EU531" s="11">
        <v>0</v>
      </c>
      <c r="EV531" s="11">
        <v>0</v>
      </c>
      <c r="EW531" s="11">
        <v>43.244067280000003</v>
      </c>
      <c r="EX531" s="11">
        <v>3.9410490999999999E-2</v>
      </c>
      <c r="EY531" s="11">
        <v>2.4386010999999999E-2</v>
      </c>
      <c r="EZ531" s="11">
        <v>1.019348E-2</v>
      </c>
      <c r="FA531" s="11">
        <v>0</v>
      </c>
      <c r="FB531" s="11">
        <v>0</v>
      </c>
      <c r="FC531" s="11">
        <v>0</v>
      </c>
      <c r="FD531" s="11">
        <v>0</v>
      </c>
      <c r="FE531" s="11">
        <v>0</v>
      </c>
      <c r="FF531" s="11">
        <v>0</v>
      </c>
      <c r="FG531" s="11">
        <v>0</v>
      </c>
      <c r="FH531" s="11">
        <v>0.87784300000000004</v>
      </c>
      <c r="FI531" s="11" t="s">
        <v>115</v>
      </c>
      <c r="FJ531" s="11" t="s">
        <v>115</v>
      </c>
      <c r="FK531" s="9">
        <v>3237.4311590000002</v>
      </c>
      <c r="FL531" s="11" t="s">
        <v>115</v>
      </c>
      <c r="FM531" s="11" t="s">
        <v>115</v>
      </c>
    </row>
    <row r="532" spans="116:169">
      <c r="DL532" s="11">
        <v>0</v>
      </c>
      <c r="DM532" s="11">
        <v>0.84730000000000005</v>
      </c>
      <c r="DN532" s="11">
        <v>5.4299999999999999E-3</v>
      </c>
      <c r="DO532" s="11">
        <v>4.5199999999999997E-3</v>
      </c>
      <c r="DP532" s="11">
        <v>4.5100000000000001E-3</v>
      </c>
      <c r="DQ532" s="11">
        <v>9.0000000000000006E-5</v>
      </c>
      <c r="DR532" s="11">
        <v>9.0000000000000006E-5</v>
      </c>
      <c r="DS532" s="11">
        <v>4.4299999999999999E-3</v>
      </c>
      <c r="DT532" s="11">
        <v>1.146E-2</v>
      </c>
      <c r="DU532" s="11">
        <v>7.5000000000000002E-4</v>
      </c>
      <c r="DV532" s="11">
        <v>2.164E-2</v>
      </c>
      <c r="DW532" s="11">
        <v>9.9760000000000001E-2</v>
      </c>
      <c r="DX532" s="11">
        <v>0</v>
      </c>
      <c r="DY532" s="11">
        <v>3068.91138</v>
      </c>
      <c r="DZ532" s="11">
        <v>20.012820000000001</v>
      </c>
      <c r="EA532" s="11">
        <v>16.911390000000001</v>
      </c>
      <c r="EB532" s="11">
        <v>17.134139999999999</v>
      </c>
      <c r="EC532" s="11">
        <v>0.32195000000000001</v>
      </c>
      <c r="ED532" s="11">
        <v>0.34799000000000002</v>
      </c>
      <c r="EE532" s="11">
        <v>17.053909999999998</v>
      </c>
      <c r="EF532" s="11">
        <v>42.254019999999997</v>
      </c>
      <c r="EG532" s="11">
        <v>2.9858600000000002</v>
      </c>
      <c r="EH532" s="11">
        <v>87.206199999999995</v>
      </c>
      <c r="EI532" s="11">
        <v>395.83917000000002</v>
      </c>
      <c r="EJ532" s="11">
        <v>0</v>
      </c>
      <c r="EK532" s="11">
        <v>54.395438660000003</v>
      </c>
      <c r="EL532" s="11">
        <v>4.4832912000000003E-2</v>
      </c>
      <c r="EM532" s="11">
        <v>3.0615999000000001E-2</v>
      </c>
      <c r="EN532" s="11">
        <v>1.2670687E-2</v>
      </c>
      <c r="EO532" s="11">
        <v>0</v>
      </c>
      <c r="EP532" s="11">
        <v>0</v>
      </c>
      <c r="EQ532" s="11">
        <v>0</v>
      </c>
      <c r="ER532" s="11">
        <v>0</v>
      </c>
      <c r="ES532" s="11">
        <v>0</v>
      </c>
      <c r="ET532" s="11">
        <v>0</v>
      </c>
      <c r="EU532" s="11">
        <v>0</v>
      </c>
      <c r="EV532" s="11">
        <v>0</v>
      </c>
      <c r="EW532" s="11">
        <v>41.716784789999998</v>
      </c>
      <c r="EX532" s="11">
        <v>3.5850808999999997E-2</v>
      </c>
      <c r="EY532" s="11">
        <v>2.5005177999999999E-2</v>
      </c>
      <c r="EZ532" s="11">
        <v>1.0623255999999999E-2</v>
      </c>
      <c r="FA532" s="11">
        <v>0</v>
      </c>
      <c r="FB532" s="11">
        <v>0</v>
      </c>
      <c r="FC532" s="11">
        <v>0</v>
      </c>
      <c r="FD532" s="11">
        <v>0</v>
      </c>
      <c r="FE532" s="11">
        <v>0</v>
      </c>
      <c r="FF532" s="11">
        <v>0</v>
      </c>
      <c r="FG532" s="11">
        <v>0</v>
      </c>
      <c r="FH532" s="11">
        <v>0.86185400000000001</v>
      </c>
      <c r="FI532" s="11" t="s">
        <v>115</v>
      </c>
      <c r="FJ532" s="11" t="s">
        <v>115</v>
      </c>
      <c r="FK532" s="9">
        <v>3123.2916789999999</v>
      </c>
      <c r="FL532" s="11" t="s">
        <v>115</v>
      </c>
      <c r="FM532" s="11" t="s">
        <v>115</v>
      </c>
    </row>
    <row r="533" spans="116:169">
      <c r="DL533" s="11">
        <v>0</v>
      </c>
      <c r="DM533" s="11">
        <v>0.83296000000000003</v>
      </c>
      <c r="DN533" s="11">
        <v>3.9899999999999996E-3</v>
      </c>
      <c r="DO533" s="11">
        <v>4.9500000000000004E-3</v>
      </c>
      <c r="DP533" s="11">
        <v>4.0200000000000001E-3</v>
      </c>
      <c r="DQ533" s="11">
        <v>9.0000000000000006E-5</v>
      </c>
      <c r="DR533" s="11">
        <v>9.0000000000000006E-5</v>
      </c>
      <c r="DS533" s="11">
        <v>4.47E-3</v>
      </c>
      <c r="DT533" s="11">
        <v>1.128E-2</v>
      </c>
      <c r="DU533" s="11">
        <v>8.4000000000000003E-4</v>
      </c>
      <c r="DV533" s="11">
        <v>2.6079999999999999E-2</v>
      </c>
      <c r="DW533" s="11">
        <v>0.11122</v>
      </c>
      <c r="DX533" s="11">
        <v>0</v>
      </c>
      <c r="DY533" s="11">
        <v>2962.9031300000001</v>
      </c>
      <c r="DZ533" s="11">
        <v>14.43281</v>
      </c>
      <c r="EA533" s="11">
        <v>18.19537</v>
      </c>
      <c r="EB533" s="11">
        <v>15.00808</v>
      </c>
      <c r="EC533" s="11">
        <v>0.32091999999999998</v>
      </c>
      <c r="ED533" s="11">
        <v>0.34059</v>
      </c>
      <c r="EE533" s="11">
        <v>16.952159999999999</v>
      </c>
      <c r="EF533" s="11">
        <v>40.859729999999999</v>
      </c>
      <c r="EG533" s="11">
        <v>3.33386</v>
      </c>
      <c r="EH533" s="11">
        <v>104.26011</v>
      </c>
      <c r="EI533" s="11">
        <v>438.09318999999999</v>
      </c>
      <c r="EJ533" s="11">
        <v>0</v>
      </c>
      <c r="EK533" s="11">
        <v>54.190524109999998</v>
      </c>
      <c r="EL533" s="11">
        <v>4.7197929999999999E-2</v>
      </c>
      <c r="EM533" s="11">
        <v>2.7914042E-2</v>
      </c>
      <c r="EN533" s="11">
        <v>1.3246384999999999E-2</v>
      </c>
      <c r="EO533" s="11">
        <v>0</v>
      </c>
      <c r="EP533" s="11">
        <v>0</v>
      </c>
      <c r="EQ533" s="11">
        <v>0</v>
      </c>
      <c r="ER533" s="11">
        <v>0</v>
      </c>
      <c r="ES533" s="11">
        <v>0</v>
      </c>
      <c r="ET533" s="11">
        <v>0</v>
      </c>
      <c r="EU533" s="11">
        <v>0</v>
      </c>
      <c r="EV533" s="11">
        <v>0</v>
      </c>
      <c r="EW533" s="11">
        <v>40.300550469999997</v>
      </c>
      <c r="EX533" s="11">
        <v>3.6586832999999999E-2</v>
      </c>
      <c r="EY533" s="11">
        <v>2.2140109000000002E-2</v>
      </c>
      <c r="EZ533" s="11">
        <v>1.07857E-2</v>
      </c>
      <c r="FA533" s="11">
        <v>0</v>
      </c>
      <c r="FB533" s="11">
        <v>0</v>
      </c>
      <c r="FC533" s="11">
        <v>0</v>
      </c>
      <c r="FD533" s="11">
        <v>0</v>
      </c>
      <c r="FE533" s="11">
        <v>0</v>
      </c>
      <c r="FF533" s="11">
        <v>0</v>
      </c>
      <c r="FG533" s="11">
        <v>0</v>
      </c>
      <c r="FH533" s="11">
        <v>0.84600699999999995</v>
      </c>
      <c r="FI533" s="11" t="s">
        <v>115</v>
      </c>
      <c r="FJ533" s="11" t="s">
        <v>115</v>
      </c>
      <c r="FK533" s="9">
        <v>3010.860314</v>
      </c>
      <c r="FL533" s="11" t="s">
        <v>115</v>
      </c>
      <c r="FM533" s="11" t="s">
        <v>115</v>
      </c>
    </row>
    <row r="534" spans="116:169">
      <c r="DL534" s="11">
        <v>0</v>
      </c>
      <c r="DM534" s="11">
        <v>0.81850000000000001</v>
      </c>
      <c r="DN534" s="11">
        <v>3.9899999999999996E-3</v>
      </c>
      <c r="DO534" s="11">
        <v>3.9300000000000003E-3</v>
      </c>
      <c r="DP534" s="11">
        <v>4.2900000000000004E-3</v>
      </c>
      <c r="DQ534" s="11">
        <v>8.0000000000000007E-5</v>
      </c>
      <c r="DR534" s="11">
        <v>9.0000000000000006E-5</v>
      </c>
      <c r="DS534" s="11">
        <v>4.0400000000000002E-3</v>
      </c>
      <c r="DT534" s="11">
        <v>1.1089999999999999E-2</v>
      </c>
      <c r="DU534" s="11">
        <v>9.3999999999999997E-4</v>
      </c>
      <c r="DV534" s="11">
        <v>3.0550000000000001E-2</v>
      </c>
      <c r="DW534" s="11">
        <v>0.1225</v>
      </c>
      <c r="DX534" s="11">
        <v>0</v>
      </c>
      <c r="DY534" s="11">
        <v>2857.61625</v>
      </c>
      <c r="DZ534" s="11">
        <v>14.18352</v>
      </c>
      <c r="EA534" s="11">
        <v>14.190149999999999</v>
      </c>
      <c r="EB534" s="11">
        <v>15.754759999999999</v>
      </c>
      <c r="EC534" s="11">
        <v>0.28364</v>
      </c>
      <c r="ED534" s="11">
        <v>0.31913000000000002</v>
      </c>
      <c r="EE534" s="11">
        <v>15.041880000000001</v>
      </c>
      <c r="EF534" s="11">
        <v>39.439340000000001</v>
      </c>
      <c r="EG534" s="11">
        <v>3.6744500000000002</v>
      </c>
      <c r="EH534" s="11">
        <v>121.21227</v>
      </c>
      <c r="EI534" s="11">
        <v>478.95292000000001</v>
      </c>
      <c r="EJ534" s="11">
        <v>0</v>
      </c>
      <c r="EK534" s="11">
        <v>53.948714129999999</v>
      </c>
      <c r="EL534" s="11">
        <v>4.1094516999999997E-2</v>
      </c>
      <c r="EM534" s="11">
        <v>2.9882769999999999E-2</v>
      </c>
      <c r="EN534" s="11">
        <v>1.1960257E-2</v>
      </c>
      <c r="EO534" s="11">
        <v>0</v>
      </c>
      <c r="EP534" s="11">
        <v>0</v>
      </c>
      <c r="EQ534" s="11">
        <v>0</v>
      </c>
      <c r="ER534" s="11">
        <v>0</v>
      </c>
      <c r="ES534" s="11">
        <v>0</v>
      </c>
      <c r="ET534" s="11">
        <v>0</v>
      </c>
      <c r="EU534" s="11">
        <v>0</v>
      </c>
      <c r="EV534" s="11">
        <v>0</v>
      </c>
      <c r="EW534" s="11">
        <v>38.883529510000002</v>
      </c>
      <c r="EX534" s="11">
        <v>3.0954295999999999E-2</v>
      </c>
      <c r="EY534" s="11">
        <v>2.2986639E-2</v>
      </c>
      <c r="EZ534" s="11">
        <v>9.4531530000000006E-3</v>
      </c>
      <c r="FA534" s="11">
        <v>0</v>
      </c>
      <c r="FB534" s="11">
        <v>0</v>
      </c>
      <c r="FC534" s="11">
        <v>0</v>
      </c>
      <c r="FD534" s="11">
        <v>0</v>
      </c>
      <c r="FE534" s="11">
        <v>0</v>
      </c>
      <c r="FF534" s="11">
        <v>0</v>
      </c>
      <c r="FG534" s="11">
        <v>0</v>
      </c>
      <c r="FH534" s="11">
        <v>0.83079099999999995</v>
      </c>
      <c r="FI534" s="11" t="s">
        <v>115</v>
      </c>
      <c r="FJ534" s="11" t="s">
        <v>115</v>
      </c>
      <c r="FK534" s="9">
        <v>2902.0283159999999</v>
      </c>
      <c r="FL534" s="11" t="s">
        <v>115</v>
      </c>
      <c r="FM534" s="11" t="s">
        <v>115</v>
      </c>
    </row>
    <row r="535" spans="116:169">
      <c r="DL535" s="11">
        <v>0</v>
      </c>
      <c r="DM535" s="11">
        <v>0.80381000000000002</v>
      </c>
      <c r="DN535" s="11">
        <v>4.3E-3</v>
      </c>
      <c r="DO535" s="11">
        <v>3.8400000000000001E-3</v>
      </c>
      <c r="DP535" s="11">
        <v>3.5100000000000001E-3</v>
      </c>
      <c r="DQ535" s="11">
        <v>6.9999999999999994E-5</v>
      </c>
      <c r="DR535" s="11">
        <v>9.0000000000000006E-5</v>
      </c>
      <c r="DS535" s="11">
        <v>4.2599999999999999E-3</v>
      </c>
      <c r="DT535" s="11">
        <v>1.091E-2</v>
      </c>
      <c r="DU535" s="11">
        <v>1.0300000000000001E-3</v>
      </c>
      <c r="DV535" s="11">
        <v>3.4590000000000003E-2</v>
      </c>
      <c r="DW535" s="11">
        <v>0.13358999999999999</v>
      </c>
      <c r="DX535" s="11">
        <v>0</v>
      </c>
      <c r="DY535" s="11">
        <v>2752.7352099999998</v>
      </c>
      <c r="DZ535" s="11">
        <v>15.007099999999999</v>
      </c>
      <c r="EA535" s="11">
        <v>13.62574</v>
      </c>
      <c r="EB535" s="11">
        <v>12.630699999999999</v>
      </c>
      <c r="EC535" s="11">
        <v>0.26462999999999998</v>
      </c>
      <c r="ED535" s="11">
        <v>0.30764999999999998</v>
      </c>
      <c r="EE535" s="11">
        <v>15.608549999999999</v>
      </c>
      <c r="EF535" s="11">
        <v>38.093449999999997</v>
      </c>
      <c r="EG535" s="11">
        <v>3.9935700000000001</v>
      </c>
      <c r="EH535" s="11">
        <v>136.25415000000001</v>
      </c>
      <c r="EI535" s="11">
        <v>518.39225999999996</v>
      </c>
      <c r="EJ535" s="11">
        <v>0</v>
      </c>
      <c r="EK535" s="11">
        <v>53.678045269999998</v>
      </c>
      <c r="EL535" s="11">
        <v>3.8940741000000001E-2</v>
      </c>
      <c r="EM535" s="11">
        <v>2.5354227E-2</v>
      </c>
      <c r="EN535" s="11">
        <v>1.2936102E-2</v>
      </c>
      <c r="EO535" s="11">
        <v>0</v>
      </c>
      <c r="EP535" s="11">
        <v>0</v>
      </c>
      <c r="EQ535" s="11">
        <v>0</v>
      </c>
      <c r="ER535" s="11">
        <v>0</v>
      </c>
      <c r="ES535" s="11">
        <v>0</v>
      </c>
      <c r="ET535" s="11">
        <v>0</v>
      </c>
      <c r="EU535" s="11">
        <v>0</v>
      </c>
      <c r="EV535" s="11">
        <v>0</v>
      </c>
      <c r="EW535" s="11">
        <v>37.473543579999998</v>
      </c>
      <c r="EX535" s="11">
        <v>2.8421333999999999E-2</v>
      </c>
      <c r="EY535" s="11">
        <v>1.892632E-2</v>
      </c>
      <c r="EZ535" s="11">
        <v>9.9198859999999993E-3</v>
      </c>
      <c r="FA535" s="11">
        <v>0</v>
      </c>
      <c r="FB535" s="11">
        <v>0</v>
      </c>
      <c r="FC535" s="11">
        <v>0</v>
      </c>
      <c r="FD535" s="11">
        <v>0</v>
      </c>
      <c r="FE535" s="11">
        <v>0</v>
      </c>
      <c r="FF535" s="11">
        <v>0</v>
      </c>
      <c r="FG535" s="11">
        <v>0</v>
      </c>
      <c r="FH535" s="11">
        <v>0.81553100000000001</v>
      </c>
      <c r="FI535" s="11" t="s">
        <v>115</v>
      </c>
      <c r="FJ535" s="11" t="s">
        <v>115</v>
      </c>
      <c r="FK535" s="9">
        <v>2794.2633900000001</v>
      </c>
      <c r="FL535" s="11" t="s">
        <v>115</v>
      </c>
      <c r="FM535" s="11" t="s">
        <v>115</v>
      </c>
    </row>
    <row r="536" spans="116:169">
      <c r="DL536" s="11">
        <v>0</v>
      </c>
      <c r="DM536" s="11">
        <v>0.79005000000000003</v>
      </c>
      <c r="DN536" s="11">
        <v>3.6600000000000001E-3</v>
      </c>
      <c r="DO536" s="11">
        <v>4.0400000000000002E-3</v>
      </c>
      <c r="DP536" s="11">
        <v>3.4099999999999998E-3</v>
      </c>
      <c r="DQ536" s="11">
        <v>6.9999999999999994E-5</v>
      </c>
      <c r="DR536" s="11">
        <v>8.0000000000000007E-5</v>
      </c>
      <c r="DS536" s="11">
        <v>3.5100000000000001E-3</v>
      </c>
      <c r="DT536" s="11">
        <v>1.0699999999999999E-2</v>
      </c>
      <c r="DU536" s="11">
        <v>1.1100000000000001E-3</v>
      </c>
      <c r="DV536" s="11">
        <v>3.8859999999999999E-2</v>
      </c>
      <c r="DW536" s="11">
        <v>0.14449999999999999</v>
      </c>
      <c r="DX536" s="11">
        <v>0</v>
      </c>
      <c r="DY536" s="11">
        <v>2652.2497400000002</v>
      </c>
      <c r="DZ536" s="11">
        <v>12.5456</v>
      </c>
      <c r="EA536" s="11">
        <v>14.06575</v>
      </c>
      <c r="EB536" s="11">
        <v>12.049939999999999</v>
      </c>
      <c r="EC536" s="11">
        <v>0.25169000000000002</v>
      </c>
      <c r="ED536" s="11">
        <v>0.29329</v>
      </c>
      <c r="EE536" s="11">
        <v>12.62092</v>
      </c>
      <c r="EF536" s="11">
        <v>36.648139999999998</v>
      </c>
      <c r="EG536" s="11">
        <v>4.3012300000000003</v>
      </c>
      <c r="EH536" s="11">
        <v>151.86269999999999</v>
      </c>
      <c r="EI536" s="11">
        <v>556.48571000000004</v>
      </c>
      <c r="EJ536" s="11">
        <v>0</v>
      </c>
      <c r="EK536" s="11">
        <v>53.463467819999998</v>
      </c>
      <c r="EL536" s="11">
        <v>3.9817466000000003E-2</v>
      </c>
      <c r="EM536" s="11">
        <v>2.4327841999999999E-2</v>
      </c>
      <c r="EN536" s="11">
        <v>1.0705620000000001E-2</v>
      </c>
      <c r="EO536" s="11">
        <v>0</v>
      </c>
      <c r="EP536" s="11">
        <v>0</v>
      </c>
      <c r="EQ536" s="11">
        <v>0</v>
      </c>
      <c r="ER536" s="11">
        <v>0</v>
      </c>
      <c r="ES536" s="11">
        <v>0</v>
      </c>
      <c r="ET536" s="11">
        <v>0</v>
      </c>
      <c r="EU536" s="11">
        <v>0</v>
      </c>
      <c r="EV536" s="11">
        <v>0</v>
      </c>
      <c r="EW536" s="11">
        <v>36.129870709999999</v>
      </c>
      <c r="EX536" s="11">
        <v>2.8123820000000001E-2</v>
      </c>
      <c r="EY536" s="11">
        <v>1.7594379E-2</v>
      </c>
      <c r="EZ536" s="11">
        <v>7.9607399999999991E-3</v>
      </c>
      <c r="FA536" s="11">
        <v>0</v>
      </c>
      <c r="FB536" s="11">
        <v>0</v>
      </c>
      <c r="FC536" s="11">
        <v>0</v>
      </c>
      <c r="FD536" s="11">
        <v>0</v>
      </c>
      <c r="FE536" s="11">
        <v>0</v>
      </c>
      <c r="FF536" s="11">
        <v>0</v>
      </c>
      <c r="FG536" s="11">
        <v>0</v>
      </c>
      <c r="FH536" s="11">
        <v>0.80123299999999997</v>
      </c>
      <c r="FI536" s="11" t="s">
        <v>115</v>
      </c>
      <c r="FJ536" s="11" t="s">
        <v>115</v>
      </c>
      <c r="FK536" s="9">
        <v>2691.1627229999999</v>
      </c>
      <c r="FL536" s="11" t="s">
        <v>115</v>
      </c>
      <c r="FM536" s="11" t="s">
        <v>115</v>
      </c>
    </row>
    <row r="537" spans="116:169">
      <c r="DL537" s="11">
        <v>0</v>
      </c>
      <c r="DM537" s="11">
        <v>0.77597000000000005</v>
      </c>
      <c r="DN537" s="11">
        <v>4.0400000000000002E-3</v>
      </c>
      <c r="DO537" s="11">
        <v>3.5899999999999999E-3</v>
      </c>
      <c r="DP537" s="11">
        <v>3.5400000000000002E-3</v>
      </c>
      <c r="DQ537" s="11">
        <v>6.9999999999999994E-5</v>
      </c>
      <c r="DR537" s="11">
        <v>8.0000000000000007E-5</v>
      </c>
      <c r="DS537" s="11">
        <v>3.4399999999999999E-3</v>
      </c>
      <c r="DT537" s="11">
        <v>1.0500000000000001E-2</v>
      </c>
      <c r="DU537" s="11">
        <v>1.1999999999999999E-3</v>
      </c>
      <c r="DV537" s="11">
        <v>4.2369999999999998E-2</v>
      </c>
      <c r="DW537" s="11">
        <v>0.1552</v>
      </c>
      <c r="DX537" s="11">
        <v>0</v>
      </c>
      <c r="DY537" s="11">
        <v>2551.8814600000001</v>
      </c>
      <c r="DZ537" s="11">
        <v>13.54543</v>
      </c>
      <c r="EA537" s="11">
        <v>12.24821</v>
      </c>
      <c r="EB537" s="11">
        <v>12.288539999999999</v>
      </c>
      <c r="EC537" s="11">
        <v>0.23526</v>
      </c>
      <c r="ED537" s="11">
        <v>0.27989999999999998</v>
      </c>
      <c r="EE537" s="11">
        <v>12.147500000000001</v>
      </c>
      <c r="EF537" s="11">
        <v>35.256329999999998</v>
      </c>
      <c r="EG537" s="11">
        <v>4.5945200000000002</v>
      </c>
      <c r="EH537" s="11">
        <v>164.48362</v>
      </c>
      <c r="EI537" s="11">
        <v>593.13383999999996</v>
      </c>
      <c r="EJ537" s="11">
        <v>0</v>
      </c>
      <c r="EK537" s="11">
        <v>53.206742849999998</v>
      </c>
      <c r="EL537" s="11">
        <v>3.7269661000000003E-2</v>
      </c>
      <c r="EM537" s="11">
        <v>2.5544341000000002E-2</v>
      </c>
      <c r="EN537" s="11">
        <v>1.0541227E-2</v>
      </c>
      <c r="EO537" s="11">
        <v>0</v>
      </c>
      <c r="EP537" s="11">
        <v>0</v>
      </c>
      <c r="EQ537" s="11">
        <v>0</v>
      </c>
      <c r="ER537" s="11">
        <v>0</v>
      </c>
      <c r="ES537" s="11">
        <v>0</v>
      </c>
      <c r="ET537" s="11">
        <v>0</v>
      </c>
      <c r="EU537" s="11">
        <v>0</v>
      </c>
      <c r="EV537" s="11">
        <v>0</v>
      </c>
      <c r="EW537" s="11">
        <v>34.783839530000002</v>
      </c>
      <c r="EX537" s="11">
        <v>2.5512272999999999E-2</v>
      </c>
      <c r="EY537" s="11">
        <v>1.7891323000000001E-2</v>
      </c>
      <c r="EZ537" s="11">
        <v>7.5968069999999997E-3</v>
      </c>
      <c r="FA537" s="11">
        <v>0</v>
      </c>
      <c r="FB537" s="11">
        <v>0</v>
      </c>
      <c r="FC537" s="11">
        <v>0</v>
      </c>
      <c r="FD537" s="11">
        <v>0</v>
      </c>
      <c r="FE537" s="11">
        <v>0</v>
      </c>
      <c r="FF537" s="11">
        <v>0</v>
      </c>
      <c r="FG537" s="11">
        <v>0</v>
      </c>
      <c r="FH537" s="11">
        <v>0.78720500000000004</v>
      </c>
      <c r="FI537" s="11" t="s">
        <v>115</v>
      </c>
      <c r="FJ537" s="11" t="s">
        <v>115</v>
      </c>
      <c r="FK537" s="9">
        <v>2590.198895</v>
      </c>
      <c r="FL537" s="11" t="s">
        <v>115</v>
      </c>
      <c r="FM537" s="11" t="s">
        <v>115</v>
      </c>
    </row>
    <row r="538" spans="116:169">
      <c r="DL538" s="11">
        <v>0</v>
      </c>
      <c r="DM538" s="11">
        <v>0.76214000000000004</v>
      </c>
      <c r="DN538" s="11">
        <v>4.0499999999999998E-3</v>
      </c>
      <c r="DO538" s="11">
        <v>3.81E-3</v>
      </c>
      <c r="DP538" s="11">
        <v>3.2000000000000002E-3</v>
      </c>
      <c r="DQ538" s="11">
        <v>6.9999999999999994E-5</v>
      </c>
      <c r="DR538" s="11">
        <v>8.0000000000000007E-5</v>
      </c>
      <c r="DS538" s="11">
        <v>3.5500000000000002E-3</v>
      </c>
      <c r="DT538" s="11">
        <v>1.031E-2</v>
      </c>
      <c r="DU538" s="11">
        <v>1.2800000000000001E-3</v>
      </c>
      <c r="DV538" s="11">
        <v>4.5809999999999997E-2</v>
      </c>
      <c r="DW538" s="11">
        <v>0.16569999999999999</v>
      </c>
      <c r="DX538" s="11">
        <v>0</v>
      </c>
      <c r="DY538" s="11">
        <v>2453.5191399999999</v>
      </c>
      <c r="DZ538" s="11">
        <v>13.31452</v>
      </c>
      <c r="EA538" s="11">
        <v>12.748670000000001</v>
      </c>
      <c r="EB538" s="11">
        <v>10.88696</v>
      </c>
      <c r="EC538" s="11">
        <v>0.23182</v>
      </c>
      <c r="ED538" s="11">
        <v>0.27200999999999997</v>
      </c>
      <c r="EE538" s="11">
        <v>12.287470000000001</v>
      </c>
      <c r="EF538" s="11">
        <v>33.909239999999997</v>
      </c>
      <c r="EG538" s="11">
        <v>4.8744199999999998</v>
      </c>
      <c r="EH538" s="11">
        <v>176.63112000000001</v>
      </c>
      <c r="EI538" s="11">
        <v>628.39017000000001</v>
      </c>
      <c r="EJ538" s="11">
        <v>0</v>
      </c>
      <c r="EK538" s="11">
        <v>52.955795889999997</v>
      </c>
      <c r="EL538" s="11">
        <v>3.8539427000000001E-2</v>
      </c>
      <c r="EM538" s="11">
        <v>2.3627235999999999E-2</v>
      </c>
      <c r="EN538" s="11">
        <v>1.1096106E-2</v>
      </c>
      <c r="EO538" s="11">
        <v>0</v>
      </c>
      <c r="EP538" s="11">
        <v>0</v>
      </c>
      <c r="EQ538" s="11">
        <v>0</v>
      </c>
      <c r="ER538" s="11">
        <v>0</v>
      </c>
      <c r="ES538" s="11">
        <v>0</v>
      </c>
      <c r="ET538" s="11">
        <v>0</v>
      </c>
      <c r="EU538" s="11">
        <v>0</v>
      </c>
      <c r="EV538" s="11">
        <v>0</v>
      </c>
      <c r="EW538" s="11">
        <v>33.468174390000001</v>
      </c>
      <c r="EX538" s="11">
        <v>2.5505064000000001E-2</v>
      </c>
      <c r="EY538" s="11">
        <v>1.60264E-2</v>
      </c>
      <c r="EZ538" s="11">
        <v>7.7456290000000004E-3</v>
      </c>
      <c r="FA538" s="11">
        <v>0</v>
      </c>
      <c r="FB538" s="11">
        <v>0</v>
      </c>
      <c r="FC538" s="11">
        <v>0</v>
      </c>
      <c r="FD538" s="11">
        <v>0</v>
      </c>
      <c r="FE538" s="11">
        <v>0</v>
      </c>
      <c r="FF538" s="11">
        <v>0</v>
      </c>
      <c r="FG538" s="11">
        <v>0</v>
      </c>
      <c r="FH538" s="11">
        <v>0.77326399999999995</v>
      </c>
      <c r="FI538" s="11" t="s">
        <v>115</v>
      </c>
      <c r="FJ538" s="11" t="s">
        <v>115</v>
      </c>
      <c r="FK538" s="9">
        <v>2490.701106</v>
      </c>
      <c r="FL538" s="11" t="s">
        <v>115</v>
      </c>
      <c r="FM538" s="11" t="s">
        <v>115</v>
      </c>
    </row>
    <row r="539" spans="116:169">
      <c r="DL539" s="11">
        <v>0</v>
      </c>
      <c r="DM539" s="11">
        <v>0.74846999999999997</v>
      </c>
      <c r="DN539" s="11">
        <v>4.0899999999999999E-3</v>
      </c>
      <c r="DO539" s="11">
        <v>3.8300000000000001E-3</v>
      </c>
      <c r="DP539" s="11">
        <v>3.3500000000000001E-3</v>
      </c>
      <c r="DQ539" s="11">
        <v>6.9999999999999994E-5</v>
      </c>
      <c r="DR539" s="11">
        <v>8.0000000000000007E-5</v>
      </c>
      <c r="DS539" s="11">
        <v>3.2499999999999999E-3</v>
      </c>
      <c r="DT539" s="11">
        <v>1.013E-2</v>
      </c>
      <c r="DU539" s="11">
        <v>1.3600000000000001E-3</v>
      </c>
      <c r="DV539" s="11">
        <v>4.9360000000000001E-2</v>
      </c>
      <c r="DW539" s="11">
        <v>0.17601</v>
      </c>
      <c r="DX539" s="11">
        <v>0</v>
      </c>
      <c r="DY539" s="11">
        <v>2356.91183</v>
      </c>
      <c r="DZ539" s="11">
        <v>13.16389</v>
      </c>
      <c r="EA539" s="11">
        <v>12.53176</v>
      </c>
      <c r="EB539" s="11">
        <v>11.19308</v>
      </c>
      <c r="EC539" s="11">
        <v>0.22520999999999999</v>
      </c>
      <c r="ED539" s="11">
        <v>0.26091999999999999</v>
      </c>
      <c r="EE539" s="11">
        <v>11.0159</v>
      </c>
      <c r="EF539" s="11">
        <v>32.622030000000002</v>
      </c>
      <c r="EG539" s="11">
        <v>5.1464299999999996</v>
      </c>
      <c r="EH539" s="11">
        <v>188.9186</v>
      </c>
      <c r="EI539" s="11">
        <v>662.29942000000005</v>
      </c>
      <c r="EJ539" s="11">
        <v>0</v>
      </c>
      <c r="EK539" s="11">
        <v>52.702246969999997</v>
      </c>
      <c r="EL539" s="11">
        <v>3.9352032000000002E-2</v>
      </c>
      <c r="EM539" s="11">
        <v>2.4726839E-2</v>
      </c>
      <c r="EN539" s="11">
        <v>1.0162502E-2</v>
      </c>
      <c r="EO539" s="11">
        <v>0</v>
      </c>
      <c r="EP539" s="11">
        <v>0</v>
      </c>
      <c r="EQ539" s="11">
        <v>0</v>
      </c>
      <c r="ER539" s="11">
        <v>0</v>
      </c>
      <c r="ES539" s="11">
        <v>0</v>
      </c>
      <c r="ET539" s="11">
        <v>0</v>
      </c>
      <c r="EU539" s="11">
        <v>0</v>
      </c>
      <c r="EV539" s="11">
        <v>0</v>
      </c>
      <c r="EW539" s="11">
        <v>32.177004879999998</v>
      </c>
      <c r="EX539" s="11">
        <v>2.5179328000000001E-2</v>
      </c>
      <c r="EY539" s="11">
        <v>1.6220308999999999E-2</v>
      </c>
      <c r="EZ539" s="11">
        <v>6.8670090000000003E-3</v>
      </c>
      <c r="FA539" s="11">
        <v>0</v>
      </c>
      <c r="FB539" s="11">
        <v>0</v>
      </c>
      <c r="FC539" s="11">
        <v>0</v>
      </c>
      <c r="FD539" s="11">
        <v>0</v>
      </c>
      <c r="FE539" s="11">
        <v>0</v>
      </c>
      <c r="FF539" s="11">
        <v>0</v>
      </c>
      <c r="FG539" s="11">
        <v>0</v>
      </c>
      <c r="FH539" s="11">
        <v>0.75980499999999995</v>
      </c>
      <c r="FI539" s="11" t="s">
        <v>115</v>
      </c>
      <c r="FJ539" s="11" t="s">
        <v>115</v>
      </c>
      <c r="FK539" s="9">
        <v>2394.025772</v>
      </c>
      <c r="FL539" s="11" t="s">
        <v>115</v>
      </c>
      <c r="FM539" s="11" t="s">
        <v>115</v>
      </c>
    </row>
    <row r="540" spans="116:169">
      <c r="DL540" s="11">
        <v>0</v>
      </c>
      <c r="DM540" s="11">
        <v>0.73509000000000002</v>
      </c>
      <c r="DN540" s="11">
        <v>4.0000000000000001E-3</v>
      </c>
      <c r="DO540" s="11">
        <v>3.8500000000000001E-3</v>
      </c>
      <c r="DP540" s="11">
        <v>3.3700000000000002E-3</v>
      </c>
      <c r="DQ540" s="11">
        <v>6.9999999999999994E-5</v>
      </c>
      <c r="DR540" s="11">
        <v>8.0000000000000007E-5</v>
      </c>
      <c r="DS540" s="11">
        <v>3.3899999999999998E-3</v>
      </c>
      <c r="DT540" s="11">
        <v>9.9699999999999997E-3</v>
      </c>
      <c r="DU540" s="11">
        <v>1.4400000000000001E-3</v>
      </c>
      <c r="DV540" s="11">
        <v>5.2609999999999997E-2</v>
      </c>
      <c r="DW540" s="11">
        <v>0.18614</v>
      </c>
      <c r="DX540" s="11">
        <v>0</v>
      </c>
      <c r="DY540" s="11">
        <v>2262.4279200000001</v>
      </c>
      <c r="DZ540" s="11">
        <v>12.59113</v>
      </c>
      <c r="EA540" s="11">
        <v>12.33333</v>
      </c>
      <c r="EB540" s="11">
        <v>11.01873</v>
      </c>
      <c r="EC540" s="11">
        <v>0.22302</v>
      </c>
      <c r="ED540" s="11">
        <v>0.25311</v>
      </c>
      <c r="EE540" s="11">
        <v>11.26413</v>
      </c>
      <c r="EF540" s="11">
        <v>31.385179999999998</v>
      </c>
      <c r="EG540" s="11">
        <v>5.4073500000000001</v>
      </c>
      <c r="EH540" s="11">
        <v>199.93450000000001</v>
      </c>
      <c r="EI540" s="11">
        <v>694.92143999999996</v>
      </c>
      <c r="EJ540" s="11">
        <v>0</v>
      </c>
      <c r="EK540" s="11">
        <v>52.452836499999997</v>
      </c>
      <c r="EL540" s="11">
        <v>4.0274587000000001E-2</v>
      </c>
      <c r="EM540" s="11">
        <v>2.5305277000000001E-2</v>
      </c>
      <c r="EN540" s="11">
        <v>1.0798670999999999E-2</v>
      </c>
      <c r="EO540" s="11">
        <v>0</v>
      </c>
      <c r="EP540" s="11">
        <v>0</v>
      </c>
      <c r="EQ540" s="11">
        <v>0</v>
      </c>
      <c r="ER540" s="11">
        <v>0</v>
      </c>
      <c r="ES540" s="11">
        <v>0</v>
      </c>
      <c r="ET540" s="11">
        <v>0</v>
      </c>
      <c r="EU540" s="11">
        <v>0</v>
      </c>
      <c r="EV540" s="11">
        <v>0</v>
      </c>
      <c r="EW540" s="11">
        <v>30.913957960000001</v>
      </c>
      <c r="EX540" s="11">
        <v>2.4901079E-2</v>
      </c>
      <c r="EY540" s="11">
        <v>1.6049996E-2</v>
      </c>
      <c r="EZ540" s="11">
        <v>7.0589290000000002E-3</v>
      </c>
      <c r="FA540" s="11">
        <v>0</v>
      </c>
      <c r="FB540" s="11">
        <v>0</v>
      </c>
      <c r="FC540" s="11">
        <v>0</v>
      </c>
      <c r="FD540" s="11">
        <v>0</v>
      </c>
      <c r="FE540" s="11">
        <v>0</v>
      </c>
      <c r="FF540" s="11">
        <v>0</v>
      </c>
      <c r="FG540" s="11">
        <v>0</v>
      </c>
      <c r="FH540" s="11">
        <v>0.74637299999999995</v>
      </c>
      <c r="FI540" s="11" t="s">
        <v>115</v>
      </c>
      <c r="FJ540" s="11" t="s">
        <v>115</v>
      </c>
      <c r="FK540" s="9">
        <v>2298.5941309999998</v>
      </c>
      <c r="FL540" s="11" t="s">
        <v>115</v>
      </c>
      <c r="FM540" s="11" t="s">
        <v>115</v>
      </c>
    </row>
    <row r="541" spans="116:169">
      <c r="DL541" s="11">
        <v>0</v>
      </c>
      <c r="DM541" s="11">
        <v>0.72152000000000005</v>
      </c>
      <c r="DN541" s="11">
        <v>4.3600000000000002E-3</v>
      </c>
      <c r="DO541" s="11">
        <v>3.7699999999999999E-3</v>
      </c>
      <c r="DP541" s="11">
        <v>3.3800000000000002E-3</v>
      </c>
      <c r="DQ541" s="11">
        <v>6.9999999999999994E-5</v>
      </c>
      <c r="DR541" s="11">
        <v>8.0000000000000007E-5</v>
      </c>
      <c r="DS541" s="11">
        <v>3.4199999999999999E-3</v>
      </c>
      <c r="DT541" s="11">
        <v>9.7699999999999992E-3</v>
      </c>
      <c r="DU541" s="11">
        <v>1.5200000000000001E-3</v>
      </c>
      <c r="DV541" s="11">
        <v>5.5989999999999998E-2</v>
      </c>
      <c r="DW541" s="11">
        <v>0.19611000000000001</v>
      </c>
      <c r="DX541" s="11">
        <v>0</v>
      </c>
      <c r="DY541" s="11">
        <v>2168.5896299999999</v>
      </c>
      <c r="DZ541" s="11">
        <v>13.423360000000001</v>
      </c>
      <c r="EA541" s="11">
        <v>11.83038</v>
      </c>
      <c r="EB541" s="11">
        <v>10.825889999999999</v>
      </c>
      <c r="EC541" s="11">
        <v>0.21640999999999999</v>
      </c>
      <c r="ED541" s="11">
        <v>0.24365000000000001</v>
      </c>
      <c r="EE541" s="11">
        <v>11.13186</v>
      </c>
      <c r="EF541" s="11">
        <v>30.0838</v>
      </c>
      <c r="EG541" s="11">
        <v>5.6604599999999996</v>
      </c>
      <c r="EH541" s="11">
        <v>211.19863000000001</v>
      </c>
      <c r="EI541" s="11">
        <v>726.30661999999995</v>
      </c>
      <c r="EJ541" s="11">
        <v>0</v>
      </c>
      <c r="EK541" s="11">
        <v>52.171939559999998</v>
      </c>
      <c r="EL541" s="11">
        <v>4.0424579000000002E-2</v>
      </c>
      <c r="EM541" s="11">
        <v>2.5783693E-2</v>
      </c>
      <c r="EN541" s="11">
        <v>1.0997178999999999E-2</v>
      </c>
      <c r="EO541" s="11">
        <v>0</v>
      </c>
      <c r="EP541" s="11">
        <v>0</v>
      </c>
      <c r="EQ541" s="11">
        <v>0</v>
      </c>
      <c r="ER541" s="11">
        <v>0</v>
      </c>
      <c r="ES541" s="11">
        <v>0</v>
      </c>
      <c r="ET541" s="11">
        <v>0</v>
      </c>
      <c r="EU541" s="11">
        <v>0</v>
      </c>
      <c r="EV541" s="11">
        <v>0</v>
      </c>
      <c r="EW541" s="11">
        <v>29.658079069999999</v>
      </c>
      <c r="EX541" s="11">
        <v>2.4138914000000001E-2</v>
      </c>
      <c r="EY541" s="11">
        <v>1.5799403E-2</v>
      </c>
      <c r="EZ541" s="11">
        <v>6.9495499999999997E-3</v>
      </c>
      <c r="FA541" s="11">
        <v>0</v>
      </c>
      <c r="FB541" s="11">
        <v>0</v>
      </c>
      <c r="FC541" s="11">
        <v>0</v>
      </c>
      <c r="FD541" s="11">
        <v>0</v>
      </c>
      <c r="FE541" s="11">
        <v>0</v>
      </c>
      <c r="FF541" s="11">
        <v>0</v>
      </c>
      <c r="FG541" s="11">
        <v>0</v>
      </c>
      <c r="FH541" s="11">
        <v>0.73310399999999998</v>
      </c>
      <c r="FI541" s="11" t="s">
        <v>115</v>
      </c>
      <c r="FJ541" s="11" t="s">
        <v>115</v>
      </c>
      <c r="FK541" s="9">
        <v>2204.8856719999999</v>
      </c>
      <c r="FL541" s="11" t="s">
        <v>115</v>
      </c>
      <c r="FM541" s="11" t="s">
        <v>115</v>
      </c>
    </row>
    <row r="542" spans="116:169">
      <c r="DL542" s="11">
        <v>0</v>
      </c>
      <c r="DM542" s="11">
        <v>0.70801000000000003</v>
      </c>
      <c r="DN542" s="11">
        <v>4.5700000000000003E-3</v>
      </c>
      <c r="DO542" s="11">
        <v>4.0200000000000001E-3</v>
      </c>
      <c r="DP542" s="11">
        <v>3.3300000000000001E-3</v>
      </c>
      <c r="DQ542" s="11">
        <v>6.9999999999999994E-5</v>
      </c>
      <c r="DR542" s="11">
        <v>8.0000000000000007E-5</v>
      </c>
      <c r="DS542" s="11">
        <v>3.4399999999999999E-3</v>
      </c>
      <c r="DT542" s="11">
        <v>9.5899999999999996E-3</v>
      </c>
      <c r="DU542" s="11">
        <v>1.6000000000000001E-3</v>
      </c>
      <c r="DV542" s="11">
        <v>5.9409999999999998E-2</v>
      </c>
      <c r="DW542" s="11">
        <v>0.20588000000000001</v>
      </c>
      <c r="DX542" s="11">
        <v>0</v>
      </c>
      <c r="DY542" s="11">
        <v>2076.2134900000001</v>
      </c>
      <c r="DZ542" s="11">
        <v>13.730359999999999</v>
      </c>
      <c r="EA542" s="11">
        <v>12.312469999999999</v>
      </c>
      <c r="EB542" s="11">
        <v>10.430199999999999</v>
      </c>
      <c r="EC542" s="11">
        <v>0.21648000000000001</v>
      </c>
      <c r="ED542" s="11">
        <v>0.23630999999999999</v>
      </c>
      <c r="EE542" s="11">
        <v>10.949120000000001</v>
      </c>
      <c r="EF542" s="11">
        <v>28.834589999999999</v>
      </c>
      <c r="EG542" s="11">
        <v>5.9041199999999998</v>
      </c>
      <c r="EH542" s="11">
        <v>222.33049</v>
      </c>
      <c r="EI542" s="11">
        <v>756.39041999999995</v>
      </c>
      <c r="EJ542" s="11">
        <v>0</v>
      </c>
      <c r="EK542" s="11">
        <v>51.88295214</v>
      </c>
      <c r="EL542" s="11">
        <v>4.2789766E-2</v>
      </c>
      <c r="EM542" s="11">
        <v>2.572675E-2</v>
      </c>
      <c r="EN542" s="11">
        <v>1.1185412E-2</v>
      </c>
      <c r="EO542" s="11">
        <v>0</v>
      </c>
      <c r="EP542" s="11">
        <v>0</v>
      </c>
      <c r="EQ542" s="11">
        <v>0</v>
      </c>
      <c r="ER542" s="11">
        <v>0</v>
      </c>
      <c r="ES542" s="11">
        <v>0</v>
      </c>
      <c r="ET542" s="11">
        <v>0</v>
      </c>
      <c r="EU542" s="11">
        <v>0</v>
      </c>
      <c r="EV542" s="11">
        <v>0</v>
      </c>
      <c r="EW542" s="11">
        <v>28.423836229999999</v>
      </c>
      <c r="EX542" s="11">
        <v>2.4635581E-2</v>
      </c>
      <c r="EY542" s="11">
        <v>1.5219837E-2</v>
      </c>
      <c r="EZ542" s="11">
        <v>6.8284670000000004E-3</v>
      </c>
      <c r="FA542" s="11">
        <v>0</v>
      </c>
      <c r="FB542" s="11">
        <v>0</v>
      </c>
      <c r="FC542" s="11">
        <v>0</v>
      </c>
      <c r="FD542" s="11">
        <v>0</v>
      </c>
      <c r="FE542" s="11">
        <v>0</v>
      </c>
      <c r="FF542" s="11">
        <v>0</v>
      </c>
      <c r="FG542" s="11">
        <v>0</v>
      </c>
      <c r="FH542" s="11">
        <v>0.71999899999999994</v>
      </c>
      <c r="FI542" s="11" t="s">
        <v>115</v>
      </c>
      <c r="FJ542" s="11" t="s">
        <v>115</v>
      </c>
      <c r="FK542" s="9">
        <v>2112.9029919999998</v>
      </c>
      <c r="FL542" s="11" t="s">
        <v>115</v>
      </c>
      <c r="FM542" s="11" t="s">
        <v>115</v>
      </c>
    </row>
    <row r="543" spans="116:169">
      <c r="DL543" s="11">
        <v>0</v>
      </c>
      <c r="DM543" s="11">
        <v>0.69555</v>
      </c>
      <c r="DN543" s="11">
        <v>3.8300000000000001E-3</v>
      </c>
      <c r="DO543" s="11">
        <v>4.1700000000000001E-3</v>
      </c>
      <c r="DP543" s="11">
        <v>3.5200000000000001E-3</v>
      </c>
      <c r="DQ543" s="11">
        <v>6.9999999999999994E-5</v>
      </c>
      <c r="DR543" s="11">
        <v>8.0000000000000007E-5</v>
      </c>
      <c r="DS543" s="11">
        <v>3.3700000000000002E-3</v>
      </c>
      <c r="DT543" s="11">
        <v>9.41E-3</v>
      </c>
      <c r="DU543" s="11">
        <v>1.6800000000000001E-3</v>
      </c>
      <c r="DV543" s="11">
        <v>6.2850000000000003E-2</v>
      </c>
      <c r="DW543" s="11">
        <v>0.21546999999999999</v>
      </c>
      <c r="DX543" s="11">
        <v>0</v>
      </c>
      <c r="DY543" s="11">
        <v>1988.1131800000001</v>
      </c>
      <c r="DZ543" s="11">
        <v>11.219379999999999</v>
      </c>
      <c r="EA543" s="11">
        <v>12.4948</v>
      </c>
      <c r="EB543" s="11">
        <v>10.78351</v>
      </c>
      <c r="EC543" s="11">
        <v>0.21736</v>
      </c>
      <c r="ED543" s="11">
        <v>0.22896</v>
      </c>
      <c r="EE543" s="11">
        <v>10.499269999999999</v>
      </c>
      <c r="EF543" s="11">
        <v>27.60688</v>
      </c>
      <c r="EG543" s="11">
        <v>6.1404199999999998</v>
      </c>
      <c r="EH543" s="11">
        <v>233.27961999999999</v>
      </c>
      <c r="EI543" s="11">
        <v>785.22501999999997</v>
      </c>
      <c r="EJ543" s="11">
        <v>0</v>
      </c>
      <c r="EK543" s="11">
        <v>51.655836450000002</v>
      </c>
      <c r="EL543" s="11">
        <v>4.5252430000000003E-2</v>
      </c>
      <c r="EM543" s="11">
        <v>2.7393609999999999E-2</v>
      </c>
      <c r="EN543" s="11">
        <v>1.1166896000000001E-2</v>
      </c>
      <c r="EO543" s="11">
        <v>0</v>
      </c>
      <c r="EP543" s="11">
        <v>0</v>
      </c>
      <c r="EQ543" s="11">
        <v>0</v>
      </c>
      <c r="ER543" s="11">
        <v>0</v>
      </c>
      <c r="ES543" s="11">
        <v>0</v>
      </c>
      <c r="ET543" s="11">
        <v>0</v>
      </c>
      <c r="EU543" s="11">
        <v>0</v>
      </c>
      <c r="EV543" s="11">
        <v>0</v>
      </c>
      <c r="EW543" s="11">
        <v>27.248215519999999</v>
      </c>
      <c r="EX543" s="11">
        <v>2.5110723000000001E-2</v>
      </c>
      <c r="EY543" s="11">
        <v>1.5629357E-2</v>
      </c>
      <c r="EZ543" s="11">
        <v>6.5806770000000001E-3</v>
      </c>
      <c r="FA543" s="11">
        <v>0</v>
      </c>
      <c r="FB543" s="11">
        <v>0</v>
      </c>
      <c r="FC543" s="11">
        <v>0</v>
      </c>
      <c r="FD543" s="11">
        <v>0</v>
      </c>
      <c r="FE543" s="11">
        <v>0</v>
      </c>
      <c r="FF543" s="11">
        <v>0</v>
      </c>
      <c r="FG543" s="11">
        <v>0</v>
      </c>
      <c r="FH543" s="11">
        <v>0.70714100000000002</v>
      </c>
      <c r="FI543" s="11" t="s">
        <v>115</v>
      </c>
      <c r="FJ543" s="11" t="s">
        <v>115</v>
      </c>
      <c r="FK543" s="9">
        <v>2022.8282320000001</v>
      </c>
      <c r="FL543" s="11" t="s">
        <v>115</v>
      </c>
      <c r="FM543" s="11" t="s">
        <v>115</v>
      </c>
    </row>
    <row r="544" spans="116:169">
      <c r="DL544" s="11">
        <v>0</v>
      </c>
      <c r="DM544" s="11">
        <v>0.68254000000000004</v>
      </c>
      <c r="DN544" s="11">
        <v>4.3699999999999998E-3</v>
      </c>
      <c r="DO544" s="11">
        <v>3.64E-3</v>
      </c>
      <c r="DP544" s="11">
        <v>3.64E-3</v>
      </c>
      <c r="DQ544" s="11">
        <v>6.9999999999999994E-5</v>
      </c>
      <c r="DR544" s="11">
        <v>8.0000000000000007E-5</v>
      </c>
      <c r="DS544" s="11">
        <v>3.5699999999999998E-3</v>
      </c>
      <c r="DT544" s="11">
        <v>9.2300000000000004E-3</v>
      </c>
      <c r="DU544" s="11">
        <v>1.7600000000000001E-3</v>
      </c>
      <c r="DV544" s="11">
        <v>6.6210000000000005E-2</v>
      </c>
      <c r="DW544" s="11">
        <v>0.22489000000000001</v>
      </c>
      <c r="DX544" s="11">
        <v>0</v>
      </c>
      <c r="DY544" s="11">
        <v>1899.67878</v>
      </c>
      <c r="DZ544" s="11">
        <v>12.50018</v>
      </c>
      <c r="EA544" s="11">
        <v>10.639620000000001</v>
      </c>
      <c r="EB544" s="11">
        <v>10.863899999999999</v>
      </c>
      <c r="EC544" s="11">
        <v>0.20362</v>
      </c>
      <c r="ED544" s="11">
        <v>0.21823999999999999</v>
      </c>
      <c r="EE544" s="11">
        <v>10.88367</v>
      </c>
      <c r="EF544" s="11">
        <v>26.39573</v>
      </c>
      <c r="EG544" s="11">
        <v>6.3693799999999996</v>
      </c>
      <c r="EH544" s="11">
        <v>243.77888999999999</v>
      </c>
      <c r="EI544" s="11">
        <v>812.83190000000002</v>
      </c>
      <c r="EJ544" s="11">
        <v>0</v>
      </c>
      <c r="EK544" s="11">
        <v>51.361280579999999</v>
      </c>
      <c r="EL544" s="11">
        <v>4.2336229000000003E-2</v>
      </c>
      <c r="EM544" s="11">
        <v>2.8911719999999998E-2</v>
      </c>
      <c r="EN544" s="11">
        <v>1.1967609000000001E-2</v>
      </c>
      <c r="EO544" s="11">
        <v>0</v>
      </c>
      <c r="EP544" s="11">
        <v>0</v>
      </c>
      <c r="EQ544" s="11">
        <v>0</v>
      </c>
      <c r="ER544" s="11">
        <v>0</v>
      </c>
      <c r="ES544" s="11">
        <v>0</v>
      </c>
      <c r="ET544" s="11">
        <v>0</v>
      </c>
      <c r="EU544" s="11">
        <v>0</v>
      </c>
      <c r="EV544" s="11">
        <v>0</v>
      </c>
      <c r="EW544" s="11">
        <v>26.061167359999999</v>
      </c>
      <c r="EX544" s="11">
        <v>2.2664220999999998E-2</v>
      </c>
      <c r="EY544" s="11">
        <v>1.5898873000000001E-2</v>
      </c>
      <c r="EZ544" s="11">
        <v>6.8024289999999996E-3</v>
      </c>
      <c r="FA544" s="11">
        <v>0</v>
      </c>
      <c r="FB544" s="11">
        <v>0</v>
      </c>
      <c r="FC544" s="11">
        <v>0</v>
      </c>
      <c r="FD544" s="11">
        <v>0</v>
      </c>
      <c r="FE544" s="11">
        <v>0</v>
      </c>
      <c r="FF544" s="11">
        <v>0</v>
      </c>
      <c r="FG544" s="11">
        <v>0</v>
      </c>
      <c r="FH544" s="11">
        <v>0.69425999999999999</v>
      </c>
      <c r="FI544" s="11" t="s">
        <v>115</v>
      </c>
      <c r="FJ544" s="11" t="s">
        <v>115</v>
      </c>
      <c r="FK544" s="9">
        <v>1933.8860890000001</v>
      </c>
      <c r="FL544" s="11" t="s">
        <v>115</v>
      </c>
      <c r="FM544" s="11" t="s">
        <v>115</v>
      </c>
    </row>
    <row r="545" spans="116:169">
      <c r="DL545" s="11">
        <v>0</v>
      </c>
      <c r="DM545" s="11">
        <v>0.67098999999999998</v>
      </c>
      <c r="DN545" s="11">
        <v>3.2100000000000002E-3</v>
      </c>
      <c r="DO545" s="11">
        <v>3.9899999999999996E-3</v>
      </c>
      <c r="DP545" s="11">
        <v>3.2399999999999998E-3</v>
      </c>
      <c r="DQ545" s="11">
        <v>6.9999999999999994E-5</v>
      </c>
      <c r="DR545" s="11">
        <v>8.0000000000000007E-5</v>
      </c>
      <c r="DS545" s="11">
        <v>3.5999999999999999E-3</v>
      </c>
      <c r="DT545" s="11">
        <v>9.0900000000000009E-3</v>
      </c>
      <c r="DU545" s="11">
        <v>1.83E-3</v>
      </c>
      <c r="DV545" s="11">
        <v>6.9790000000000005E-2</v>
      </c>
      <c r="DW545" s="11">
        <v>0.23411999999999999</v>
      </c>
      <c r="DX545" s="11">
        <v>0</v>
      </c>
      <c r="DY545" s="11">
        <v>1816.47325</v>
      </c>
      <c r="DZ545" s="11">
        <v>8.9329699999999992</v>
      </c>
      <c r="EA545" s="11">
        <v>11.35013</v>
      </c>
      <c r="EB545" s="11">
        <v>9.4349699999999999</v>
      </c>
      <c r="EC545" s="11">
        <v>0.20122000000000001</v>
      </c>
      <c r="ED545" s="11">
        <v>0.21173</v>
      </c>
      <c r="EE545" s="11">
        <v>10.73678</v>
      </c>
      <c r="EF545" s="11">
        <v>25.29382</v>
      </c>
      <c r="EG545" s="11">
        <v>6.5876200000000003</v>
      </c>
      <c r="EH545" s="11">
        <v>254.66256000000001</v>
      </c>
      <c r="EI545" s="11">
        <v>839.22762999999998</v>
      </c>
      <c r="EJ545" s="11">
        <v>0</v>
      </c>
      <c r="EK545" s="11">
        <v>51.167788450000003</v>
      </c>
      <c r="EL545" s="11">
        <v>4.4566413999999999E-2</v>
      </c>
      <c r="EM545" s="11">
        <v>2.6358005E-2</v>
      </c>
      <c r="EN545" s="11">
        <v>1.2508567E-2</v>
      </c>
      <c r="EO545" s="11">
        <v>0</v>
      </c>
      <c r="EP545" s="11">
        <v>0</v>
      </c>
      <c r="EQ545" s="11">
        <v>0</v>
      </c>
      <c r="ER545" s="11">
        <v>0</v>
      </c>
      <c r="ES545" s="11">
        <v>0</v>
      </c>
      <c r="ET545" s="11">
        <v>0</v>
      </c>
      <c r="EU545" s="11">
        <v>0</v>
      </c>
      <c r="EV545" s="11">
        <v>0</v>
      </c>
      <c r="EW545" s="11">
        <v>24.948744000000001</v>
      </c>
      <c r="EX545" s="11">
        <v>2.2927527E-2</v>
      </c>
      <c r="EY545" s="11">
        <v>1.3964254000000001E-2</v>
      </c>
      <c r="EZ545" s="11">
        <v>6.8519319999999998E-3</v>
      </c>
      <c r="FA545" s="11">
        <v>0</v>
      </c>
      <c r="FB545" s="11">
        <v>0</v>
      </c>
      <c r="FC545" s="11">
        <v>0</v>
      </c>
      <c r="FD545" s="11">
        <v>0</v>
      </c>
      <c r="FE545" s="11">
        <v>0</v>
      </c>
      <c r="FF545" s="11">
        <v>0</v>
      </c>
      <c r="FG545" s="11">
        <v>0</v>
      </c>
      <c r="FH545" s="11">
        <v>0.68149400000000004</v>
      </c>
      <c r="FI545" s="11" t="s">
        <v>115</v>
      </c>
      <c r="FJ545" s="11" t="s">
        <v>115</v>
      </c>
      <c r="FK545" s="9">
        <v>1846.3925380000001</v>
      </c>
      <c r="FL545" s="11" t="s">
        <v>115</v>
      </c>
      <c r="FM545" s="11" t="s">
        <v>115</v>
      </c>
    </row>
    <row r="546" spans="116:169">
      <c r="DL546" s="11">
        <v>0</v>
      </c>
      <c r="DM546" s="11">
        <v>0.65934000000000004</v>
      </c>
      <c r="DN546" s="11">
        <v>3.2100000000000002E-3</v>
      </c>
      <c r="DO546" s="11">
        <v>3.1700000000000001E-3</v>
      </c>
      <c r="DP546" s="11">
        <v>3.46E-3</v>
      </c>
      <c r="DQ546" s="11">
        <v>6.0000000000000002E-5</v>
      </c>
      <c r="DR546" s="11">
        <v>6.9999999999999994E-5</v>
      </c>
      <c r="DS546" s="11">
        <v>3.2499999999999999E-3</v>
      </c>
      <c r="DT546" s="11">
        <v>8.9300000000000004E-3</v>
      </c>
      <c r="DU546" s="11">
        <v>1.91E-3</v>
      </c>
      <c r="DV546" s="11">
        <v>7.3389999999999997E-2</v>
      </c>
      <c r="DW546" s="11">
        <v>0.24321000000000001</v>
      </c>
      <c r="DX546" s="11">
        <v>0</v>
      </c>
      <c r="DY546" s="11">
        <v>1734.0945099999999</v>
      </c>
      <c r="DZ546" s="11">
        <v>8.6944199999999991</v>
      </c>
      <c r="EA546" s="11">
        <v>8.7677700000000005</v>
      </c>
      <c r="EB546" s="11">
        <v>9.8207500000000003</v>
      </c>
      <c r="EC546" s="11">
        <v>0.17630999999999999</v>
      </c>
      <c r="ED546" s="11">
        <v>0.19647000000000001</v>
      </c>
      <c r="EE546" s="11">
        <v>9.4440399999999993</v>
      </c>
      <c r="EF546" s="11">
        <v>24.180489999999999</v>
      </c>
      <c r="EG546" s="11">
        <v>6.7993499999999996</v>
      </c>
      <c r="EH546" s="11">
        <v>265.39934</v>
      </c>
      <c r="EI546" s="11">
        <v>864.52144999999996</v>
      </c>
      <c r="EJ546" s="11">
        <v>0</v>
      </c>
      <c r="EK546" s="11">
        <v>50.939464379999997</v>
      </c>
      <c r="EL546" s="11">
        <v>3.8802611000000001E-2</v>
      </c>
      <c r="EM546" s="11">
        <v>2.8216202999999999E-2</v>
      </c>
      <c r="EN546" s="11">
        <v>1.1293423E-2</v>
      </c>
      <c r="EO546" s="11">
        <v>0</v>
      </c>
      <c r="EP546" s="11">
        <v>0</v>
      </c>
      <c r="EQ546" s="11">
        <v>0</v>
      </c>
      <c r="ER546" s="11">
        <v>0</v>
      </c>
      <c r="ES546" s="11">
        <v>0</v>
      </c>
      <c r="ET546" s="11">
        <v>0</v>
      </c>
      <c r="EU546" s="11">
        <v>0</v>
      </c>
      <c r="EV546" s="11">
        <v>0</v>
      </c>
      <c r="EW546" s="11">
        <v>23.840806700000002</v>
      </c>
      <c r="EX546" s="11">
        <v>1.9236244999999999E-2</v>
      </c>
      <c r="EY546" s="11">
        <v>1.4372763E-2</v>
      </c>
      <c r="EZ546" s="11">
        <v>5.9564470000000001E-3</v>
      </c>
      <c r="FA546" s="11">
        <v>0</v>
      </c>
      <c r="FB546" s="11">
        <v>0</v>
      </c>
      <c r="FC546" s="11">
        <v>0</v>
      </c>
      <c r="FD546" s="11">
        <v>0</v>
      </c>
      <c r="FE546" s="11">
        <v>0</v>
      </c>
      <c r="FF546" s="11">
        <v>0</v>
      </c>
      <c r="FG546" s="11">
        <v>0</v>
      </c>
      <c r="FH546" s="11">
        <v>0.66923699999999997</v>
      </c>
      <c r="FI546" s="11" t="s">
        <v>115</v>
      </c>
      <c r="FJ546" s="11" t="s">
        <v>115</v>
      </c>
      <c r="FK546" s="9">
        <v>1761.5537609999999</v>
      </c>
      <c r="FL546" s="11" t="s">
        <v>115</v>
      </c>
      <c r="FM546" s="11" t="s">
        <v>115</v>
      </c>
    </row>
    <row r="547" spans="116:169">
      <c r="DL547" s="11">
        <v>0</v>
      </c>
      <c r="DM547" s="11">
        <v>0.64749999999999996</v>
      </c>
      <c r="DN547" s="11">
        <v>3.46E-3</v>
      </c>
      <c r="DO547" s="11">
        <v>3.0999999999999999E-3</v>
      </c>
      <c r="DP547" s="11">
        <v>2.82E-3</v>
      </c>
      <c r="DQ547" s="11">
        <v>6.0000000000000002E-5</v>
      </c>
      <c r="DR547" s="11">
        <v>6.9999999999999994E-5</v>
      </c>
      <c r="DS547" s="11">
        <v>3.4299999999999999E-3</v>
      </c>
      <c r="DT547" s="11">
        <v>8.7899999999999992E-3</v>
      </c>
      <c r="DU547" s="11">
        <v>1.98E-3</v>
      </c>
      <c r="DV547" s="11">
        <v>7.664E-2</v>
      </c>
      <c r="DW547" s="11">
        <v>0.25213999999999998</v>
      </c>
      <c r="DX547" s="11">
        <v>0</v>
      </c>
      <c r="DY547" s="11">
        <v>1652.3716400000001</v>
      </c>
      <c r="DZ547" s="11">
        <v>9.1057400000000008</v>
      </c>
      <c r="EA547" s="11">
        <v>8.3373000000000008</v>
      </c>
      <c r="EB547" s="11">
        <v>7.7975599999999998</v>
      </c>
      <c r="EC547" s="11">
        <v>0.16295000000000001</v>
      </c>
      <c r="ED547" s="11">
        <v>0.18754999999999999</v>
      </c>
      <c r="EE547" s="11">
        <v>9.7166999999999994</v>
      </c>
      <c r="EF547" s="11">
        <v>23.117519999999999</v>
      </c>
      <c r="EG547" s="11">
        <v>6.9958200000000001</v>
      </c>
      <c r="EH547" s="11">
        <v>274.84338000000002</v>
      </c>
      <c r="EI547" s="11">
        <v>888.70194000000004</v>
      </c>
      <c r="EJ547" s="11">
        <v>0</v>
      </c>
      <c r="EK547" s="11">
        <v>50.683892749999998</v>
      </c>
      <c r="EL547" s="11">
        <v>3.6768730999999999E-2</v>
      </c>
      <c r="EM547" s="11">
        <v>2.3940054999999998E-2</v>
      </c>
      <c r="EN547" s="11">
        <v>1.2214617000000001E-2</v>
      </c>
      <c r="EO547" s="11">
        <v>0</v>
      </c>
      <c r="EP547" s="11">
        <v>0</v>
      </c>
      <c r="EQ547" s="11">
        <v>0</v>
      </c>
      <c r="ER547" s="11">
        <v>0</v>
      </c>
      <c r="ES547" s="11">
        <v>0</v>
      </c>
      <c r="ET547" s="11">
        <v>0</v>
      </c>
      <c r="EU547" s="11">
        <v>0</v>
      </c>
      <c r="EV547" s="11">
        <v>0</v>
      </c>
      <c r="EW547" s="11">
        <v>22.742539359999999</v>
      </c>
      <c r="EX547" s="11">
        <v>1.7494394999999999E-2</v>
      </c>
      <c r="EY547" s="11">
        <v>1.1729909E-2</v>
      </c>
      <c r="EZ547" s="11">
        <v>6.1969750000000004E-3</v>
      </c>
      <c r="FA547" s="11">
        <v>0</v>
      </c>
      <c r="FB547" s="11">
        <v>0</v>
      </c>
      <c r="FC547" s="11">
        <v>0</v>
      </c>
      <c r="FD547" s="11">
        <v>0</v>
      </c>
      <c r="FE547" s="11">
        <v>0</v>
      </c>
      <c r="FF547" s="11">
        <v>0</v>
      </c>
      <c r="FG547" s="11">
        <v>0</v>
      </c>
      <c r="FH547" s="11">
        <v>0.65694399999999997</v>
      </c>
      <c r="FI547" s="11" t="s">
        <v>115</v>
      </c>
      <c r="FJ547" s="11" t="s">
        <v>115</v>
      </c>
      <c r="FK547" s="9">
        <v>1677.775183</v>
      </c>
      <c r="FL547" s="11" t="s">
        <v>115</v>
      </c>
      <c r="FM547" s="11" t="s">
        <v>115</v>
      </c>
    </row>
    <row r="548" spans="116:169">
      <c r="DL548" s="11">
        <v>0</v>
      </c>
      <c r="DM548" s="11">
        <v>0.63641999999999999</v>
      </c>
      <c r="DN548" s="11">
        <v>2.9499999999999999E-3</v>
      </c>
      <c r="DO548" s="11">
        <v>3.2599999999999999E-3</v>
      </c>
      <c r="DP548" s="11">
        <v>2.7399999999999998E-3</v>
      </c>
      <c r="DQ548" s="11">
        <v>6.0000000000000002E-5</v>
      </c>
      <c r="DR548" s="11">
        <v>6.9999999999999994E-5</v>
      </c>
      <c r="DS548" s="11">
        <v>2.8300000000000001E-3</v>
      </c>
      <c r="DT548" s="11">
        <v>8.6199999999999992E-3</v>
      </c>
      <c r="DU548" s="11">
        <v>2.0500000000000002E-3</v>
      </c>
      <c r="DV548" s="11">
        <v>8.0079999999999998E-2</v>
      </c>
      <c r="DW548" s="11">
        <v>0.26093</v>
      </c>
      <c r="DX548" s="11">
        <v>0</v>
      </c>
      <c r="DY548" s="11">
        <v>1573.69832</v>
      </c>
      <c r="DZ548" s="11">
        <v>7.5296399999999997</v>
      </c>
      <c r="EA548" s="11">
        <v>8.5190999999999999</v>
      </c>
      <c r="EB548" s="11">
        <v>7.3660300000000003</v>
      </c>
      <c r="EC548" s="11">
        <v>0.15332000000000001</v>
      </c>
      <c r="ED548" s="11">
        <v>0.17682999999999999</v>
      </c>
      <c r="EE548" s="11">
        <v>7.7801600000000004</v>
      </c>
      <c r="EF548" s="11">
        <v>21.999829999999999</v>
      </c>
      <c r="EG548" s="11">
        <v>7.18337</v>
      </c>
      <c r="EH548" s="11">
        <v>284.56008000000003</v>
      </c>
      <c r="EI548" s="11">
        <v>911.81946000000005</v>
      </c>
      <c r="EJ548" s="11">
        <v>0</v>
      </c>
      <c r="EK548" s="11">
        <v>50.481284219999999</v>
      </c>
      <c r="EL548" s="11">
        <v>3.7596483E-2</v>
      </c>
      <c r="EM548" s="11">
        <v>2.2970863000000001E-2</v>
      </c>
      <c r="EN548" s="11">
        <v>1.0108488000000001E-2</v>
      </c>
      <c r="EO548" s="11">
        <v>0</v>
      </c>
      <c r="EP548" s="11">
        <v>0</v>
      </c>
      <c r="EQ548" s="11">
        <v>0</v>
      </c>
      <c r="ER548" s="11">
        <v>0</v>
      </c>
      <c r="ES548" s="11">
        <v>0</v>
      </c>
      <c r="ET548" s="11">
        <v>0</v>
      </c>
      <c r="EU548" s="11">
        <v>0</v>
      </c>
      <c r="EV548" s="11">
        <v>0</v>
      </c>
      <c r="EW548" s="11">
        <v>21.68991157</v>
      </c>
      <c r="EX548" s="11">
        <v>1.7133117E-2</v>
      </c>
      <c r="EY548" s="11">
        <v>1.0799281000000001E-2</v>
      </c>
      <c r="EZ548" s="11">
        <v>4.9280870000000003E-3</v>
      </c>
      <c r="FA548" s="11">
        <v>0</v>
      </c>
      <c r="FB548" s="11">
        <v>0</v>
      </c>
      <c r="FC548" s="11">
        <v>0</v>
      </c>
      <c r="FD548" s="11">
        <v>0</v>
      </c>
      <c r="FE548" s="11">
        <v>0</v>
      </c>
      <c r="FF548" s="11">
        <v>0</v>
      </c>
      <c r="FG548" s="11">
        <v>0</v>
      </c>
      <c r="FH548" s="11">
        <v>0.64542699999999997</v>
      </c>
      <c r="FI548" s="11" t="s">
        <v>115</v>
      </c>
      <c r="FJ548" s="11" t="s">
        <v>115</v>
      </c>
      <c r="FK548" s="9">
        <v>1597.2664050000001</v>
      </c>
      <c r="FL548" s="11" t="s">
        <v>115</v>
      </c>
      <c r="FM548" s="11" t="s">
        <v>115</v>
      </c>
    </row>
    <row r="549" spans="116:169">
      <c r="DL549" s="11">
        <v>0</v>
      </c>
      <c r="DM549" s="11">
        <v>0.62507999999999997</v>
      </c>
      <c r="DN549" s="11">
        <v>3.2499999999999999E-3</v>
      </c>
      <c r="DO549" s="11">
        <v>2.8900000000000002E-3</v>
      </c>
      <c r="DP549" s="11">
        <v>2.8500000000000001E-3</v>
      </c>
      <c r="DQ549" s="11">
        <v>5.0000000000000002E-5</v>
      </c>
      <c r="DR549" s="11">
        <v>6.9999999999999994E-5</v>
      </c>
      <c r="DS549" s="11">
        <v>2.7699999999999999E-3</v>
      </c>
      <c r="DT549" s="11">
        <v>8.4600000000000005E-3</v>
      </c>
      <c r="DU549" s="11">
        <v>2.1199999999999999E-3</v>
      </c>
      <c r="DV549" s="11">
        <v>8.2909999999999998E-2</v>
      </c>
      <c r="DW549" s="11">
        <v>0.26955000000000001</v>
      </c>
      <c r="DX549" s="11">
        <v>0</v>
      </c>
      <c r="DY549" s="11">
        <v>1495.5091199999999</v>
      </c>
      <c r="DZ549" s="11">
        <v>8.0360200000000006</v>
      </c>
      <c r="EA549" s="11">
        <v>7.3354799999999996</v>
      </c>
      <c r="EB549" s="11">
        <v>7.4356799999999996</v>
      </c>
      <c r="EC549" s="11">
        <v>0.14183000000000001</v>
      </c>
      <c r="ED549" s="11">
        <v>0.16685</v>
      </c>
      <c r="EE549" s="11">
        <v>7.4128999999999996</v>
      </c>
      <c r="EF549" s="11">
        <v>20.920380000000002</v>
      </c>
      <c r="EG549" s="11">
        <v>7.3601900000000002</v>
      </c>
      <c r="EH549" s="11">
        <v>292.34023999999999</v>
      </c>
      <c r="EI549" s="11">
        <v>933.81929000000002</v>
      </c>
      <c r="EJ549" s="11">
        <v>0</v>
      </c>
      <c r="EK549" s="11">
        <v>50.238879279999999</v>
      </c>
      <c r="EL549" s="11">
        <v>3.5190774000000001E-2</v>
      </c>
      <c r="EM549" s="11">
        <v>2.4119489000000001E-2</v>
      </c>
      <c r="EN549" s="11">
        <v>9.9532470000000001E-3</v>
      </c>
      <c r="EO549" s="11">
        <v>0</v>
      </c>
      <c r="EP549" s="11">
        <v>0</v>
      </c>
      <c r="EQ549" s="11">
        <v>0</v>
      </c>
      <c r="ER549" s="11">
        <v>0</v>
      </c>
      <c r="ES549" s="11">
        <v>0</v>
      </c>
      <c r="ET549" s="11">
        <v>0</v>
      </c>
      <c r="EU549" s="11">
        <v>0</v>
      </c>
      <c r="EV549" s="11">
        <v>0</v>
      </c>
      <c r="EW549" s="11">
        <v>20.641229070000001</v>
      </c>
      <c r="EX549" s="11">
        <v>1.5382722E-2</v>
      </c>
      <c r="EY549" s="11">
        <v>1.0869772E-2</v>
      </c>
      <c r="EZ549" s="11">
        <v>4.657713E-3</v>
      </c>
      <c r="FA549" s="11">
        <v>0</v>
      </c>
      <c r="FB549" s="11">
        <v>0</v>
      </c>
      <c r="FC549" s="11">
        <v>0</v>
      </c>
      <c r="FD549" s="11">
        <v>0</v>
      </c>
      <c r="FE549" s="11">
        <v>0</v>
      </c>
      <c r="FF549" s="11">
        <v>0</v>
      </c>
      <c r="FG549" s="11">
        <v>0</v>
      </c>
      <c r="FH549" s="11">
        <v>0.634127</v>
      </c>
      <c r="FI549" s="11" t="s">
        <v>115</v>
      </c>
      <c r="FJ549" s="11" t="s">
        <v>115</v>
      </c>
      <c r="FK549" s="9">
        <v>1518.4581370000001</v>
      </c>
      <c r="FL549" s="11" t="s">
        <v>115</v>
      </c>
      <c r="FM549" s="11" t="s">
        <v>115</v>
      </c>
    </row>
    <row r="550" spans="116:169">
      <c r="DL550" s="11">
        <v>0</v>
      </c>
      <c r="DM550" s="11">
        <v>0.61392999999999998</v>
      </c>
      <c r="DN550" s="11">
        <v>3.2599999999999999E-3</v>
      </c>
      <c r="DO550" s="11">
        <v>3.0699999999999998E-3</v>
      </c>
      <c r="DP550" s="11">
        <v>2.5799999999999998E-3</v>
      </c>
      <c r="DQ550" s="11">
        <v>6.0000000000000002E-5</v>
      </c>
      <c r="DR550" s="11">
        <v>6.9999999999999994E-5</v>
      </c>
      <c r="DS550" s="11">
        <v>2.8600000000000001E-3</v>
      </c>
      <c r="DT550" s="11">
        <v>8.3099999999999997E-3</v>
      </c>
      <c r="DU550" s="11">
        <v>2.1900000000000001E-3</v>
      </c>
      <c r="DV550" s="11">
        <v>8.5680000000000006E-2</v>
      </c>
      <c r="DW550" s="11">
        <v>0.27800999999999998</v>
      </c>
      <c r="DX550" s="11">
        <v>0</v>
      </c>
      <c r="DY550" s="11">
        <v>1418.93092</v>
      </c>
      <c r="DZ550" s="11">
        <v>7.8017799999999999</v>
      </c>
      <c r="EA550" s="11">
        <v>7.5473999999999997</v>
      </c>
      <c r="EB550" s="11">
        <v>6.5131100000000002</v>
      </c>
      <c r="EC550" s="11">
        <v>0.13816999999999999</v>
      </c>
      <c r="ED550" s="11">
        <v>0.16022</v>
      </c>
      <c r="EE550" s="11">
        <v>7.42197</v>
      </c>
      <c r="EF550" s="11">
        <v>19.873449999999998</v>
      </c>
      <c r="EG550" s="11">
        <v>7.5270400000000004</v>
      </c>
      <c r="EH550" s="11">
        <v>299.75313999999997</v>
      </c>
      <c r="EI550" s="11">
        <v>954.73967000000005</v>
      </c>
      <c r="EJ550" s="11">
        <v>0</v>
      </c>
      <c r="EK550" s="11">
        <v>50.001930080000001</v>
      </c>
      <c r="EL550" s="11">
        <v>3.6389706000000001E-2</v>
      </c>
      <c r="EM550" s="11">
        <v>2.2309314E-2</v>
      </c>
      <c r="EN550" s="11">
        <v>1.0477169E-2</v>
      </c>
      <c r="EO550" s="11">
        <v>0</v>
      </c>
      <c r="EP550" s="11">
        <v>0</v>
      </c>
      <c r="EQ550" s="11">
        <v>0</v>
      </c>
      <c r="ER550" s="11">
        <v>0</v>
      </c>
      <c r="ES550" s="11">
        <v>0</v>
      </c>
      <c r="ET550" s="11">
        <v>0</v>
      </c>
      <c r="EU550" s="11">
        <v>0</v>
      </c>
      <c r="EV550" s="11">
        <v>0</v>
      </c>
      <c r="EW550" s="11">
        <v>19.616206420000001</v>
      </c>
      <c r="EX550" s="11">
        <v>1.5200823E-2</v>
      </c>
      <c r="EY550" s="11">
        <v>9.6333570000000004E-3</v>
      </c>
      <c r="EZ550" s="11">
        <v>4.7006419999999997E-3</v>
      </c>
      <c r="FA550" s="11">
        <v>0</v>
      </c>
      <c r="FB550" s="11">
        <v>0</v>
      </c>
      <c r="FC550" s="11">
        <v>0</v>
      </c>
      <c r="FD550" s="11">
        <v>0</v>
      </c>
      <c r="FE550" s="11">
        <v>0</v>
      </c>
      <c r="FF550" s="11">
        <v>0</v>
      </c>
      <c r="FG550" s="11">
        <v>0</v>
      </c>
      <c r="FH550" s="11">
        <v>0.62289700000000003</v>
      </c>
      <c r="FI550" s="11" t="s">
        <v>115</v>
      </c>
      <c r="FJ550" s="11" t="s">
        <v>115</v>
      </c>
      <c r="FK550" s="9">
        <v>1440.931388</v>
      </c>
      <c r="FL550" s="11" t="s">
        <v>115</v>
      </c>
      <c r="FM550" s="11" t="s">
        <v>115</v>
      </c>
    </row>
    <row r="551" spans="116:169">
      <c r="DL551" s="11">
        <v>0</v>
      </c>
      <c r="DM551" s="11">
        <v>0.60292000000000001</v>
      </c>
      <c r="DN551" s="11">
        <v>3.29E-3</v>
      </c>
      <c r="DO551" s="11">
        <v>3.0799999999999998E-3</v>
      </c>
      <c r="DP551" s="11">
        <v>2.7000000000000001E-3</v>
      </c>
      <c r="DQ551" s="11">
        <v>5.0000000000000002E-5</v>
      </c>
      <c r="DR551" s="11">
        <v>6.0000000000000002E-5</v>
      </c>
      <c r="DS551" s="11">
        <v>2.6199999999999999E-3</v>
      </c>
      <c r="DT551" s="11">
        <v>8.1600000000000006E-3</v>
      </c>
      <c r="DU551" s="11">
        <v>2.2499999999999998E-3</v>
      </c>
      <c r="DV551" s="11">
        <v>8.8539999999999994E-2</v>
      </c>
      <c r="DW551" s="11">
        <v>0.28631000000000001</v>
      </c>
      <c r="DX551" s="11">
        <v>0</v>
      </c>
      <c r="DY551" s="11">
        <v>1343.8125399999999</v>
      </c>
      <c r="DZ551" s="11">
        <v>7.6118899999999998</v>
      </c>
      <c r="EA551" s="11">
        <v>7.3269299999999999</v>
      </c>
      <c r="EB551" s="11">
        <v>6.6189999999999998</v>
      </c>
      <c r="EC551" s="11">
        <v>0.13259000000000001</v>
      </c>
      <c r="ED551" s="11">
        <v>0.15168999999999999</v>
      </c>
      <c r="EE551" s="11">
        <v>6.5766999999999998</v>
      </c>
      <c r="EF551" s="11">
        <v>18.867429999999999</v>
      </c>
      <c r="EG551" s="11">
        <v>7.6872600000000002</v>
      </c>
      <c r="EH551" s="11">
        <v>307.17511999999999</v>
      </c>
      <c r="EI551" s="11">
        <v>974.61311000000001</v>
      </c>
      <c r="EJ551" s="11">
        <v>0</v>
      </c>
      <c r="EK551" s="11">
        <v>49.762524079999999</v>
      </c>
      <c r="EL551" s="11">
        <v>3.7156981999999998E-2</v>
      </c>
      <c r="EM551" s="11">
        <v>2.3347580999999999E-2</v>
      </c>
      <c r="EN551" s="11">
        <v>9.5956400000000008E-3</v>
      </c>
      <c r="EO551" s="11">
        <v>0</v>
      </c>
      <c r="EP551" s="11">
        <v>0</v>
      </c>
      <c r="EQ551" s="11">
        <v>0</v>
      </c>
      <c r="ER551" s="11">
        <v>0</v>
      </c>
      <c r="ES551" s="11">
        <v>0</v>
      </c>
      <c r="ET551" s="11">
        <v>0</v>
      </c>
      <c r="EU551" s="11">
        <v>0</v>
      </c>
      <c r="EV551" s="11">
        <v>0</v>
      </c>
      <c r="EW551" s="11">
        <v>18.611276870000001</v>
      </c>
      <c r="EX551" s="11">
        <v>1.4825738E-2</v>
      </c>
      <c r="EY551" s="11">
        <v>9.6370669999999992E-3</v>
      </c>
      <c r="EZ551" s="11">
        <v>4.1223470000000002E-3</v>
      </c>
      <c r="FA551" s="11">
        <v>0</v>
      </c>
      <c r="FB551" s="11">
        <v>0</v>
      </c>
      <c r="FC551" s="11">
        <v>0</v>
      </c>
      <c r="FD551" s="11">
        <v>0</v>
      </c>
      <c r="FE551" s="11">
        <v>0</v>
      </c>
      <c r="FF551" s="11">
        <v>0</v>
      </c>
      <c r="FG551" s="11">
        <v>0</v>
      </c>
      <c r="FH551" s="11">
        <v>0.61205500000000002</v>
      </c>
      <c r="FI551" s="11" t="s">
        <v>115</v>
      </c>
      <c r="FJ551" s="11" t="s">
        <v>115</v>
      </c>
      <c r="FK551" s="9">
        <v>1365.502939</v>
      </c>
      <c r="FL551" s="11" t="s">
        <v>115</v>
      </c>
      <c r="FM551" s="11" t="s">
        <v>115</v>
      </c>
    </row>
    <row r="552" spans="116:169">
      <c r="DL552" s="11">
        <v>0</v>
      </c>
      <c r="DM552" s="11">
        <v>0.59214999999999995</v>
      </c>
      <c r="DN552" s="11">
        <v>3.2200000000000002E-3</v>
      </c>
      <c r="DO552" s="11">
        <v>3.0999999999999999E-3</v>
      </c>
      <c r="DP552" s="11">
        <v>2.7100000000000002E-3</v>
      </c>
      <c r="DQ552" s="11">
        <v>6.0000000000000002E-5</v>
      </c>
      <c r="DR552" s="11">
        <v>6.0000000000000002E-5</v>
      </c>
      <c r="DS552" s="11">
        <v>2.7299999999999998E-3</v>
      </c>
      <c r="DT552" s="11">
        <v>8.0300000000000007E-3</v>
      </c>
      <c r="DU552" s="11">
        <v>2.32E-3</v>
      </c>
      <c r="DV552" s="11">
        <v>9.1160000000000005E-2</v>
      </c>
      <c r="DW552" s="11">
        <v>0.29447000000000001</v>
      </c>
      <c r="DX552" s="11">
        <v>0</v>
      </c>
      <c r="DY552" s="11">
        <v>1270.3583599999999</v>
      </c>
      <c r="DZ552" s="11">
        <v>7.1777899999999999</v>
      </c>
      <c r="EA552" s="11">
        <v>7.1151600000000004</v>
      </c>
      <c r="EB552" s="11">
        <v>6.43466</v>
      </c>
      <c r="EC552" s="11">
        <v>0.12964999999999999</v>
      </c>
      <c r="ED552" s="11">
        <v>0.14516999999999999</v>
      </c>
      <c r="EE552" s="11">
        <v>6.6471400000000003</v>
      </c>
      <c r="EF552" s="11">
        <v>17.895869999999999</v>
      </c>
      <c r="EG552" s="11">
        <v>7.8389600000000002</v>
      </c>
      <c r="EH552" s="11">
        <v>313.75182000000001</v>
      </c>
      <c r="EI552" s="11">
        <v>993.48054000000002</v>
      </c>
      <c r="EJ552" s="11">
        <v>0</v>
      </c>
      <c r="EK552" s="11">
        <v>49.52702567</v>
      </c>
      <c r="EL552" s="11">
        <v>3.8028077E-2</v>
      </c>
      <c r="EM552" s="11">
        <v>2.3893753E-2</v>
      </c>
      <c r="EN552" s="11">
        <v>1.0196323E-2</v>
      </c>
      <c r="EO552" s="11">
        <v>0</v>
      </c>
      <c r="EP552" s="11">
        <v>0</v>
      </c>
      <c r="EQ552" s="11">
        <v>0</v>
      </c>
      <c r="ER552" s="11">
        <v>0</v>
      </c>
      <c r="ES552" s="11">
        <v>0</v>
      </c>
      <c r="ET552" s="11">
        <v>0</v>
      </c>
      <c r="EU552" s="11">
        <v>0</v>
      </c>
      <c r="EV552" s="11">
        <v>0</v>
      </c>
      <c r="EW552" s="11">
        <v>17.628427339999998</v>
      </c>
      <c r="EX552" s="11">
        <v>1.4473659E-2</v>
      </c>
      <c r="EY552" s="11">
        <v>9.4196560000000002E-3</v>
      </c>
      <c r="EZ552" s="11">
        <v>4.1887239999999996E-3</v>
      </c>
      <c r="FA552" s="11">
        <v>0</v>
      </c>
      <c r="FB552" s="11">
        <v>0</v>
      </c>
      <c r="FC552" s="11">
        <v>0</v>
      </c>
      <c r="FD552" s="11">
        <v>0</v>
      </c>
      <c r="FE552" s="11">
        <v>0</v>
      </c>
      <c r="FF552" s="11">
        <v>0</v>
      </c>
      <c r="FG552" s="11">
        <v>0</v>
      </c>
      <c r="FH552" s="11">
        <v>0.60123499999999996</v>
      </c>
      <c r="FI552" s="11" t="s">
        <v>115</v>
      </c>
      <c r="FJ552" s="11" t="s">
        <v>115</v>
      </c>
      <c r="FK552" s="9">
        <v>1291.215614</v>
      </c>
      <c r="FL552" s="11" t="s">
        <v>115</v>
      </c>
      <c r="FM552" s="11" t="s">
        <v>115</v>
      </c>
    </row>
    <row r="553" spans="116:169">
      <c r="DL553" s="11">
        <v>0</v>
      </c>
      <c r="DM553" s="11">
        <v>0.58121</v>
      </c>
      <c r="DN553" s="11">
        <v>3.5100000000000001E-3</v>
      </c>
      <c r="DO553" s="11">
        <v>3.0400000000000002E-3</v>
      </c>
      <c r="DP553" s="11">
        <v>2.7200000000000002E-3</v>
      </c>
      <c r="DQ553" s="11">
        <v>5.0000000000000002E-5</v>
      </c>
      <c r="DR553" s="11">
        <v>6.0000000000000002E-5</v>
      </c>
      <c r="DS553" s="11">
        <v>2.7499999999999998E-3</v>
      </c>
      <c r="DT553" s="11">
        <v>7.8700000000000003E-3</v>
      </c>
      <c r="DU553" s="11">
        <v>2.3800000000000002E-3</v>
      </c>
      <c r="DV553" s="11">
        <v>9.3880000000000005E-2</v>
      </c>
      <c r="DW553" s="11">
        <v>0.30249999999999999</v>
      </c>
      <c r="DX553" s="11">
        <v>0</v>
      </c>
      <c r="DY553" s="11">
        <v>1197.7391700000001</v>
      </c>
      <c r="DZ553" s="11">
        <v>7.5360699999999996</v>
      </c>
      <c r="EA553" s="11">
        <v>6.7273699999999996</v>
      </c>
      <c r="EB553" s="11">
        <v>6.2377200000000004</v>
      </c>
      <c r="EC553" s="11">
        <v>0.1241</v>
      </c>
      <c r="ED553" s="11">
        <v>0.13769999999999999</v>
      </c>
      <c r="EE553" s="11">
        <v>6.4852600000000002</v>
      </c>
      <c r="EF553" s="11">
        <v>16.893519999999999</v>
      </c>
      <c r="EG553" s="11">
        <v>7.9841300000000004</v>
      </c>
      <c r="EH553" s="11">
        <v>320.39895999999999</v>
      </c>
      <c r="EI553" s="11">
        <v>1011.37641</v>
      </c>
      <c r="EJ553" s="11">
        <v>0</v>
      </c>
      <c r="EK553" s="11">
        <v>49.261797119999997</v>
      </c>
      <c r="EL553" s="11">
        <v>3.8169702999999999E-2</v>
      </c>
      <c r="EM553" s="11">
        <v>2.4345483000000001E-2</v>
      </c>
      <c r="EN553" s="11">
        <v>1.0383758E-2</v>
      </c>
      <c r="EO553" s="11">
        <v>0</v>
      </c>
      <c r="EP553" s="11">
        <v>0</v>
      </c>
      <c r="EQ553" s="11">
        <v>0</v>
      </c>
      <c r="ER553" s="11">
        <v>0</v>
      </c>
      <c r="ES553" s="11">
        <v>0</v>
      </c>
      <c r="ET553" s="11">
        <v>0</v>
      </c>
      <c r="EU553" s="11">
        <v>0</v>
      </c>
      <c r="EV553" s="11">
        <v>0</v>
      </c>
      <c r="EW553" s="11">
        <v>16.655718440000001</v>
      </c>
      <c r="EX553" s="11">
        <v>1.3838902E-2</v>
      </c>
      <c r="EY553" s="11">
        <v>9.1514470000000001E-3</v>
      </c>
      <c r="EZ553" s="11">
        <v>4.0730860000000001E-3</v>
      </c>
      <c r="FA553" s="11">
        <v>0</v>
      </c>
      <c r="FB553" s="11">
        <v>0</v>
      </c>
      <c r="FC553" s="11">
        <v>0</v>
      </c>
      <c r="FD553" s="11">
        <v>0</v>
      </c>
      <c r="FE553" s="11">
        <v>0</v>
      </c>
      <c r="FF553" s="11">
        <v>0</v>
      </c>
      <c r="FG553" s="11">
        <v>0</v>
      </c>
      <c r="FH553" s="11">
        <v>0.59054600000000002</v>
      </c>
      <c r="FI553" s="11" t="s">
        <v>115</v>
      </c>
      <c r="FJ553" s="11" t="s">
        <v>115</v>
      </c>
      <c r="FK553" s="9">
        <v>1218.364431</v>
      </c>
      <c r="FL553" s="11" t="s">
        <v>115</v>
      </c>
      <c r="FM553" s="11" t="s">
        <v>115</v>
      </c>
    </row>
    <row r="554" spans="116:169">
      <c r="DL554" s="11">
        <v>0</v>
      </c>
      <c r="DM554" s="11">
        <v>0.57033</v>
      </c>
      <c r="DN554" s="11">
        <v>3.6800000000000001E-3</v>
      </c>
      <c r="DO554" s="11">
        <v>3.2299999999999998E-3</v>
      </c>
      <c r="DP554" s="11">
        <v>2.6800000000000001E-3</v>
      </c>
      <c r="DQ554" s="11">
        <v>6.0000000000000002E-5</v>
      </c>
      <c r="DR554" s="11">
        <v>6.0000000000000002E-5</v>
      </c>
      <c r="DS554" s="11">
        <v>2.7699999999999999E-3</v>
      </c>
      <c r="DT554" s="11">
        <v>7.7299999999999999E-3</v>
      </c>
      <c r="DU554" s="11">
        <v>2.4399999999999999E-3</v>
      </c>
      <c r="DV554" s="11">
        <v>9.6640000000000004E-2</v>
      </c>
      <c r="DW554" s="11">
        <v>0.31036999999999998</v>
      </c>
      <c r="DX554" s="11">
        <v>0</v>
      </c>
      <c r="DY554" s="11">
        <v>1126.4265700000001</v>
      </c>
      <c r="DZ554" s="11">
        <v>7.5822399999999996</v>
      </c>
      <c r="EA554" s="11">
        <v>6.89534</v>
      </c>
      <c r="EB554" s="11">
        <v>5.9230099999999997</v>
      </c>
      <c r="EC554" s="11">
        <v>0.12230000000000001</v>
      </c>
      <c r="ED554" s="11">
        <v>0.13145000000000001</v>
      </c>
      <c r="EE554" s="11">
        <v>6.2921399999999998</v>
      </c>
      <c r="EF554" s="11">
        <v>15.92719</v>
      </c>
      <c r="EG554" s="11">
        <v>8.1218299999999992</v>
      </c>
      <c r="EH554" s="11">
        <v>326.88423</v>
      </c>
      <c r="EI554" s="11">
        <v>1028.2699299999999</v>
      </c>
      <c r="EJ554" s="11">
        <v>0</v>
      </c>
      <c r="EK554" s="11">
        <v>48.988929370000001</v>
      </c>
      <c r="EL554" s="11">
        <v>4.0402959000000002E-2</v>
      </c>
      <c r="EM554" s="11">
        <v>2.4291716000000001E-2</v>
      </c>
      <c r="EN554" s="11">
        <v>1.0561490999999999E-2</v>
      </c>
      <c r="EO554" s="11">
        <v>0</v>
      </c>
      <c r="EP554" s="11">
        <v>0</v>
      </c>
      <c r="EQ554" s="11">
        <v>0</v>
      </c>
      <c r="ER554" s="11">
        <v>0</v>
      </c>
      <c r="ES554" s="11">
        <v>0</v>
      </c>
      <c r="ET554" s="11">
        <v>0</v>
      </c>
      <c r="EU554" s="11">
        <v>0</v>
      </c>
      <c r="EV554" s="11">
        <v>0</v>
      </c>
      <c r="EW554" s="11">
        <v>15.701560260000001</v>
      </c>
      <c r="EX554" s="11">
        <v>1.3910988000000001E-2</v>
      </c>
      <c r="EY554" s="11">
        <v>8.6924789999999995E-3</v>
      </c>
      <c r="EZ554" s="11">
        <v>3.9494450000000002E-3</v>
      </c>
      <c r="FA554" s="11">
        <v>0</v>
      </c>
      <c r="FB554" s="11">
        <v>0</v>
      </c>
      <c r="FC554" s="11">
        <v>0</v>
      </c>
      <c r="FD554" s="11">
        <v>0</v>
      </c>
      <c r="FE554" s="11">
        <v>0</v>
      </c>
      <c r="FF554" s="11">
        <v>0</v>
      </c>
      <c r="FG554" s="11">
        <v>0</v>
      </c>
      <c r="FH554" s="11">
        <v>0.57998899999999998</v>
      </c>
      <c r="FI554" s="11" t="s">
        <v>115</v>
      </c>
      <c r="FJ554" s="11" t="s">
        <v>115</v>
      </c>
      <c r="FK554" s="9">
        <v>1146.949458</v>
      </c>
      <c r="FL554" s="11" t="s">
        <v>115</v>
      </c>
      <c r="FM554" s="11" t="s">
        <v>115</v>
      </c>
    </row>
    <row r="555" spans="116:169">
      <c r="DL555" s="11">
        <v>0</v>
      </c>
      <c r="DM555" s="11">
        <v>0.56028999999999995</v>
      </c>
      <c r="DN555" s="11">
        <v>3.0799999999999998E-3</v>
      </c>
      <c r="DO555" s="11">
        <v>3.3600000000000001E-3</v>
      </c>
      <c r="DP555" s="11">
        <v>2.8400000000000001E-3</v>
      </c>
      <c r="DQ555" s="11">
        <v>6.0000000000000002E-5</v>
      </c>
      <c r="DR555" s="11">
        <v>6.0000000000000002E-5</v>
      </c>
      <c r="DS555" s="11">
        <v>2.7100000000000002E-3</v>
      </c>
      <c r="DT555" s="11">
        <v>7.5799999999999999E-3</v>
      </c>
      <c r="DU555" s="11">
        <v>2.5100000000000001E-3</v>
      </c>
      <c r="DV555" s="11">
        <v>9.9400000000000002E-2</v>
      </c>
      <c r="DW555" s="11">
        <v>0.31809999999999999</v>
      </c>
      <c r="DX555" s="11">
        <v>0</v>
      </c>
      <c r="DY555" s="11">
        <v>1057.9244100000001</v>
      </c>
      <c r="DZ555" s="11">
        <v>6.0856899999999996</v>
      </c>
      <c r="EA555" s="11">
        <v>6.8825399999999997</v>
      </c>
      <c r="EB555" s="11">
        <v>6.0304599999999997</v>
      </c>
      <c r="EC555" s="11">
        <v>0.12085</v>
      </c>
      <c r="ED555" s="11">
        <v>0.12520999999999999</v>
      </c>
      <c r="EE555" s="11">
        <v>5.9472500000000004</v>
      </c>
      <c r="EF555" s="11">
        <v>14.979430000000001</v>
      </c>
      <c r="EG555" s="11">
        <v>8.2532800000000002</v>
      </c>
      <c r="EH555" s="11">
        <v>333.17637000000002</v>
      </c>
      <c r="EI555" s="11">
        <v>1044.19712</v>
      </c>
      <c r="EJ555" s="11">
        <v>0</v>
      </c>
      <c r="EK555" s="11">
        <v>48.774482159999998</v>
      </c>
      <c r="EL555" s="11">
        <v>4.2728255999999999E-2</v>
      </c>
      <c r="EM555" s="11">
        <v>2.5865599E-2</v>
      </c>
      <c r="EN555" s="11">
        <v>1.0544008000000001E-2</v>
      </c>
      <c r="EO555" s="11">
        <v>0</v>
      </c>
      <c r="EP555" s="11">
        <v>0</v>
      </c>
      <c r="EQ555" s="11">
        <v>0</v>
      </c>
      <c r="ER555" s="11">
        <v>0</v>
      </c>
      <c r="ES555" s="11">
        <v>0</v>
      </c>
      <c r="ET555" s="11">
        <v>0</v>
      </c>
      <c r="EU555" s="11">
        <v>0</v>
      </c>
      <c r="EV555" s="11">
        <v>0</v>
      </c>
      <c r="EW555" s="11">
        <v>14.786044410000001</v>
      </c>
      <c r="EX555" s="11">
        <v>1.3952218000000001E-2</v>
      </c>
      <c r="EY555" s="11">
        <v>8.791208E-3</v>
      </c>
      <c r="EZ555" s="11">
        <v>3.7524070000000001E-3</v>
      </c>
      <c r="FA555" s="11">
        <v>0</v>
      </c>
      <c r="FB555" s="11">
        <v>0</v>
      </c>
      <c r="FC555" s="11">
        <v>0</v>
      </c>
      <c r="FD555" s="11">
        <v>0</v>
      </c>
      <c r="FE555" s="11">
        <v>0</v>
      </c>
      <c r="FF555" s="11">
        <v>0</v>
      </c>
      <c r="FG555" s="11">
        <v>0</v>
      </c>
      <c r="FH555" s="11">
        <v>0.56963200000000003</v>
      </c>
      <c r="FI555" s="11" t="s">
        <v>115</v>
      </c>
      <c r="FJ555" s="11" t="s">
        <v>115</v>
      </c>
      <c r="FK555" s="9">
        <v>1077.0439490000001</v>
      </c>
      <c r="FL555" s="11" t="s">
        <v>115</v>
      </c>
      <c r="FM555" s="11" t="s">
        <v>115</v>
      </c>
    </row>
    <row r="556" spans="116:169">
      <c r="DL556" s="11">
        <v>0</v>
      </c>
      <c r="DM556" s="11">
        <v>0.54981000000000002</v>
      </c>
      <c r="DN556" s="11">
        <v>3.5200000000000001E-3</v>
      </c>
      <c r="DO556" s="11">
        <v>2.9399999999999999E-3</v>
      </c>
      <c r="DP556" s="11">
        <v>2.9299999999999999E-3</v>
      </c>
      <c r="DQ556" s="11">
        <v>6.0000000000000002E-5</v>
      </c>
      <c r="DR556" s="11">
        <v>6.0000000000000002E-5</v>
      </c>
      <c r="DS556" s="11">
        <v>2.8800000000000002E-3</v>
      </c>
      <c r="DT556" s="11">
        <v>7.4400000000000004E-3</v>
      </c>
      <c r="DU556" s="11">
        <v>2.5699999999999998E-3</v>
      </c>
      <c r="DV556" s="11">
        <v>0.10212</v>
      </c>
      <c r="DW556" s="11">
        <v>0.32568000000000003</v>
      </c>
      <c r="DX556" s="11">
        <v>0</v>
      </c>
      <c r="DY556" s="11">
        <v>989.74455</v>
      </c>
      <c r="DZ556" s="11">
        <v>6.6503399999999999</v>
      </c>
      <c r="EA556" s="11">
        <v>5.75352</v>
      </c>
      <c r="EB556" s="11">
        <v>5.9757600000000002</v>
      </c>
      <c r="EC556" s="11">
        <v>0.11138000000000001</v>
      </c>
      <c r="ED556" s="11">
        <v>0.11717</v>
      </c>
      <c r="EE556" s="11">
        <v>6.0688399999999998</v>
      </c>
      <c r="EF556" s="11">
        <v>14.047470000000001</v>
      </c>
      <c r="EG556" s="11">
        <v>8.3784899999999993</v>
      </c>
      <c r="EH556" s="11">
        <v>339.12362000000002</v>
      </c>
      <c r="EI556" s="11">
        <v>1059.1765499999999</v>
      </c>
      <c r="EJ556" s="11">
        <v>0</v>
      </c>
      <c r="EK556" s="11">
        <v>48.496356570000003</v>
      </c>
      <c r="EL556" s="11">
        <v>3.9974720999999998E-2</v>
      </c>
      <c r="EM556" s="11">
        <v>2.7299028999999999E-2</v>
      </c>
      <c r="EN556" s="11">
        <v>1.1300058E-2</v>
      </c>
      <c r="EO556" s="11">
        <v>0</v>
      </c>
      <c r="EP556" s="11">
        <v>0</v>
      </c>
      <c r="EQ556" s="11">
        <v>0</v>
      </c>
      <c r="ER556" s="11">
        <v>0</v>
      </c>
      <c r="ES556" s="11">
        <v>0</v>
      </c>
      <c r="ET556" s="11">
        <v>0</v>
      </c>
      <c r="EU556" s="11">
        <v>0</v>
      </c>
      <c r="EV556" s="11">
        <v>0</v>
      </c>
      <c r="EW556" s="11">
        <v>13.87067575</v>
      </c>
      <c r="EX556" s="11">
        <v>1.2385871E-2</v>
      </c>
      <c r="EY556" s="11">
        <v>8.7977850000000007E-3</v>
      </c>
      <c r="EZ556" s="11">
        <v>3.819996E-3</v>
      </c>
      <c r="FA556" s="11">
        <v>0</v>
      </c>
      <c r="FB556" s="11">
        <v>0</v>
      </c>
      <c r="FC556" s="11">
        <v>0</v>
      </c>
      <c r="FD556" s="11">
        <v>0</v>
      </c>
      <c r="FE556" s="11">
        <v>0</v>
      </c>
      <c r="FF556" s="11">
        <v>0</v>
      </c>
      <c r="FG556" s="11">
        <v>0</v>
      </c>
      <c r="FH556" s="11">
        <v>0.55925599999999998</v>
      </c>
      <c r="FI556" s="11" t="s">
        <v>115</v>
      </c>
      <c r="FJ556" s="11" t="s">
        <v>115</v>
      </c>
      <c r="FK556" s="9">
        <v>1008.235542</v>
      </c>
      <c r="FL556" s="11" t="s">
        <v>115</v>
      </c>
      <c r="FM556" s="11" t="s">
        <v>115</v>
      </c>
    </row>
    <row r="557" spans="116:169">
      <c r="DL557" s="11">
        <v>0</v>
      </c>
      <c r="DM557" s="11">
        <v>0.54051000000000005</v>
      </c>
      <c r="DN557" s="11">
        <v>2.5899999999999999E-3</v>
      </c>
      <c r="DO557" s="11">
        <v>3.2100000000000002E-3</v>
      </c>
      <c r="DP557" s="11">
        <v>2.6099999999999999E-3</v>
      </c>
      <c r="DQ557" s="11">
        <v>6.0000000000000002E-5</v>
      </c>
      <c r="DR557" s="11">
        <v>6.0000000000000002E-5</v>
      </c>
      <c r="DS557" s="11">
        <v>2.8999999999999998E-3</v>
      </c>
      <c r="DT557" s="11">
        <v>7.3200000000000001E-3</v>
      </c>
      <c r="DU557" s="11">
        <v>2.63E-3</v>
      </c>
      <c r="DV557" s="11">
        <v>0.10499</v>
      </c>
      <c r="DW557" s="11">
        <v>0.33312000000000003</v>
      </c>
      <c r="DX557" s="11">
        <v>0</v>
      </c>
      <c r="DY557" s="11">
        <v>924.78542000000004</v>
      </c>
      <c r="DZ557" s="11">
        <v>4.6528200000000002</v>
      </c>
      <c r="EA557" s="11">
        <v>6.0203800000000003</v>
      </c>
      <c r="EB557" s="11">
        <v>5.0933700000000002</v>
      </c>
      <c r="EC557" s="11">
        <v>0.10798000000000001</v>
      </c>
      <c r="ED557" s="11">
        <v>0.11142000000000001</v>
      </c>
      <c r="EE557" s="11">
        <v>5.8918299999999997</v>
      </c>
      <c r="EF557" s="11">
        <v>13.17989</v>
      </c>
      <c r="EG557" s="11">
        <v>8.4956600000000009</v>
      </c>
      <c r="EH557" s="11">
        <v>345.19245999999998</v>
      </c>
      <c r="EI557" s="11">
        <v>1073.2240200000001</v>
      </c>
      <c r="EJ557" s="11">
        <v>0</v>
      </c>
      <c r="EK557" s="11">
        <v>48.313657399999997</v>
      </c>
      <c r="EL557" s="11">
        <v>4.2080507000000003E-2</v>
      </c>
      <c r="EM557" s="11">
        <v>2.4887758999999999E-2</v>
      </c>
      <c r="EN557" s="11">
        <v>1.1810841000000001E-2</v>
      </c>
      <c r="EO557" s="11">
        <v>0</v>
      </c>
      <c r="EP557" s="11">
        <v>0</v>
      </c>
      <c r="EQ557" s="11">
        <v>0</v>
      </c>
      <c r="ER557" s="11">
        <v>0</v>
      </c>
      <c r="ES557" s="11">
        <v>0</v>
      </c>
      <c r="ET557" s="11">
        <v>0</v>
      </c>
      <c r="EU557" s="11">
        <v>0</v>
      </c>
      <c r="EV557" s="11">
        <v>0</v>
      </c>
      <c r="EW557" s="11">
        <v>13.00140517</v>
      </c>
      <c r="EX557" s="11">
        <v>1.2288696E-2</v>
      </c>
      <c r="EY557" s="11">
        <v>7.5935129999999997E-3</v>
      </c>
      <c r="EZ557" s="11">
        <v>3.7848539999999998E-3</v>
      </c>
      <c r="FA557" s="11">
        <v>0</v>
      </c>
      <c r="FB557" s="11">
        <v>0</v>
      </c>
      <c r="FC557" s="11">
        <v>0</v>
      </c>
      <c r="FD557" s="11">
        <v>0</v>
      </c>
      <c r="FE557" s="11">
        <v>0</v>
      </c>
      <c r="FF557" s="11">
        <v>0</v>
      </c>
      <c r="FG557" s="11">
        <v>0</v>
      </c>
      <c r="FH557" s="11">
        <v>0.54897200000000002</v>
      </c>
      <c r="FI557" s="11" t="s">
        <v>115</v>
      </c>
      <c r="FJ557" s="11" t="s">
        <v>115</v>
      </c>
      <c r="FK557" s="11">
        <v>940.65997200000004</v>
      </c>
      <c r="FL557" s="11" t="s">
        <v>115</v>
      </c>
      <c r="FM557" s="11" t="s">
        <v>115</v>
      </c>
    </row>
    <row r="558" spans="116:169">
      <c r="DL558" s="11">
        <v>0</v>
      </c>
      <c r="DM558" s="11">
        <v>0.53112000000000004</v>
      </c>
      <c r="DN558" s="11">
        <v>2.5899999999999999E-3</v>
      </c>
      <c r="DO558" s="11">
        <v>2.5500000000000002E-3</v>
      </c>
      <c r="DP558" s="11">
        <v>2.7799999999999999E-3</v>
      </c>
      <c r="DQ558" s="11">
        <v>5.0000000000000002E-5</v>
      </c>
      <c r="DR558" s="11">
        <v>6.0000000000000002E-5</v>
      </c>
      <c r="DS558" s="11">
        <v>2.6199999999999999E-3</v>
      </c>
      <c r="DT558" s="11">
        <v>7.1900000000000002E-3</v>
      </c>
      <c r="DU558" s="11">
        <v>2.6900000000000001E-3</v>
      </c>
      <c r="DV558" s="11">
        <v>0.1079</v>
      </c>
      <c r="DW558" s="11">
        <v>0.34044000000000002</v>
      </c>
      <c r="DX558" s="11">
        <v>0</v>
      </c>
      <c r="DY558" s="11">
        <v>860.72436000000005</v>
      </c>
      <c r="DZ558" s="11">
        <v>4.4250499999999997</v>
      </c>
      <c r="EA558" s="11">
        <v>4.54833</v>
      </c>
      <c r="EB558" s="11">
        <v>5.2006800000000002</v>
      </c>
      <c r="EC558" s="11">
        <v>9.2759999999999995E-2</v>
      </c>
      <c r="ED558" s="11">
        <v>0.10105</v>
      </c>
      <c r="EE558" s="11">
        <v>5.0835499999999998</v>
      </c>
      <c r="EF558" s="11">
        <v>12.31218</v>
      </c>
      <c r="EG558" s="11">
        <v>8.6070700000000002</v>
      </c>
      <c r="EH558" s="11">
        <v>351.08429000000001</v>
      </c>
      <c r="EI558" s="11">
        <v>1086.40391</v>
      </c>
      <c r="EJ558" s="11">
        <v>0</v>
      </c>
      <c r="EK558" s="11">
        <v>48.098069209999998</v>
      </c>
      <c r="EL558" s="11">
        <v>3.6638206999999999E-2</v>
      </c>
      <c r="EM558" s="11">
        <v>2.6642308E-2</v>
      </c>
      <c r="EN558" s="11">
        <v>1.0663478000000001E-2</v>
      </c>
      <c r="EO558" s="11">
        <v>0</v>
      </c>
      <c r="EP558" s="11">
        <v>0</v>
      </c>
      <c r="EQ558" s="11">
        <v>0</v>
      </c>
      <c r="ER558" s="11">
        <v>0</v>
      </c>
      <c r="ES558" s="11">
        <v>0</v>
      </c>
      <c r="ET558" s="11">
        <v>0</v>
      </c>
      <c r="EU558" s="11">
        <v>0</v>
      </c>
      <c r="EV558" s="11">
        <v>0</v>
      </c>
      <c r="EW558" s="11">
        <v>12.140578720000001</v>
      </c>
      <c r="EX558" s="11">
        <v>1.0114527E-2</v>
      </c>
      <c r="EY558" s="11">
        <v>7.6648929999999999E-3</v>
      </c>
      <c r="EZ558" s="11">
        <v>3.2320169999999998E-3</v>
      </c>
      <c r="FA558" s="11">
        <v>0</v>
      </c>
      <c r="FB558" s="11">
        <v>0</v>
      </c>
      <c r="FC558" s="11">
        <v>0</v>
      </c>
      <c r="FD558" s="11">
        <v>0</v>
      </c>
      <c r="FE558" s="11">
        <v>0</v>
      </c>
      <c r="FF558" s="11">
        <v>0</v>
      </c>
      <c r="FG558" s="11">
        <v>0</v>
      </c>
      <c r="FH558" s="11">
        <v>0.53909799999999997</v>
      </c>
      <c r="FI558" s="11" t="s">
        <v>115</v>
      </c>
      <c r="FJ558" s="11" t="s">
        <v>115</v>
      </c>
      <c r="FK558" s="11">
        <v>874.991175</v>
      </c>
      <c r="FL558" s="11" t="s">
        <v>115</v>
      </c>
      <c r="FM558" s="11" t="s">
        <v>115</v>
      </c>
    </row>
    <row r="559" spans="116:169">
      <c r="DL559" s="11">
        <v>0</v>
      </c>
      <c r="DM559" s="11">
        <v>0.52159</v>
      </c>
      <c r="DN559" s="11">
        <v>2.7899999999999999E-3</v>
      </c>
      <c r="DO559" s="11">
        <v>2.49E-3</v>
      </c>
      <c r="DP559" s="11">
        <v>2.2699999999999999E-3</v>
      </c>
      <c r="DQ559" s="11">
        <v>5.0000000000000002E-5</v>
      </c>
      <c r="DR559" s="11">
        <v>6.0000000000000002E-5</v>
      </c>
      <c r="DS559" s="11">
        <v>2.7699999999999999E-3</v>
      </c>
      <c r="DT559" s="11">
        <v>7.0800000000000004E-3</v>
      </c>
      <c r="DU559" s="11">
        <v>2.7499999999999998E-3</v>
      </c>
      <c r="DV559" s="11">
        <v>0.11051999999999999</v>
      </c>
      <c r="DW559" s="11">
        <v>0.34762999999999999</v>
      </c>
      <c r="DX559" s="11">
        <v>0</v>
      </c>
      <c r="DY559" s="11">
        <v>797.50220999999999</v>
      </c>
      <c r="DZ559" s="11">
        <v>4.5183400000000002</v>
      </c>
      <c r="EA559" s="11">
        <v>4.2244099999999998</v>
      </c>
      <c r="EB559" s="11">
        <v>4.0368300000000001</v>
      </c>
      <c r="EC559" s="11">
        <v>8.3849999999999994E-2</v>
      </c>
      <c r="ED559" s="11">
        <v>9.4149999999999998E-2</v>
      </c>
      <c r="EE559" s="11">
        <v>5.1298199999999996</v>
      </c>
      <c r="EF559" s="11">
        <v>11.475949999999999</v>
      </c>
      <c r="EG559" s="11">
        <v>8.7081300000000006</v>
      </c>
      <c r="EH559" s="11">
        <v>356.16784000000001</v>
      </c>
      <c r="EI559" s="11">
        <v>1098.7160899999999</v>
      </c>
      <c r="EJ559" s="11">
        <v>0</v>
      </c>
      <c r="EK559" s="11">
        <v>47.856753329999997</v>
      </c>
      <c r="EL559" s="11">
        <v>3.4717776999999998E-2</v>
      </c>
      <c r="EM559" s="11">
        <v>2.2604683E-2</v>
      </c>
      <c r="EN559" s="11">
        <v>1.1533287999999999E-2</v>
      </c>
      <c r="EO559" s="11">
        <v>0</v>
      </c>
      <c r="EP559" s="11">
        <v>0</v>
      </c>
      <c r="EQ559" s="11">
        <v>0</v>
      </c>
      <c r="ER559" s="11">
        <v>0</v>
      </c>
      <c r="ES559" s="11">
        <v>0</v>
      </c>
      <c r="ET559" s="11">
        <v>0</v>
      </c>
      <c r="EU559" s="11">
        <v>0</v>
      </c>
      <c r="EV559" s="11">
        <v>0</v>
      </c>
      <c r="EW559" s="11">
        <v>11.29132048</v>
      </c>
      <c r="EX559" s="11">
        <v>8.9934490000000006E-3</v>
      </c>
      <c r="EY559" s="11">
        <v>6.1289710000000004E-3</v>
      </c>
      <c r="EZ559" s="11">
        <v>3.2980219999999998E-3</v>
      </c>
      <c r="FA559" s="11">
        <v>0</v>
      </c>
      <c r="FB559" s="11">
        <v>0</v>
      </c>
      <c r="FC559" s="11">
        <v>0</v>
      </c>
      <c r="FD559" s="11">
        <v>0</v>
      </c>
      <c r="FE559" s="11">
        <v>0</v>
      </c>
      <c r="FF559" s="11">
        <v>0</v>
      </c>
      <c r="FG559" s="11">
        <v>0</v>
      </c>
      <c r="FH559" s="11">
        <v>0.529196</v>
      </c>
      <c r="FI559" s="11" t="s">
        <v>115</v>
      </c>
      <c r="FJ559" s="11" t="s">
        <v>115</v>
      </c>
      <c r="FK559" s="11">
        <v>810.36564099999998</v>
      </c>
      <c r="FL559" s="11" t="s">
        <v>115</v>
      </c>
      <c r="FM559" s="11" t="s">
        <v>115</v>
      </c>
    </row>
    <row r="560" spans="116:169">
      <c r="DL560" s="11">
        <v>0</v>
      </c>
      <c r="DM560" s="11">
        <v>0.51266</v>
      </c>
      <c r="DN560" s="11">
        <v>2.3800000000000002E-3</v>
      </c>
      <c r="DO560" s="11">
        <v>2.6199999999999999E-3</v>
      </c>
      <c r="DP560" s="11">
        <v>2.2100000000000002E-3</v>
      </c>
      <c r="DQ560" s="11">
        <v>5.0000000000000002E-5</v>
      </c>
      <c r="DR560" s="11">
        <v>6.0000000000000002E-5</v>
      </c>
      <c r="DS560" s="11">
        <v>2.2799999999999999E-3</v>
      </c>
      <c r="DT560" s="11">
        <v>6.94E-3</v>
      </c>
      <c r="DU560" s="11">
        <v>2.8E-3</v>
      </c>
      <c r="DV560" s="11">
        <v>0.11329</v>
      </c>
      <c r="DW560" s="11">
        <v>0.35471000000000003</v>
      </c>
      <c r="DX560" s="11">
        <v>0</v>
      </c>
      <c r="DY560" s="11">
        <v>736.27277000000004</v>
      </c>
      <c r="DZ560" s="11">
        <v>3.6327799999999999</v>
      </c>
      <c r="EA560" s="11">
        <v>4.2078499999999996</v>
      </c>
      <c r="EB560" s="11">
        <v>3.7235100000000001</v>
      </c>
      <c r="EC560" s="11">
        <v>7.6840000000000006E-2</v>
      </c>
      <c r="ED560" s="11">
        <v>8.6319999999999994E-2</v>
      </c>
      <c r="EE560" s="11">
        <v>4.0138299999999996</v>
      </c>
      <c r="EF560" s="11">
        <v>10.61957</v>
      </c>
      <c r="EG560" s="11">
        <v>8.8022799999999997</v>
      </c>
      <c r="EH560" s="11">
        <v>361.29766000000001</v>
      </c>
      <c r="EI560" s="11">
        <v>1110.1920299999999</v>
      </c>
      <c r="EJ560" s="11">
        <v>0</v>
      </c>
      <c r="EK560" s="11">
        <v>47.665446260000003</v>
      </c>
      <c r="EL560" s="11">
        <v>3.5499357000000002E-2</v>
      </c>
      <c r="EM560" s="11">
        <v>2.1689552000000001E-2</v>
      </c>
      <c r="EN560" s="11">
        <v>9.5446379999999994E-3</v>
      </c>
      <c r="EO560" s="11">
        <v>0</v>
      </c>
      <c r="EP560" s="11">
        <v>0</v>
      </c>
      <c r="EQ560" s="11">
        <v>0</v>
      </c>
      <c r="ER560" s="11">
        <v>0</v>
      </c>
      <c r="ES560" s="11">
        <v>0</v>
      </c>
      <c r="ET560" s="11">
        <v>0</v>
      </c>
      <c r="EU560" s="11">
        <v>0</v>
      </c>
      <c r="EV560" s="11">
        <v>0</v>
      </c>
      <c r="EW560" s="11">
        <v>10.47148198</v>
      </c>
      <c r="EX560" s="11">
        <v>8.5876340000000002E-3</v>
      </c>
      <c r="EY560" s="11">
        <v>5.5137169999999996E-3</v>
      </c>
      <c r="EZ560" s="11">
        <v>2.5679539999999999E-3</v>
      </c>
      <c r="FA560" s="11">
        <v>0</v>
      </c>
      <c r="FB560" s="11">
        <v>0</v>
      </c>
      <c r="FC560" s="11">
        <v>0</v>
      </c>
      <c r="FD560" s="11">
        <v>0</v>
      </c>
      <c r="FE560" s="11">
        <v>0</v>
      </c>
      <c r="FF560" s="11">
        <v>0</v>
      </c>
      <c r="FG560" s="11">
        <v>0</v>
      </c>
      <c r="FH560" s="11">
        <v>0.51991900000000002</v>
      </c>
      <c r="FI560" s="11" t="s">
        <v>115</v>
      </c>
      <c r="FJ560" s="11" t="s">
        <v>115</v>
      </c>
      <c r="FK560" s="11">
        <v>747.91374399999995</v>
      </c>
      <c r="FL560" s="11" t="s">
        <v>115</v>
      </c>
      <c r="FM560" s="11" t="s">
        <v>115</v>
      </c>
    </row>
    <row r="561" spans="116:169">
      <c r="DL561" s="11">
        <v>0</v>
      </c>
      <c r="DM561" s="11">
        <v>0.50353000000000003</v>
      </c>
      <c r="DN561" s="11">
        <v>2.6199999999999999E-3</v>
      </c>
      <c r="DO561" s="11">
        <v>2.33E-3</v>
      </c>
      <c r="DP561" s="11">
        <v>2.3E-3</v>
      </c>
      <c r="DQ561" s="11">
        <v>4.0000000000000003E-5</v>
      </c>
      <c r="DR561" s="11">
        <v>5.0000000000000002E-5</v>
      </c>
      <c r="DS561" s="11">
        <v>2.2300000000000002E-3</v>
      </c>
      <c r="DT561" s="11">
        <v>6.8100000000000001E-3</v>
      </c>
      <c r="DU561" s="11">
        <v>2.8600000000000001E-3</v>
      </c>
      <c r="DV561" s="11">
        <v>0.11557000000000001</v>
      </c>
      <c r="DW561" s="11">
        <v>0.36165999999999998</v>
      </c>
      <c r="DX561" s="11">
        <v>0</v>
      </c>
      <c r="DY561" s="11">
        <v>675.80128999999999</v>
      </c>
      <c r="DZ561" s="11">
        <v>3.7583500000000001</v>
      </c>
      <c r="EA561" s="11">
        <v>3.51925</v>
      </c>
      <c r="EB561" s="11">
        <v>3.6638899999999999</v>
      </c>
      <c r="EC561" s="11">
        <v>6.9239999999999996E-2</v>
      </c>
      <c r="ED561" s="11">
        <v>7.9049999999999995E-2</v>
      </c>
      <c r="EE561" s="11">
        <v>3.7313100000000001</v>
      </c>
      <c r="EF561" s="11">
        <v>9.7894100000000002</v>
      </c>
      <c r="EG561" s="11">
        <v>8.8886000000000003</v>
      </c>
      <c r="EH561" s="11">
        <v>365.31148999999999</v>
      </c>
      <c r="EI561" s="11">
        <v>1120.8116</v>
      </c>
      <c r="EJ561" s="11">
        <v>0</v>
      </c>
      <c r="EK561" s="11">
        <v>47.436562629999997</v>
      </c>
      <c r="EL561" s="11">
        <v>3.3227838000000003E-2</v>
      </c>
      <c r="EM561" s="11">
        <v>2.2774106999999998E-2</v>
      </c>
      <c r="EN561" s="11">
        <v>9.3980560000000001E-3</v>
      </c>
      <c r="EO561" s="11">
        <v>0</v>
      </c>
      <c r="EP561" s="11">
        <v>0</v>
      </c>
      <c r="EQ561" s="11">
        <v>0</v>
      </c>
      <c r="ER561" s="11">
        <v>0</v>
      </c>
      <c r="ES561" s="11">
        <v>0</v>
      </c>
      <c r="ET561" s="11">
        <v>0</v>
      </c>
      <c r="EU561" s="11">
        <v>0</v>
      </c>
      <c r="EV561" s="11">
        <v>0</v>
      </c>
      <c r="EW561" s="11">
        <v>9.6603404729999998</v>
      </c>
      <c r="EX561" s="11">
        <v>7.5112360000000001E-3</v>
      </c>
      <c r="EY561" s="11">
        <v>5.411211E-3</v>
      </c>
      <c r="EZ561" s="11">
        <v>2.3716850000000001E-3</v>
      </c>
      <c r="FA561" s="11">
        <v>0</v>
      </c>
      <c r="FB561" s="11">
        <v>0</v>
      </c>
      <c r="FC561" s="11">
        <v>0</v>
      </c>
      <c r="FD561" s="11">
        <v>0</v>
      </c>
      <c r="FE561" s="11">
        <v>0</v>
      </c>
      <c r="FF561" s="11">
        <v>0</v>
      </c>
      <c r="FG561" s="11">
        <v>0</v>
      </c>
      <c r="FH561" s="11">
        <v>0.51081600000000005</v>
      </c>
      <c r="FI561" s="11" t="s">
        <v>115</v>
      </c>
      <c r="FJ561" s="11" t="s">
        <v>115</v>
      </c>
      <c r="FK561" s="11">
        <v>686.81201999999996</v>
      </c>
      <c r="FL561" s="11" t="s">
        <v>115</v>
      </c>
      <c r="FM561" s="11" t="s">
        <v>115</v>
      </c>
    </row>
    <row r="562" spans="116:169">
      <c r="DL562" s="11">
        <v>0</v>
      </c>
      <c r="DM562" s="11">
        <v>0.49454999999999999</v>
      </c>
      <c r="DN562" s="11">
        <v>2.63E-3</v>
      </c>
      <c r="DO562" s="11">
        <v>2.47E-3</v>
      </c>
      <c r="DP562" s="11">
        <v>2.0699999999999998E-3</v>
      </c>
      <c r="DQ562" s="11">
        <v>4.0000000000000003E-5</v>
      </c>
      <c r="DR562" s="11">
        <v>5.0000000000000002E-5</v>
      </c>
      <c r="DS562" s="11">
        <v>2.3E-3</v>
      </c>
      <c r="DT562" s="11">
        <v>6.6899999999999998E-3</v>
      </c>
      <c r="DU562" s="11">
        <v>2.9099999999999998E-3</v>
      </c>
      <c r="DV562" s="11">
        <v>0.1178</v>
      </c>
      <c r="DW562" s="11">
        <v>0.36847000000000002</v>
      </c>
      <c r="DX562" s="11">
        <v>0</v>
      </c>
      <c r="DY562" s="11">
        <v>616.62292000000002</v>
      </c>
      <c r="DZ562" s="11">
        <v>3.5241199999999999</v>
      </c>
      <c r="EA562" s="11">
        <v>3.5094099999999999</v>
      </c>
      <c r="EB562" s="11">
        <v>3.1156700000000002</v>
      </c>
      <c r="EC562" s="11">
        <v>6.5449999999999994E-2</v>
      </c>
      <c r="ED562" s="11">
        <v>7.3459999999999998E-2</v>
      </c>
      <c r="EE562" s="11">
        <v>3.64072</v>
      </c>
      <c r="EF562" s="11">
        <v>8.9821299999999997</v>
      </c>
      <c r="EG562" s="11">
        <v>8.9676500000000008</v>
      </c>
      <c r="EH562" s="11">
        <v>369.0428</v>
      </c>
      <c r="EI562" s="11">
        <v>1130.6010100000001</v>
      </c>
      <c r="EJ562" s="11">
        <v>0</v>
      </c>
      <c r="EK562" s="11">
        <v>47.212830429999997</v>
      </c>
      <c r="EL562" s="11">
        <v>3.4359894000000002E-2</v>
      </c>
      <c r="EM562" s="11">
        <v>2.1064903999999999E-2</v>
      </c>
      <c r="EN562" s="11">
        <v>9.8927540000000001E-3</v>
      </c>
      <c r="EO562" s="11">
        <v>0</v>
      </c>
      <c r="EP562" s="11">
        <v>0</v>
      </c>
      <c r="EQ562" s="11">
        <v>0</v>
      </c>
      <c r="ER562" s="11">
        <v>0</v>
      </c>
      <c r="ES562" s="11">
        <v>0</v>
      </c>
      <c r="ET562" s="11">
        <v>0</v>
      </c>
      <c r="EU562" s="11">
        <v>0</v>
      </c>
      <c r="EV562" s="11">
        <v>0</v>
      </c>
      <c r="EW562" s="11">
        <v>8.867501377</v>
      </c>
      <c r="EX562" s="11">
        <v>7.1984429999999997E-3</v>
      </c>
      <c r="EY562" s="11">
        <v>4.6662580000000004E-3</v>
      </c>
      <c r="EZ562" s="11">
        <v>2.3336099999999999E-3</v>
      </c>
      <c r="FA562" s="11">
        <v>0</v>
      </c>
      <c r="FB562" s="11">
        <v>0</v>
      </c>
      <c r="FC562" s="11">
        <v>0</v>
      </c>
      <c r="FD562" s="11">
        <v>0</v>
      </c>
      <c r="FE562" s="11">
        <v>0</v>
      </c>
      <c r="FF562" s="11">
        <v>0</v>
      </c>
      <c r="FG562" s="11">
        <v>0</v>
      </c>
      <c r="FH562" s="11">
        <v>0.50177000000000005</v>
      </c>
      <c r="FI562" s="11" t="s">
        <v>115</v>
      </c>
      <c r="FJ562" s="11" t="s">
        <v>115</v>
      </c>
      <c r="FK562" s="11">
        <v>626.83756300000005</v>
      </c>
      <c r="FL562" s="11" t="s">
        <v>115</v>
      </c>
      <c r="FM562" s="11" t="s">
        <v>115</v>
      </c>
    </row>
    <row r="563" spans="116:169">
      <c r="DL563" s="11">
        <v>0</v>
      </c>
      <c r="DM563" s="11">
        <v>0.48568</v>
      </c>
      <c r="DN563" s="11">
        <v>2.65E-3</v>
      </c>
      <c r="DO563" s="11">
        <v>2.48E-3</v>
      </c>
      <c r="DP563" s="11">
        <v>2.1800000000000001E-3</v>
      </c>
      <c r="DQ563" s="11">
        <v>4.0000000000000003E-5</v>
      </c>
      <c r="DR563" s="11">
        <v>5.0000000000000002E-5</v>
      </c>
      <c r="DS563" s="11">
        <v>2.1099999999999999E-3</v>
      </c>
      <c r="DT563" s="11">
        <v>6.5700000000000003E-3</v>
      </c>
      <c r="DU563" s="11">
        <v>2.97E-3</v>
      </c>
      <c r="DV563" s="11">
        <v>0.1201</v>
      </c>
      <c r="DW563" s="11">
        <v>0.37515999999999999</v>
      </c>
      <c r="DX563" s="11">
        <v>0</v>
      </c>
      <c r="DY563" s="11">
        <v>558.66399999999999</v>
      </c>
      <c r="DZ563" s="11">
        <v>3.3064200000000001</v>
      </c>
      <c r="EA563" s="11">
        <v>3.2886099999999998</v>
      </c>
      <c r="EB563" s="11">
        <v>3.0681099999999999</v>
      </c>
      <c r="EC563" s="11">
        <v>6.071E-2</v>
      </c>
      <c r="ED563" s="11">
        <v>6.6970000000000002E-2</v>
      </c>
      <c r="EE563" s="11">
        <v>3.12887</v>
      </c>
      <c r="EF563" s="11">
        <v>8.2009000000000007</v>
      </c>
      <c r="EG563" s="11">
        <v>9.0411099999999998</v>
      </c>
      <c r="EH563" s="11">
        <v>372.68351999999999</v>
      </c>
      <c r="EI563" s="11">
        <v>1139.58313</v>
      </c>
      <c r="EJ563" s="11">
        <v>0</v>
      </c>
      <c r="EK563" s="11">
        <v>46.986778450000003</v>
      </c>
      <c r="EL563" s="11">
        <v>3.5084372000000003E-2</v>
      </c>
      <c r="EM563" s="11">
        <v>2.2045256999999999E-2</v>
      </c>
      <c r="EN563" s="11">
        <v>9.0603969999999995E-3</v>
      </c>
      <c r="EO563" s="11">
        <v>0</v>
      </c>
      <c r="EP563" s="11">
        <v>0</v>
      </c>
      <c r="EQ563" s="11">
        <v>0</v>
      </c>
      <c r="ER563" s="11">
        <v>0</v>
      </c>
      <c r="ES563" s="11">
        <v>0</v>
      </c>
      <c r="ET563" s="11">
        <v>0</v>
      </c>
      <c r="EU563" s="11">
        <v>0</v>
      </c>
      <c r="EV563" s="11">
        <v>0</v>
      </c>
      <c r="EW563" s="11">
        <v>8.0911888249999997</v>
      </c>
      <c r="EX563" s="11">
        <v>6.7898919999999996E-3</v>
      </c>
      <c r="EY563" s="11">
        <v>4.5252620000000004E-3</v>
      </c>
      <c r="EZ563" s="11">
        <v>1.9900180000000001E-3</v>
      </c>
      <c r="FA563" s="11">
        <v>0</v>
      </c>
      <c r="FB563" s="11">
        <v>0</v>
      </c>
      <c r="FC563" s="11">
        <v>0</v>
      </c>
      <c r="FD563" s="11">
        <v>0</v>
      </c>
      <c r="FE563" s="11">
        <v>0</v>
      </c>
      <c r="FF563" s="11">
        <v>0</v>
      </c>
      <c r="FG563" s="11">
        <v>0</v>
      </c>
      <c r="FH563" s="11">
        <v>0.49303599999999997</v>
      </c>
      <c r="FI563" s="11" t="s">
        <v>115</v>
      </c>
      <c r="FJ563" s="11" t="s">
        <v>115</v>
      </c>
      <c r="FK563" s="11">
        <v>568.38784799999996</v>
      </c>
      <c r="FL563" s="11" t="s">
        <v>115</v>
      </c>
      <c r="FM563" s="11" t="s">
        <v>115</v>
      </c>
    </row>
    <row r="564" spans="116:169">
      <c r="DL564" s="11">
        <v>0</v>
      </c>
      <c r="DM564" s="11">
        <v>0.47699999999999998</v>
      </c>
      <c r="DN564" s="11">
        <v>2.5999999999999999E-3</v>
      </c>
      <c r="DO564" s="11">
        <v>2.5000000000000001E-3</v>
      </c>
      <c r="DP564" s="11">
        <v>2.1900000000000001E-3</v>
      </c>
      <c r="DQ564" s="11">
        <v>4.0000000000000003E-5</v>
      </c>
      <c r="DR564" s="11">
        <v>5.0000000000000002E-5</v>
      </c>
      <c r="DS564" s="11">
        <v>2.2000000000000001E-3</v>
      </c>
      <c r="DT564" s="11">
        <v>6.4700000000000001E-3</v>
      </c>
      <c r="DU564" s="11">
        <v>3.0200000000000001E-3</v>
      </c>
      <c r="DV564" s="11">
        <v>0.12221</v>
      </c>
      <c r="DW564" s="11">
        <v>0.38174000000000002</v>
      </c>
      <c r="DX564" s="11">
        <v>0</v>
      </c>
      <c r="DY564" s="11">
        <v>502.00196999999997</v>
      </c>
      <c r="DZ564" s="11">
        <v>2.9824899999999999</v>
      </c>
      <c r="EA564" s="11">
        <v>3.069</v>
      </c>
      <c r="EB564" s="11">
        <v>2.8781699999999999</v>
      </c>
      <c r="EC564" s="11">
        <v>5.7230000000000003E-2</v>
      </c>
      <c r="ED564" s="11">
        <v>6.1490000000000003E-2</v>
      </c>
      <c r="EE564" s="11">
        <v>3.06332</v>
      </c>
      <c r="EF564" s="11">
        <v>7.4416599999999997</v>
      </c>
      <c r="EG564" s="11">
        <v>9.1080799999999993</v>
      </c>
      <c r="EH564" s="11">
        <v>375.81238999999999</v>
      </c>
      <c r="EI564" s="11">
        <v>1147.78404</v>
      </c>
      <c r="EJ564" s="11">
        <v>0</v>
      </c>
      <c r="EK564" s="11">
        <v>46.764416109999999</v>
      </c>
      <c r="EL564" s="11">
        <v>3.5906876999999997E-2</v>
      </c>
      <c r="EM564" s="11">
        <v>2.2560963E-2</v>
      </c>
      <c r="EN564" s="11">
        <v>9.6275739999999999E-3</v>
      </c>
      <c r="EO564" s="11">
        <v>0</v>
      </c>
      <c r="EP564" s="11">
        <v>0</v>
      </c>
      <c r="EQ564" s="11">
        <v>0</v>
      </c>
      <c r="ER564" s="11">
        <v>0</v>
      </c>
      <c r="ES564" s="11">
        <v>0</v>
      </c>
      <c r="ET564" s="11">
        <v>0</v>
      </c>
      <c r="EU564" s="11">
        <v>0</v>
      </c>
      <c r="EV564" s="11">
        <v>0</v>
      </c>
      <c r="EW564" s="11">
        <v>7.3321207490000004</v>
      </c>
      <c r="EX564" s="11">
        <v>6.3854749999999998E-3</v>
      </c>
      <c r="EY564" s="11">
        <v>4.2743859999999998E-3</v>
      </c>
      <c r="EZ564" s="11">
        <v>1.9601850000000001E-3</v>
      </c>
      <c r="FA564" s="11">
        <v>0</v>
      </c>
      <c r="FB564" s="11">
        <v>0</v>
      </c>
      <c r="FC564" s="11">
        <v>0</v>
      </c>
      <c r="FD564" s="11">
        <v>0</v>
      </c>
      <c r="FE564" s="11">
        <v>0</v>
      </c>
      <c r="FF564" s="11">
        <v>0</v>
      </c>
      <c r="FG564" s="11">
        <v>0</v>
      </c>
      <c r="FH564" s="11">
        <v>0.48431999999999997</v>
      </c>
      <c r="FI564" s="11" t="s">
        <v>115</v>
      </c>
      <c r="FJ564" s="11" t="s">
        <v>115</v>
      </c>
      <c r="FK564" s="11">
        <v>510.98886099999999</v>
      </c>
      <c r="FL564" s="11" t="s">
        <v>115</v>
      </c>
      <c r="FM564" s="11" t="s">
        <v>115</v>
      </c>
    </row>
    <row r="565" spans="116:169">
      <c r="DL565" s="11">
        <v>0</v>
      </c>
      <c r="DM565" s="11">
        <v>0.46819</v>
      </c>
      <c r="DN565" s="11">
        <v>2.8300000000000001E-3</v>
      </c>
      <c r="DO565" s="11">
        <v>2.4499999999999999E-3</v>
      </c>
      <c r="DP565" s="11">
        <v>2.1900000000000001E-3</v>
      </c>
      <c r="DQ565" s="11">
        <v>4.0000000000000003E-5</v>
      </c>
      <c r="DR565" s="11">
        <v>5.0000000000000002E-5</v>
      </c>
      <c r="DS565" s="11">
        <v>2.2200000000000002E-3</v>
      </c>
      <c r="DT565" s="11">
        <v>6.3400000000000001E-3</v>
      </c>
      <c r="DU565" s="11">
        <v>3.0699999999999998E-3</v>
      </c>
      <c r="DV565" s="11">
        <v>0.12441000000000001</v>
      </c>
      <c r="DW565" s="11">
        <v>0.38819999999999999</v>
      </c>
      <c r="DX565" s="11">
        <v>0</v>
      </c>
      <c r="DY565" s="11">
        <v>446.30991</v>
      </c>
      <c r="DZ565" s="11">
        <v>2.9763999999999999</v>
      </c>
      <c r="EA565" s="11">
        <v>2.7730000000000001</v>
      </c>
      <c r="EB565" s="11">
        <v>2.6802600000000001</v>
      </c>
      <c r="EC565" s="11">
        <v>5.2549999999999999E-2</v>
      </c>
      <c r="ED565" s="11">
        <v>5.5620000000000003E-2</v>
      </c>
      <c r="EE565" s="11">
        <v>2.8806699999999998</v>
      </c>
      <c r="EF565" s="11">
        <v>6.6776400000000002</v>
      </c>
      <c r="EG565" s="11">
        <v>9.1695799999999998</v>
      </c>
      <c r="EH565" s="11">
        <v>378.87571000000003</v>
      </c>
      <c r="EI565" s="11">
        <v>1155.2257</v>
      </c>
      <c r="EJ565" s="11">
        <v>0</v>
      </c>
      <c r="EK565" s="11">
        <v>46.513981960000002</v>
      </c>
      <c r="EL565" s="11">
        <v>3.6040602999999997E-2</v>
      </c>
      <c r="EM565" s="11">
        <v>2.2987496E-2</v>
      </c>
      <c r="EN565" s="11">
        <v>9.804554E-3</v>
      </c>
      <c r="EO565" s="11">
        <v>0</v>
      </c>
      <c r="EP565" s="11">
        <v>0</v>
      </c>
      <c r="EQ565" s="11">
        <v>0</v>
      </c>
      <c r="ER565" s="11">
        <v>0</v>
      </c>
      <c r="ES565" s="11">
        <v>0</v>
      </c>
      <c r="ET565" s="11">
        <v>0</v>
      </c>
      <c r="EU565" s="11">
        <v>0</v>
      </c>
      <c r="EV565" s="11">
        <v>0</v>
      </c>
      <c r="EW565" s="11">
        <v>6.5853443020000002</v>
      </c>
      <c r="EX565" s="11">
        <v>5.8545109999999997E-3</v>
      </c>
      <c r="EY565" s="11">
        <v>3.9956879999999998E-3</v>
      </c>
      <c r="EZ565" s="11">
        <v>1.8410410000000001E-3</v>
      </c>
      <c r="FA565" s="11">
        <v>0</v>
      </c>
      <c r="FB565" s="11">
        <v>0</v>
      </c>
      <c r="FC565" s="11">
        <v>0</v>
      </c>
      <c r="FD565" s="11">
        <v>0</v>
      </c>
      <c r="FE565" s="11">
        <v>0</v>
      </c>
      <c r="FF565" s="11">
        <v>0</v>
      </c>
      <c r="FG565" s="11">
        <v>0</v>
      </c>
      <c r="FH565" s="11">
        <v>0.47571000000000002</v>
      </c>
      <c r="FI565" s="11" t="s">
        <v>115</v>
      </c>
      <c r="FJ565" s="11" t="s">
        <v>115</v>
      </c>
      <c r="FK565" s="11">
        <v>454.79211400000003</v>
      </c>
      <c r="FL565" s="11" t="s">
        <v>115</v>
      </c>
      <c r="FM565" s="11" t="s">
        <v>115</v>
      </c>
    </row>
    <row r="566" spans="116:169">
      <c r="DL566" s="11">
        <v>0</v>
      </c>
      <c r="DM566" s="11">
        <v>0.45943000000000001</v>
      </c>
      <c r="DN566" s="11">
        <v>2.97E-3</v>
      </c>
      <c r="DO566" s="11">
        <v>2.6099999999999999E-3</v>
      </c>
      <c r="DP566" s="11">
        <v>2.16E-3</v>
      </c>
      <c r="DQ566" s="11">
        <v>5.0000000000000002E-5</v>
      </c>
      <c r="DR566" s="11">
        <v>5.0000000000000002E-5</v>
      </c>
      <c r="DS566" s="11">
        <v>2.2300000000000002E-3</v>
      </c>
      <c r="DT566" s="11">
        <v>6.2199999999999998E-3</v>
      </c>
      <c r="DU566" s="11">
        <v>3.1199999999999999E-3</v>
      </c>
      <c r="DV566" s="11">
        <v>0.12662000000000001</v>
      </c>
      <c r="DW566" s="11">
        <v>0.39454</v>
      </c>
      <c r="DX566" s="11">
        <v>0</v>
      </c>
      <c r="DY566" s="11">
        <v>391.79194999999999</v>
      </c>
      <c r="DZ566" s="11">
        <v>2.82369</v>
      </c>
      <c r="EA566" s="11">
        <v>2.7002299999999999</v>
      </c>
      <c r="EB566" s="11">
        <v>2.4305400000000001</v>
      </c>
      <c r="EC566" s="11">
        <v>4.9329999999999999E-2</v>
      </c>
      <c r="ED566" s="11">
        <v>5.0279999999999998E-2</v>
      </c>
      <c r="EE566" s="11">
        <v>2.6817500000000001</v>
      </c>
      <c r="EF566" s="11">
        <v>5.9369399999999999</v>
      </c>
      <c r="EG566" s="11">
        <v>9.2251999999999992</v>
      </c>
      <c r="EH566" s="11">
        <v>381.75637999999998</v>
      </c>
      <c r="EI566" s="11">
        <v>1161.9033400000001</v>
      </c>
      <c r="EJ566" s="11">
        <v>0</v>
      </c>
      <c r="EK566" s="11">
        <v>46.256334729999999</v>
      </c>
      <c r="EL566" s="11">
        <v>3.8149289000000003E-2</v>
      </c>
      <c r="EM566" s="11">
        <v>2.2936728E-2</v>
      </c>
      <c r="EN566" s="11">
        <v>9.9723729999999997E-3</v>
      </c>
      <c r="EO566" s="11">
        <v>0</v>
      </c>
      <c r="EP566" s="11">
        <v>0</v>
      </c>
      <c r="EQ566" s="11">
        <v>0</v>
      </c>
      <c r="ER566" s="11">
        <v>0</v>
      </c>
      <c r="ES566" s="11">
        <v>0</v>
      </c>
      <c r="ET566" s="11">
        <v>0</v>
      </c>
      <c r="EU566" s="11">
        <v>0</v>
      </c>
      <c r="EV566" s="11">
        <v>0</v>
      </c>
      <c r="EW566" s="11">
        <v>5.8545706360000001</v>
      </c>
      <c r="EX566" s="11">
        <v>5.6028759999999997E-3</v>
      </c>
      <c r="EY566" s="11">
        <v>3.6334259999999999E-3</v>
      </c>
      <c r="EZ566" s="11">
        <v>1.7167949999999999E-3</v>
      </c>
      <c r="FA566" s="11">
        <v>0</v>
      </c>
      <c r="FB566" s="11">
        <v>0</v>
      </c>
      <c r="FC566" s="11">
        <v>0</v>
      </c>
      <c r="FD566" s="11">
        <v>0</v>
      </c>
      <c r="FE566" s="11">
        <v>0</v>
      </c>
      <c r="FF566" s="11">
        <v>0</v>
      </c>
      <c r="FG566" s="11">
        <v>0</v>
      </c>
      <c r="FH566" s="11">
        <v>0.46720600000000001</v>
      </c>
      <c r="FI566" s="11" t="s">
        <v>115</v>
      </c>
      <c r="FJ566" s="11" t="s">
        <v>115</v>
      </c>
      <c r="FK566" s="11">
        <v>399.795751</v>
      </c>
      <c r="FL566" s="11" t="s">
        <v>115</v>
      </c>
      <c r="FM566" s="11" t="s">
        <v>115</v>
      </c>
    </row>
    <row r="567" spans="116:169">
      <c r="DL567" s="11">
        <v>0</v>
      </c>
      <c r="DM567" s="11">
        <v>0.45134000000000002</v>
      </c>
      <c r="DN567" s="11">
        <v>2.48E-3</v>
      </c>
      <c r="DO567" s="11">
        <v>2.7100000000000002E-3</v>
      </c>
      <c r="DP567" s="11">
        <v>2.2899999999999999E-3</v>
      </c>
      <c r="DQ567" s="11">
        <v>5.0000000000000002E-5</v>
      </c>
      <c r="DR567" s="11">
        <v>5.0000000000000002E-5</v>
      </c>
      <c r="DS567" s="11">
        <v>2.1900000000000001E-3</v>
      </c>
      <c r="DT567" s="11">
        <v>6.11E-3</v>
      </c>
      <c r="DU567" s="11">
        <v>3.1700000000000001E-3</v>
      </c>
      <c r="DV567" s="11">
        <v>0.12884999999999999</v>
      </c>
      <c r="DW567" s="11">
        <v>0.40077000000000002</v>
      </c>
      <c r="DX567" s="11">
        <v>0</v>
      </c>
      <c r="DY567" s="11">
        <v>338.93934999999999</v>
      </c>
      <c r="DZ567" s="11">
        <v>2.1149499999999999</v>
      </c>
      <c r="EA567" s="11">
        <v>2.5391499999999998</v>
      </c>
      <c r="EB567" s="11">
        <v>2.3498299999999999</v>
      </c>
      <c r="EC567" s="11">
        <v>4.614E-2</v>
      </c>
      <c r="ED567" s="11">
        <v>4.4940000000000001E-2</v>
      </c>
      <c r="EE567" s="11">
        <v>2.4204300000000001</v>
      </c>
      <c r="EF567" s="11">
        <v>5.2123999999999997</v>
      </c>
      <c r="EG567" s="11">
        <v>9.2754700000000003</v>
      </c>
      <c r="EH567" s="11">
        <v>384.43813999999998</v>
      </c>
      <c r="EI567" s="11">
        <v>1167.8402799999999</v>
      </c>
      <c r="EJ567" s="11">
        <v>0</v>
      </c>
      <c r="EK567" s="11">
        <v>46.05384935</v>
      </c>
      <c r="EL567" s="11">
        <v>4.0344880999999999E-2</v>
      </c>
      <c r="EM567" s="11">
        <v>2.4422820000000001E-2</v>
      </c>
      <c r="EN567" s="11">
        <v>9.9558649999999995E-3</v>
      </c>
      <c r="EO567" s="11">
        <v>0</v>
      </c>
      <c r="EP567" s="11">
        <v>0</v>
      </c>
      <c r="EQ567" s="11">
        <v>0</v>
      </c>
      <c r="ER567" s="11">
        <v>0</v>
      </c>
      <c r="ES567" s="11">
        <v>0</v>
      </c>
      <c r="ET567" s="11">
        <v>0</v>
      </c>
      <c r="EU567" s="11">
        <v>0</v>
      </c>
      <c r="EV567" s="11">
        <v>0</v>
      </c>
      <c r="EW567" s="11">
        <v>5.1468233269999999</v>
      </c>
      <c r="EX567" s="11">
        <v>5.3136199999999998E-3</v>
      </c>
      <c r="EY567" s="11">
        <v>3.4946930000000001E-3</v>
      </c>
      <c r="EZ567" s="11">
        <v>1.560498E-3</v>
      </c>
      <c r="FA567" s="11">
        <v>0</v>
      </c>
      <c r="FB567" s="11">
        <v>0</v>
      </c>
      <c r="FC567" s="11">
        <v>0</v>
      </c>
      <c r="FD567" s="11">
        <v>0</v>
      </c>
      <c r="FE567" s="11">
        <v>0</v>
      </c>
      <c r="FF567" s="11">
        <v>0</v>
      </c>
      <c r="FG567" s="11">
        <v>0</v>
      </c>
      <c r="FH567" s="11">
        <v>0.45886199999999999</v>
      </c>
      <c r="FI567" s="11" t="s">
        <v>115</v>
      </c>
      <c r="FJ567" s="11" t="s">
        <v>115</v>
      </c>
      <c r="FK567" s="11">
        <v>345.98940900000002</v>
      </c>
      <c r="FL567" s="11" t="s">
        <v>115</v>
      </c>
      <c r="FM567" s="11" t="s">
        <v>115</v>
      </c>
    </row>
    <row r="568" spans="116:169">
      <c r="DL568" s="11">
        <v>0</v>
      </c>
      <c r="DM568" s="11">
        <v>0.44248999999999999</v>
      </c>
      <c r="DN568" s="11">
        <v>2.8800000000000002E-3</v>
      </c>
      <c r="DO568" s="11">
        <v>2.7100000000000002E-3</v>
      </c>
      <c r="DP568" s="11">
        <v>2.3700000000000001E-3</v>
      </c>
      <c r="DQ568" s="11">
        <v>5.0000000000000002E-5</v>
      </c>
      <c r="DR568" s="11">
        <v>5.0000000000000002E-5</v>
      </c>
      <c r="DS568" s="11">
        <v>2.32E-3</v>
      </c>
      <c r="DT568" s="11">
        <v>5.9899999999999997E-3</v>
      </c>
      <c r="DU568" s="11">
        <v>3.2200000000000002E-3</v>
      </c>
      <c r="DV568" s="11">
        <v>0.13103999999999999</v>
      </c>
      <c r="DW568" s="11">
        <v>0.40688000000000002</v>
      </c>
      <c r="DX568" s="11">
        <v>0</v>
      </c>
      <c r="DY568" s="11">
        <v>286.64159000000001</v>
      </c>
      <c r="DZ568" s="11">
        <v>2.1573000000000002</v>
      </c>
      <c r="EA568" s="11">
        <v>2.2719999999999998</v>
      </c>
      <c r="EB568" s="11">
        <v>2.2036699999999998</v>
      </c>
      <c r="EC568" s="11">
        <v>4.2430000000000002E-2</v>
      </c>
      <c r="ED568" s="11">
        <v>3.9710000000000002E-2</v>
      </c>
      <c r="EE568" s="11">
        <v>2.34219</v>
      </c>
      <c r="EF568" s="11">
        <v>4.5046200000000001</v>
      </c>
      <c r="EG568" s="11">
        <v>9.3204100000000007</v>
      </c>
      <c r="EH568" s="11">
        <v>386.85856999999999</v>
      </c>
      <c r="EI568" s="11">
        <v>1173.05268</v>
      </c>
      <c r="EJ568" s="11">
        <v>0</v>
      </c>
      <c r="EK568" s="11">
        <v>45.707821930000001</v>
      </c>
      <c r="EL568" s="11">
        <v>4.1620149000000002E-2</v>
      </c>
      <c r="EM568" s="11">
        <v>2.5776292999999999E-2</v>
      </c>
      <c r="EN568" s="11">
        <v>1.0669741999999999E-2</v>
      </c>
      <c r="EO568" s="11">
        <v>0</v>
      </c>
      <c r="EP568" s="11">
        <v>0</v>
      </c>
      <c r="EQ568" s="11">
        <v>0</v>
      </c>
      <c r="ER568" s="11">
        <v>0</v>
      </c>
      <c r="ES568" s="11">
        <v>0</v>
      </c>
      <c r="ET568" s="11">
        <v>0</v>
      </c>
      <c r="EU568" s="11">
        <v>0</v>
      </c>
      <c r="EV568" s="11">
        <v>0</v>
      </c>
      <c r="EW568" s="11">
        <v>4.4393210920000001</v>
      </c>
      <c r="EX568" s="11">
        <v>4.8666029999999997E-3</v>
      </c>
      <c r="EY568" s="11">
        <v>3.3012060000000001E-3</v>
      </c>
      <c r="EZ568" s="11">
        <v>1.5100949999999999E-3</v>
      </c>
      <c r="FA568" s="11">
        <v>0</v>
      </c>
      <c r="FB568" s="11">
        <v>0</v>
      </c>
      <c r="FC568" s="11">
        <v>0</v>
      </c>
      <c r="FD568" s="11">
        <v>0</v>
      </c>
      <c r="FE568" s="11">
        <v>0</v>
      </c>
      <c r="FF568" s="11">
        <v>0</v>
      </c>
      <c r="FG568" s="11">
        <v>0</v>
      </c>
      <c r="FH568" s="11">
        <v>0.45050000000000001</v>
      </c>
      <c r="FI568" s="11" t="s">
        <v>115</v>
      </c>
      <c r="FJ568" s="11" t="s">
        <v>115</v>
      </c>
      <c r="FK568" s="11">
        <v>293.317002</v>
      </c>
      <c r="FL568" s="11" t="s">
        <v>115</v>
      </c>
      <c r="FM568" s="11" t="s">
        <v>115</v>
      </c>
    </row>
    <row r="569" spans="116:169">
      <c r="DL569" s="11">
        <v>0</v>
      </c>
      <c r="DM569" s="11">
        <v>0.40200000000000002</v>
      </c>
      <c r="DN569" s="11">
        <v>5.6999999999999998E-4</v>
      </c>
      <c r="DO569" s="11">
        <v>3.0200000000000001E-3</v>
      </c>
      <c r="DP569" s="11">
        <v>2.3900000000000002E-3</v>
      </c>
      <c r="DQ569" s="11">
        <v>5.0000000000000002E-5</v>
      </c>
      <c r="DR569" s="11">
        <v>5.0000000000000002E-5</v>
      </c>
      <c r="DS569" s="11">
        <v>2.3E-3</v>
      </c>
      <c r="DT569" s="11">
        <v>4.0129999999999999E-2</v>
      </c>
      <c r="DU569" s="11">
        <v>3.2699999999999999E-3</v>
      </c>
      <c r="DV569" s="11">
        <v>0.13336000000000001</v>
      </c>
      <c r="DW569" s="11">
        <v>0.41287000000000001</v>
      </c>
      <c r="DX569" s="11">
        <v>0</v>
      </c>
      <c r="DY569" s="11">
        <v>218.38076000000001</v>
      </c>
      <c r="DZ569" s="11">
        <v>0.36475999999999997</v>
      </c>
      <c r="EA569" s="11">
        <v>2.2284700000000002</v>
      </c>
      <c r="EB569" s="11">
        <v>1.9774700000000001</v>
      </c>
      <c r="EC569" s="11">
        <v>3.9620000000000002E-2</v>
      </c>
      <c r="ED569" s="11">
        <v>3.3160000000000002E-2</v>
      </c>
      <c r="EE569" s="11">
        <v>2.1228400000000001</v>
      </c>
      <c r="EF569" s="11">
        <v>26.001329999999999</v>
      </c>
      <c r="EG569" s="11">
        <v>9.3601200000000002</v>
      </c>
      <c r="EH569" s="11">
        <v>389.20076</v>
      </c>
      <c r="EI569" s="11">
        <v>1177.5572999999999</v>
      </c>
      <c r="EJ569" s="11">
        <v>0</v>
      </c>
      <c r="EK569" s="11">
        <v>42.084845809999997</v>
      </c>
      <c r="EL569" s="11">
        <v>4.6207287E-2</v>
      </c>
      <c r="EM569" s="11">
        <v>2.6328298E-2</v>
      </c>
      <c r="EN569" s="11">
        <v>1.1211385000000001E-2</v>
      </c>
      <c r="EO569" s="11">
        <v>0</v>
      </c>
      <c r="EP569" s="11">
        <v>0</v>
      </c>
      <c r="EQ569" s="11">
        <v>0</v>
      </c>
      <c r="ER569" s="11">
        <v>0</v>
      </c>
      <c r="ES569" s="11">
        <v>0</v>
      </c>
      <c r="ET569" s="11">
        <v>0</v>
      </c>
      <c r="EU569" s="11">
        <v>0</v>
      </c>
      <c r="EV569" s="11">
        <v>0</v>
      </c>
      <c r="EW569" s="11">
        <v>3.4804627780000001</v>
      </c>
      <c r="EX569" s="11">
        <v>4.7073890000000002E-3</v>
      </c>
      <c r="EY569" s="11">
        <v>2.9823190000000002E-3</v>
      </c>
      <c r="EZ569" s="11">
        <v>1.4184620000000001E-3</v>
      </c>
      <c r="FA569" s="11">
        <v>0</v>
      </c>
      <c r="FB569" s="11">
        <v>0</v>
      </c>
      <c r="FC569" s="11">
        <v>0</v>
      </c>
      <c r="FD569" s="11">
        <v>0</v>
      </c>
      <c r="FE569" s="11">
        <v>0</v>
      </c>
      <c r="FF569" s="11">
        <v>0</v>
      </c>
      <c r="FG569" s="11">
        <v>0</v>
      </c>
      <c r="FH569" s="11">
        <v>0.40801999999999999</v>
      </c>
      <c r="FI569" s="11" t="s">
        <v>115</v>
      </c>
      <c r="FJ569" s="11" t="s">
        <v>115</v>
      </c>
      <c r="FK569" s="11">
        <v>222.991074</v>
      </c>
      <c r="FL569" s="11" t="s">
        <v>115</v>
      </c>
      <c r="FM569" s="11" t="s">
        <v>115</v>
      </c>
    </row>
    <row r="570" spans="116:169">
      <c r="DL570" s="11">
        <v>0</v>
      </c>
      <c r="DM570" s="11">
        <v>0.23144999999999999</v>
      </c>
      <c r="DN570" s="11">
        <v>1.4999999999999999E-4</v>
      </c>
      <c r="DO570" s="11">
        <v>9.3000000000000005E-4</v>
      </c>
      <c r="DP570" s="11">
        <v>2.5300000000000001E-3</v>
      </c>
      <c r="DQ570" s="11">
        <v>3.0000000000000001E-5</v>
      </c>
      <c r="DR570" s="11">
        <v>3.0000000000000001E-5</v>
      </c>
      <c r="DS570" s="11">
        <v>2.31E-3</v>
      </c>
      <c r="DT570" s="11">
        <v>0.17058999999999999</v>
      </c>
      <c r="DU570" s="11">
        <v>3.32E-3</v>
      </c>
      <c r="DV570" s="11">
        <v>0.13566</v>
      </c>
      <c r="DW570" s="11">
        <v>0.45300000000000001</v>
      </c>
      <c r="DX570" s="11">
        <v>0</v>
      </c>
      <c r="DY570" s="11">
        <v>101.20975</v>
      </c>
      <c r="DZ570" s="11">
        <v>7.9560000000000006E-2</v>
      </c>
      <c r="EA570" s="11">
        <v>0.57565</v>
      </c>
      <c r="EB570" s="11">
        <v>1.8567400000000001</v>
      </c>
      <c r="EC570" s="11">
        <v>2.368E-2</v>
      </c>
      <c r="ED570" s="11">
        <v>1.7680000000000001E-2</v>
      </c>
      <c r="EE570" s="11">
        <v>1.9009799999999999</v>
      </c>
      <c r="EF570" s="11">
        <v>92.673900000000003</v>
      </c>
      <c r="EG570" s="11">
        <v>9.3932800000000007</v>
      </c>
      <c r="EH570" s="11">
        <v>391.3236</v>
      </c>
      <c r="EI570" s="11">
        <v>1203.55863</v>
      </c>
      <c r="EJ570" s="11">
        <v>0</v>
      </c>
      <c r="EK570" s="11">
        <v>24.586807069999999</v>
      </c>
      <c r="EL570" s="11">
        <v>2.5690211000000001E-2</v>
      </c>
      <c r="EM570" s="11">
        <v>2.9200334000000001E-2</v>
      </c>
      <c r="EN570" s="11">
        <v>1.1431151000000001E-2</v>
      </c>
      <c r="EO570" s="11">
        <v>0</v>
      </c>
      <c r="EP570" s="11">
        <v>0</v>
      </c>
      <c r="EQ570" s="11">
        <v>0</v>
      </c>
      <c r="ER570" s="11">
        <v>0</v>
      </c>
      <c r="ES570" s="11">
        <v>0</v>
      </c>
      <c r="ET570" s="11">
        <v>0</v>
      </c>
      <c r="EU570" s="11">
        <v>0</v>
      </c>
      <c r="EV570" s="11">
        <v>0</v>
      </c>
      <c r="EW570" s="11">
        <v>1.684143551</v>
      </c>
      <c r="EX570" s="11">
        <v>2.358363E-3</v>
      </c>
      <c r="EY570" s="11">
        <v>2.8770319999999999E-3</v>
      </c>
      <c r="EZ570" s="11">
        <v>1.276931E-3</v>
      </c>
      <c r="FA570" s="11">
        <v>0</v>
      </c>
      <c r="FB570" s="11">
        <v>0</v>
      </c>
      <c r="FC570" s="11">
        <v>0</v>
      </c>
      <c r="FD570" s="11">
        <v>0</v>
      </c>
      <c r="FE570" s="11">
        <v>0</v>
      </c>
      <c r="FF570" s="11">
        <v>0</v>
      </c>
      <c r="FG570" s="11">
        <v>0</v>
      </c>
      <c r="FH570" s="11">
        <v>0.235095</v>
      </c>
      <c r="FI570" s="11" t="s">
        <v>115</v>
      </c>
      <c r="FJ570" s="11" t="s">
        <v>115</v>
      </c>
      <c r="FK570" s="11">
        <v>103.74538200000001</v>
      </c>
      <c r="FL570" s="11" t="s">
        <v>115</v>
      </c>
      <c r="FM570" s="11" t="s">
        <v>115</v>
      </c>
    </row>
    <row r="571" spans="116:169">
      <c r="DL571" s="11">
        <v>0</v>
      </c>
      <c r="DM571" s="11">
        <v>3.5920000000000001E-2</v>
      </c>
      <c r="DN571" s="11">
        <v>5.0000000000000002E-5</v>
      </c>
      <c r="DO571" s="11">
        <v>2.5000000000000001E-4</v>
      </c>
      <c r="DP571" s="11">
        <v>8.5999999999999998E-4</v>
      </c>
      <c r="DQ571" s="11">
        <v>2.0000000000000002E-5</v>
      </c>
      <c r="DR571" s="11">
        <v>1.0000000000000001E-5</v>
      </c>
      <c r="DS571" s="11">
        <v>2.3600000000000001E-3</v>
      </c>
      <c r="DT571" s="11">
        <v>0.19563</v>
      </c>
      <c r="DU571" s="11">
        <v>3.3500000000000001E-3</v>
      </c>
      <c r="DV571" s="11">
        <v>0.13797000000000001</v>
      </c>
      <c r="DW571" s="11">
        <v>0.62358999999999998</v>
      </c>
      <c r="DX571" s="11">
        <v>0</v>
      </c>
      <c r="DY571" s="11">
        <v>11.84793</v>
      </c>
      <c r="DZ571" s="11">
        <v>2.1170000000000001E-2</v>
      </c>
      <c r="EA571" s="11">
        <v>0.12998999999999999</v>
      </c>
      <c r="EB571" s="11">
        <v>0.53063000000000005</v>
      </c>
      <c r="EC571" s="11">
        <v>1.149E-2</v>
      </c>
      <c r="ED571" s="11">
        <v>6.0000000000000001E-3</v>
      </c>
      <c r="EE571" s="11">
        <v>1.72454</v>
      </c>
      <c r="EF571" s="11">
        <v>85.544640000000001</v>
      </c>
      <c r="EG571" s="11">
        <v>9.4109700000000007</v>
      </c>
      <c r="EH571" s="11">
        <v>393.22458</v>
      </c>
      <c r="EI571" s="11">
        <v>1296.23253</v>
      </c>
      <c r="EJ571" s="11">
        <v>0</v>
      </c>
      <c r="EK571" s="11">
        <v>3.8918637469999999</v>
      </c>
      <c r="EL571" s="11">
        <v>1.2283146E-2</v>
      </c>
      <c r="EM571" s="11">
        <v>1.2564469E-2</v>
      </c>
      <c r="EN571" s="11">
        <v>1.2279412E-2</v>
      </c>
      <c r="EO571" s="11">
        <v>0</v>
      </c>
      <c r="EP571" s="11">
        <v>0</v>
      </c>
      <c r="EQ571" s="11">
        <v>0</v>
      </c>
      <c r="ER571" s="11">
        <v>0</v>
      </c>
      <c r="ES571" s="11">
        <v>0</v>
      </c>
      <c r="ET571" s="11">
        <v>0</v>
      </c>
      <c r="EU571" s="11">
        <v>0</v>
      </c>
      <c r="EV571" s="11">
        <v>0</v>
      </c>
      <c r="EW571" s="11">
        <v>0.21260127600000001</v>
      </c>
      <c r="EX571" s="11">
        <v>9.8712400000000003E-4</v>
      </c>
      <c r="EY571" s="11">
        <v>1.0783780000000001E-3</v>
      </c>
      <c r="EZ571" s="11">
        <v>1.1921779999999999E-3</v>
      </c>
      <c r="FA571" s="11">
        <v>0</v>
      </c>
      <c r="FB571" s="11">
        <v>0</v>
      </c>
      <c r="FC571" s="11">
        <v>0</v>
      </c>
      <c r="FD571" s="11">
        <v>0</v>
      </c>
      <c r="FE571" s="11">
        <v>0</v>
      </c>
      <c r="FF571" s="11">
        <v>0</v>
      </c>
      <c r="FG571" s="11">
        <v>0</v>
      </c>
      <c r="FH571" s="11">
        <v>3.7103999999999998E-2</v>
      </c>
      <c r="FI571" s="11" t="s">
        <v>115</v>
      </c>
      <c r="FJ571" s="11" t="s">
        <v>115</v>
      </c>
      <c r="FK571" s="11">
        <v>12.541209</v>
      </c>
      <c r="FL571" s="11" t="s">
        <v>115</v>
      </c>
      <c r="FM571" s="11" t="s">
        <v>115</v>
      </c>
    </row>
    <row r="572" spans="116:169">
      <c r="DL572" s="11">
        <v>0</v>
      </c>
      <c r="DM572" s="11">
        <v>9.1E-4</v>
      </c>
      <c r="DN572" s="11">
        <v>2.0000000000000002E-5</v>
      </c>
      <c r="DO572" s="11">
        <v>6.9999999999999994E-5</v>
      </c>
      <c r="DP572" s="11">
        <v>2.4000000000000001E-4</v>
      </c>
      <c r="DQ572" s="11">
        <v>1.0000000000000001E-5</v>
      </c>
      <c r="DR572" s="11">
        <v>0</v>
      </c>
      <c r="DS572" s="11">
        <v>7.9000000000000001E-4</v>
      </c>
      <c r="DT572" s="11">
        <v>3.5060000000000001E-2</v>
      </c>
      <c r="DU572" s="11">
        <v>3.3600000000000001E-3</v>
      </c>
      <c r="DV572" s="11">
        <v>0.14032</v>
      </c>
      <c r="DW572" s="11">
        <v>0.81921999999999995</v>
      </c>
      <c r="DX572" s="11">
        <v>0</v>
      </c>
      <c r="DY572" s="11">
        <v>0.20016</v>
      </c>
      <c r="DZ572" s="11">
        <v>5.1900000000000002E-3</v>
      </c>
      <c r="EA572" s="11">
        <v>2.972E-2</v>
      </c>
      <c r="EB572" s="11">
        <v>0.12323000000000001</v>
      </c>
      <c r="EC572" s="11">
        <v>3.0400000000000002E-3</v>
      </c>
      <c r="ED572" s="11">
        <v>1.32E-3</v>
      </c>
      <c r="EE572" s="11">
        <v>0.49149999999999999</v>
      </c>
      <c r="EF572" s="11">
        <v>11.561909999999999</v>
      </c>
      <c r="EG572" s="11">
        <v>9.4169599999999996</v>
      </c>
      <c r="EH572" s="11">
        <v>394.94911999999999</v>
      </c>
      <c r="EI572" s="11">
        <v>1381.77718</v>
      </c>
      <c r="EJ572" s="11">
        <v>0</v>
      </c>
      <c r="EK572" s="11">
        <v>0.112497183</v>
      </c>
      <c r="EL572" s="11">
        <v>4.5067680000000004E-3</v>
      </c>
      <c r="EM572" s="11">
        <v>3.9133509999999998E-3</v>
      </c>
      <c r="EN572" s="11">
        <v>4.2105459999999999E-3</v>
      </c>
      <c r="EO572" s="11">
        <v>0</v>
      </c>
      <c r="EP572" s="11">
        <v>0</v>
      </c>
      <c r="EQ572" s="11">
        <v>0</v>
      </c>
      <c r="ER572" s="11">
        <v>0</v>
      </c>
      <c r="ES572" s="11">
        <v>0</v>
      </c>
      <c r="ET572" s="11">
        <v>0</v>
      </c>
      <c r="EU572" s="11">
        <v>0</v>
      </c>
      <c r="EV572" s="11">
        <v>0</v>
      </c>
      <c r="EW572" s="11">
        <v>4.9299010000000004E-3</v>
      </c>
      <c r="EX572" s="11">
        <v>3.0403599999999999E-4</v>
      </c>
      <c r="EY572" s="11">
        <v>2.82618E-4</v>
      </c>
      <c r="EZ572" s="11">
        <v>3.48048E-4</v>
      </c>
      <c r="FA572" s="11">
        <v>0</v>
      </c>
      <c r="FB572" s="11">
        <v>0</v>
      </c>
      <c r="FC572" s="11">
        <v>0</v>
      </c>
      <c r="FD572" s="11">
        <v>0</v>
      </c>
      <c r="FE572" s="11">
        <v>0</v>
      </c>
      <c r="FF572" s="11">
        <v>0</v>
      </c>
      <c r="FG572" s="11">
        <v>0</v>
      </c>
      <c r="FH572" s="11">
        <v>1.2520000000000001E-3</v>
      </c>
      <c r="FI572" s="11" t="s">
        <v>115</v>
      </c>
      <c r="FJ572" s="11" t="s">
        <v>115</v>
      </c>
      <c r="FK572" s="11">
        <v>0.361348</v>
      </c>
      <c r="FL572" s="11" t="s">
        <v>115</v>
      </c>
      <c r="FM572" s="11" t="s">
        <v>115</v>
      </c>
    </row>
    <row r="573" spans="116:169">
      <c r="DL573" s="11">
        <v>0</v>
      </c>
      <c r="DM573" s="11">
        <v>2.0000000000000002E-5</v>
      </c>
      <c r="DN573" s="11">
        <v>1.0000000000000001E-5</v>
      </c>
      <c r="DO573" s="11">
        <v>2.0000000000000002E-5</v>
      </c>
      <c r="DP573" s="11">
        <v>6.9999999999999994E-5</v>
      </c>
      <c r="DQ573" s="11">
        <v>0</v>
      </c>
      <c r="DR573" s="11">
        <v>0</v>
      </c>
      <c r="DS573" s="11">
        <v>2.2000000000000001E-4</v>
      </c>
      <c r="DT573" s="11">
        <v>9.1E-4</v>
      </c>
      <c r="DU573" s="11">
        <v>3.3600000000000001E-3</v>
      </c>
      <c r="DV573" s="11">
        <v>0.14112</v>
      </c>
      <c r="DW573" s="11">
        <v>0.85426999999999997</v>
      </c>
      <c r="DX573" s="11">
        <v>0</v>
      </c>
      <c r="DY573" s="11">
        <v>0</v>
      </c>
      <c r="DZ573" s="11">
        <v>9.7999999999999997E-4</v>
      </c>
      <c r="EA573" s="11">
        <v>6.8399999999999997E-3</v>
      </c>
      <c r="EB573" s="11">
        <v>2.8029999999999999E-2</v>
      </c>
      <c r="EC573" s="11">
        <v>6.9999999999999999E-4</v>
      </c>
      <c r="ED573" s="11">
        <v>2.9999999999999997E-4</v>
      </c>
      <c r="EE573" s="11">
        <v>0.11412</v>
      </c>
      <c r="EF573" s="11">
        <v>0.19979</v>
      </c>
      <c r="EG573" s="11">
        <v>9.4182900000000007</v>
      </c>
      <c r="EH573" s="11">
        <v>395.44062000000002</v>
      </c>
      <c r="EI573" s="11">
        <v>1393.33908</v>
      </c>
      <c r="EJ573" s="11">
        <v>0</v>
      </c>
      <c r="EK573" s="11">
        <v>6.8676659999999997E-3</v>
      </c>
      <c r="EL573" s="11">
        <v>1.370474E-3</v>
      </c>
      <c r="EM573" s="11">
        <v>1.1431290000000001E-3</v>
      </c>
      <c r="EN573" s="11">
        <v>1.2018420000000001E-3</v>
      </c>
      <c r="EO573" s="11">
        <v>0</v>
      </c>
      <c r="EP573" s="11">
        <v>0</v>
      </c>
      <c r="EQ573" s="11">
        <v>0</v>
      </c>
      <c r="ER573" s="11">
        <v>0</v>
      </c>
      <c r="ES573" s="11">
        <v>0</v>
      </c>
      <c r="ET573" s="11">
        <v>0</v>
      </c>
      <c r="EU573" s="11">
        <v>0</v>
      </c>
      <c r="EV573" s="11">
        <v>0</v>
      </c>
      <c r="EW573" s="11">
        <v>2.6272399999999999E-4</v>
      </c>
      <c r="EX573" s="10">
        <v>7.3108900000000001E-5</v>
      </c>
      <c r="EY573" s="10">
        <v>6.64552E-5</v>
      </c>
      <c r="EZ573" s="10">
        <v>8.2235299999999995E-5</v>
      </c>
      <c r="FA573" s="11">
        <v>0</v>
      </c>
      <c r="FB573" s="11">
        <v>0</v>
      </c>
      <c r="FC573" s="11">
        <v>0</v>
      </c>
      <c r="FD573" s="11">
        <v>0</v>
      </c>
      <c r="FE573" s="11">
        <v>0</v>
      </c>
      <c r="FF573" s="11">
        <v>0</v>
      </c>
      <c r="FG573" s="11">
        <v>0</v>
      </c>
      <c r="FH573" s="11">
        <v>1.16E-4</v>
      </c>
      <c r="FI573" s="11" t="s">
        <v>115</v>
      </c>
      <c r="FJ573" s="11" t="s">
        <v>115</v>
      </c>
      <c r="FK573" s="11">
        <v>3.6547999999999997E-2</v>
      </c>
      <c r="FL573" s="11" t="s">
        <v>115</v>
      </c>
      <c r="FM573" s="11" t="s">
        <v>115</v>
      </c>
    </row>
    <row r="574" spans="116:169">
      <c r="DL574" s="11">
        <v>0</v>
      </c>
      <c r="DM574" s="11">
        <v>0</v>
      </c>
      <c r="DN574" s="11">
        <v>0</v>
      </c>
      <c r="DO574" s="11">
        <v>1.0000000000000001E-5</v>
      </c>
      <c r="DP574" s="11">
        <v>2.0000000000000002E-5</v>
      </c>
      <c r="DQ574" s="11">
        <v>0</v>
      </c>
      <c r="DR574" s="11">
        <v>0</v>
      </c>
      <c r="DS574" s="11">
        <v>6.0000000000000002E-5</v>
      </c>
      <c r="DT574" s="11">
        <v>2.0000000000000002E-5</v>
      </c>
      <c r="DU574" s="11">
        <v>3.3600000000000001E-3</v>
      </c>
      <c r="DV574" s="11">
        <v>0.14133999999999999</v>
      </c>
      <c r="DW574" s="11">
        <v>0.85518000000000005</v>
      </c>
      <c r="DX574" s="11">
        <v>0</v>
      </c>
      <c r="DY574" s="11">
        <v>0</v>
      </c>
      <c r="DZ574" s="11">
        <v>1.1E-4</v>
      </c>
      <c r="EA574" s="11">
        <v>1.2899999999999999E-3</v>
      </c>
      <c r="EB574" s="11">
        <v>6.3499999999999997E-3</v>
      </c>
      <c r="EC574" s="11">
        <v>1.6000000000000001E-4</v>
      </c>
      <c r="ED574" s="11">
        <v>6.9999999999999994E-5</v>
      </c>
      <c r="EE574" s="11">
        <v>2.596E-2</v>
      </c>
      <c r="EF574" s="11">
        <v>6.9999999999999994E-5</v>
      </c>
      <c r="EG574" s="11">
        <v>9.41859</v>
      </c>
      <c r="EH574" s="11">
        <v>395.55473999999998</v>
      </c>
      <c r="EI574" s="11">
        <v>1393.5388800000001</v>
      </c>
      <c r="EJ574" s="11">
        <v>0</v>
      </c>
      <c r="EK574" s="11">
        <v>1.4240800000000001E-3</v>
      </c>
      <c r="EL574" s="11">
        <v>4.1203499999999999E-4</v>
      </c>
      <c r="EM574" s="11">
        <v>3.5215600000000001E-4</v>
      </c>
      <c r="EN574" s="11">
        <v>3.5182099999999999E-4</v>
      </c>
      <c r="EO574" s="11">
        <v>0</v>
      </c>
      <c r="EP574" s="11">
        <v>0</v>
      </c>
      <c r="EQ574" s="11">
        <v>0</v>
      </c>
      <c r="ER574" s="11">
        <v>0</v>
      </c>
      <c r="ES574" s="11">
        <v>0</v>
      </c>
      <c r="ET574" s="11">
        <v>0</v>
      </c>
      <c r="EU574" s="11">
        <v>0</v>
      </c>
      <c r="EV574" s="11">
        <v>0</v>
      </c>
      <c r="EW574" s="10">
        <v>4.7679400000000003E-5</v>
      </c>
      <c r="EX574" s="10">
        <v>1.6175300000000001E-5</v>
      </c>
      <c r="EY574" s="10">
        <v>1.5505000000000001E-5</v>
      </c>
      <c r="EZ574" s="10">
        <v>1.9130199999999999E-5</v>
      </c>
      <c r="FA574" s="11">
        <v>0</v>
      </c>
      <c r="FB574" s="11">
        <v>0</v>
      </c>
      <c r="FC574" s="11">
        <v>0</v>
      </c>
      <c r="FD574" s="11">
        <v>0</v>
      </c>
      <c r="FE574" s="11">
        <v>0</v>
      </c>
      <c r="FF574" s="11">
        <v>0</v>
      </c>
      <c r="FG574" s="11">
        <v>0</v>
      </c>
      <c r="FH574" s="11">
        <v>3.4999999999999997E-5</v>
      </c>
      <c r="FI574" s="11" t="s">
        <v>115</v>
      </c>
      <c r="FJ574" s="11" t="s">
        <v>115</v>
      </c>
      <c r="FK574" s="11">
        <v>7.9120000000000006E-3</v>
      </c>
      <c r="FL574" s="11" t="s">
        <v>115</v>
      </c>
      <c r="FM574" s="11" t="s">
        <v>115</v>
      </c>
    </row>
    <row r="575" spans="116:169">
      <c r="DL575" s="11">
        <v>0</v>
      </c>
      <c r="DM575" s="11">
        <v>0</v>
      </c>
      <c r="DN575" s="11">
        <v>0</v>
      </c>
      <c r="DO575" s="11">
        <v>0</v>
      </c>
      <c r="DP575" s="11">
        <v>1.0000000000000001E-5</v>
      </c>
      <c r="DQ575" s="11">
        <v>0</v>
      </c>
      <c r="DR575" s="11">
        <v>0</v>
      </c>
      <c r="DS575" s="11">
        <v>2.0000000000000002E-5</v>
      </c>
      <c r="DT575" s="11">
        <v>0</v>
      </c>
      <c r="DU575" s="11">
        <v>3.3600000000000001E-3</v>
      </c>
      <c r="DV575" s="11">
        <v>0.1414</v>
      </c>
      <c r="DW575" s="11">
        <v>0.85519999999999996</v>
      </c>
      <c r="DX575" s="11">
        <v>0</v>
      </c>
      <c r="DY575" s="11">
        <v>0</v>
      </c>
      <c r="DZ575" s="11">
        <v>0</v>
      </c>
      <c r="EA575" s="11">
        <v>1.4999999999999999E-4</v>
      </c>
      <c r="EB575" s="11">
        <v>1.1999999999999999E-3</v>
      </c>
      <c r="EC575" s="11">
        <v>3.0000000000000001E-5</v>
      </c>
      <c r="ED575" s="11">
        <v>2.0000000000000002E-5</v>
      </c>
      <c r="EE575" s="11">
        <v>5.8700000000000002E-3</v>
      </c>
      <c r="EF575" s="11">
        <v>1.0000000000000001E-5</v>
      </c>
      <c r="EG575" s="11">
        <v>9.4186599999999991</v>
      </c>
      <c r="EH575" s="11">
        <v>395.58069999999998</v>
      </c>
      <c r="EI575" s="11">
        <v>1393.5389399999999</v>
      </c>
      <c r="EJ575" s="11">
        <v>0</v>
      </c>
      <c r="EK575" s="11">
        <v>3.0402100000000002E-4</v>
      </c>
      <c r="EL575" s="11">
        <v>1.0202800000000001E-4</v>
      </c>
      <c r="EM575" s="11">
        <v>1.0998E-4</v>
      </c>
      <c r="EN575" s="11">
        <v>1.11427E-4</v>
      </c>
      <c r="EO575" s="11">
        <v>0</v>
      </c>
      <c r="EP575" s="11">
        <v>0</v>
      </c>
      <c r="EQ575" s="11">
        <v>0</v>
      </c>
      <c r="ER575" s="11">
        <v>0</v>
      </c>
      <c r="ES575" s="11">
        <v>0</v>
      </c>
      <c r="ET575" s="11">
        <v>0</v>
      </c>
      <c r="EU575" s="11">
        <v>0</v>
      </c>
      <c r="EV575" s="11">
        <v>0</v>
      </c>
      <c r="EW575" s="10">
        <v>8.2488999999999999E-6</v>
      </c>
      <c r="EX575" s="10">
        <v>2.60615E-6</v>
      </c>
      <c r="EY575" s="10">
        <v>3.3322699999999999E-6</v>
      </c>
      <c r="EZ575" s="10">
        <v>4.51391E-6</v>
      </c>
      <c r="FA575" s="11">
        <v>0</v>
      </c>
      <c r="FB575" s="11">
        <v>0</v>
      </c>
      <c r="FC575" s="11">
        <v>0</v>
      </c>
      <c r="FD575" s="11">
        <v>0</v>
      </c>
      <c r="FE575" s="11">
        <v>0</v>
      </c>
      <c r="FF575" s="11">
        <v>0</v>
      </c>
      <c r="FG575" s="11">
        <v>0</v>
      </c>
      <c r="FH575" s="11">
        <v>1.1E-5</v>
      </c>
      <c r="FI575" s="11" t="s">
        <v>115</v>
      </c>
      <c r="FJ575" s="11" t="s">
        <v>115</v>
      </c>
      <c r="FK575" s="11">
        <v>1.384E-3</v>
      </c>
      <c r="FL575" s="11" t="s">
        <v>115</v>
      </c>
      <c r="FM575" s="11" t="s">
        <v>115</v>
      </c>
    </row>
    <row r="576" spans="116:169">
      <c r="DL576" s="11">
        <v>0</v>
      </c>
      <c r="DM576" s="11">
        <v>0</v>
      </c>
      <c r="DN576" s="11">
        <v>0</v>
      </c>
      <c r="DO576" s="11">
        <v>0</v>
      </c>
      <c r="DP576" s="11">
        <v>0</v>
      </c>
      <c r="DQ576" s="11">
        <v>0</v>
      </c>
      <c r="DR576" s="11">
        <v>0</v>
      </c>
      <c r="DS576" s="11">
        <v>0</v>
      </c>
      <c r="DT576" s="11">
        <v>0</v>
      </c>
      <c r="DU576" s="11">
        <v>0</v>
      </c>
      <c r="DV576" s="11">
        <v>0</v>
      </c>
      <c r="DW576" s="11">
        <v>0</v>
      </c>
      <c r="DX576" s="11">
        <v>0</v>
      </c>
      <c r="DY576" s="11">
        <v>0</v>
      </c>
      <c r="DZ576" s="11">
        <v>0</v>
      </c>
      <c r="EA576" s="11">
        <v>0</v>
      </c>
      <c r="EB576" s="11">
        <v>0</v>
      </c>
      <c r="EC576" s="11">
        <v>0</v>
      </c>
      <c r="ED576" s="11">
        <v>0</v>
      </c>
      <c r="EE576" s="11">
        <v>0</v>
      </c>
      <c r="EF576" s="11">
        <v>0</v>
      </c>
      <c r="EG576" s="11">
        <v>0</v>
      </c>
      <c r="EH576" s="11">
        <v>0</v>
      </c>
      <c r="EI576" s="11">
        <v>0</v>
      </c>
      <c r="EJ576" s="11">
        <v>0</v>
      </c>
      <c r="EK576" s="11">
        <v>0</v>
      </c>
      <c r="EL576" s="11">
        <v>0</v>
      </c>
      <c r="EM576" s="11">
        <v>0</v>
      </c>
      <c r="EN576" s="11">
        <v>0</v>
      </c>
      <c r="EO576" s="11">
        <v>0</v>
      </c>
      <c r="EP576" s="11">
        <v>0</v>
      </c>
      <c r="EQ576" s="11">
        <v>0</v>
      </c>
      <c r="ER576" s="11">
        <v>0</v>
      </c>
      <c r="ES576" s="11">
        <v>0</v>
      </c>
      <c r="ET576" s="11">
        <v>0</v>
      </c>
      <c r="EU576" s="11">
        <v>0</v>
      </c>
      <c r="EV576" s="11">
        <v>0</v>
      </c>
      <c r="EW576" s="11">
        <v>0</v>
      </c>
      <c r="EX576" s="11">
        <v>0</v>
      </c>
      <c r="EY576" s="11">
        <v>0</v>
      </c>
      <c r="EZ576" s="11">
        <v>0</v>
      </c>
      <c r="FA576" s="11">
        <v>0</v>
      </c>
      <c r="FB576" s="11">
        <v>0</v>
      </c>
      <c r="FC576" s="11">
        <v>0</v>
      </c>
      <c r="FD576" s="11">
        <v>0</v>
      </c>
      <c r="FE576" s="11">
        <v>0</v>
      </c>
      <c r="FF576" s="11">
        <v>0</v>
      </c>
      <c r="FG576" s="11">
        <v>0</v>
      </c>
      <c r="FH576" s="11" t="s">
        <v>115</v>
      </c>
      <c r="FI576" s="11">
        <v>1.1E-5</v>
      </c>
      <c r="FJ576" s="11" t="s">
        <v>115</v>
      </c>
      <c r="FK576" s="11" t="s">
        <v>115</v>
      </c>
      <c r="FL576" s="11">
        <v>1.384E-3</v>
      </c>
      <c r="FM576" s="11" t="s">
        <v>115</v>
      </c>
    </row>
    <row r="577" spans="116:169">
      <c r="DL577" s="11">
        <v>0</v>
      </c>
      <c r="DM577" s="11">
        <v>0</v>
      </c>
      <c r="DN577" s="11">
        <v>0</v>
      </c>
      <c r="DO577" s="11">
        <v>0</v>
      </c>
      <c r="DP577" s="11">
        <v>0</v>
      </c>
      <c r="DQ577" s="11">
        <v>0</v>
      </c>
      <c r="DR577" s="11">
        <v>0</v>
      </c>
      <c r="DS577" s="11">
        <v>0</v>
      </c>
      <c r="DT577" s="11">
        <v>0</v>
      </c>
      <c r="DU577" s="11">
        <v>0</v>
      </c>
      <c r="DV577" s="11">
        <v>0</v>
      </c>
      <c r="DW577" s="11">
        <v>0</v>
      </c>
      <c r="DX577" s="11">
        <v>0</v>
      </c>
      <c r="DY577" s="11">
        <v>0</v>
      </c>
      <c r="DZ577" s="11">
        <v>0</v>
      </c>
      <c r="EA577" s="11">
        <v>0</v>
      </c>
      <c r="EB577" s="11">
        <v>0</v>
      </c>
      <c r="EC577" s="11">
        <v>0</v>
      </c>
      <c r="ED577" s="11">
        <v>0</v>
      </c>
      <c r="EE577" s="11">
        <v>0</v>
      </c>
      <c r="EF577" s="11">
        <v>0</v>
      </c>
      <c r="EG577" s="11">
        <v>0</v>
      </c>
      <c r="EH577" s="11">
        <v>0</v>
      </c>
      <c r="EI577" s="11">
        <v>0</v>
      </c>
      <c r="EJ577" s="11">
        <v>0</v>
      </c>
      <c r="EK577" s="11">
        <v>0</v>
      </c>
      <c r="EL577" s="11">
        <v>0</v>
      </c>
      <c r="EM577" s="11">
        <v>0</v>
      </c>
      <c r="EN577" s="11">
        <v>0</v>
      </c>
      <c r="EO577" s="11">
        <v>0</v>
      </c>
      <c r="EP577" s="11">
        <v>0</v>
      </c>
      <c r="EQ577" s="11">
        <v>0</v>
      </c>
      <c r="ER577" s="11">
        <v>0</v>
      </c>
      <c r="ES577" s="11">
        <v>0</v>
      </c>
      <c r="ET577" s="11">
        <v>0</v>
      </c>
      <c r="EU577" s="11">
        <v>0</v>
      </c>
      <c r="EV577" s="11">
        <v>0</v>
      </c>
      <c r="EW577" s="11">
        <v>0</v>
      </c>
      <c r="EX577" s="11">
        <v>0</v>
      </c>
      <c r="EY577" s="11">
        <v>0</v>
      </c>
      <c r="EZ577" s="11">
        <v>0</v>
      </c>
      <c r="FA577" s="11">
        <v>0</v>
      </c>
      <c r="FB577" s="11">
        <v>0</v>
      </c>
      <c r="FC577" s="11">
        <v>0</v>
      </c>
      <c r="FD577" s="11">
        <v>0</v>
      </c>
      <c r="FE577" s="11">
        <v>0</v>
      </c>
      <c r="FF577" s="11">
        <v>0</v>
      </c>
      <c r="FG577" s="11">
        <v>0</v>
      </c>
      <c r="FH577" s="11" t="s">
        <v>115</v>
      </c>
      <c r="FI577" s="11" t="s">
        <v>115</v>
      </c>
      <c r="FJ577" s="11">
        <v>1.1E-5</v>
      </c>
      <c r="FK577" s="11" t="s">
        <v>115</v>
      </c>
      <c r="FL577" s="11" t="s">
        <v>115</v>
      </c>
      <c r="FM577" s="11">
        <v>1.384E-3</v>
      </c>
    </row>
    <row r="578" spans="116:169">
      <c r="DL578" s="11">
        <v>0</v>
      </c>
      <c r="DM578" s="11">
        <v>0</v>
      </c>
      <c r="DN578" s="11">
        <v>0</v>
      </c>
      <c r="DO578" s="11">
        <v>0</v>
      </c>
      <c r="DP578" s="11">
        <v>0</v>
      </c>
      <c r="DQ578" s="11">
        <v>0</v>
      </c>
      <c r="DR578" s="11">
        <v>0</v>
      </c>
      <c r="DS578" s="11">
        <v>0</v>
      </c>
      <c r="DT578" s="11">
        <v>0</v>
      </c>
      <c r="DU578" s="11">
        <v>0</v>
      </c>
      <c r="DV578" s="11">
        <v>0</v>
      </c>
      <c r="DW578" s="11">
        <v>0</v>
      </c>
      <c r="DX578" s="11">
        <v>0</v>
      </c>
      <c r="DY578" s="11">
        <v>0</v>
      </c>
      <c r="DZ578" s="11">
        <v>0</v>
      </c>
      <c r="EA578" s="11">
        <v>0</v>
      </c>
      <c r="EB578" s="11">
        <v>0</v>
      </c>
      <c r="EC578" s="11">
        <v>0</v>
      </c>
      <c r="ED578" s="11">
        <v>0</v>
      </c>
      <c r="EE578" s="11">
        <v>0</v>
      </c>
      <c r="EF578" s="11">
        <v>0</v>
      </c>
      <c r="EG578" s="11">
        <v>0</v>
      </c>
      <c r="EH578" s="11">
        <v>0</v>
      </c>
      <c r="EI578" s="11">
        <v>0</v>
      </c>
      <c r="EJ578" s="11">
        <v>0</v>
      </c>
      <c r="EK578" s="11">
        <v>0</v>
      </c>
      <c r="EL578" s="11">
        <v>0</v>
      </c>
      <c r="EM578" s="11">
        <v>0</v>
      </c>
      <c r="EN578" s="11">
        <v>0</v>
      </c>
      <c r="EO578" s="11">
        <v>0</v>
      </c>
      <c r="EP578" s="11">
        <v>0</v>
      </c>
      <c r="EQ578" s="11">
        <v>0</v>
      </c>
      <c r="ER578" s="11">
        <v>0</v>
      </c>
      <c r="ES578" s="11">
        <v>0</v>
      </c>
      <c r="ET578" s="11">
        <v>0</v>
      </c>
      <c r="EU578" s="11">
        <v>0</v>
      </c>
      <c r="EV578" s="11">
        <v>0</v>
      </c>
      <c r="EW578" s="11">
        <v>0</v>
      </c>
      <c r="EX578" s="11">
        <v>0</v>
      </c>
      <c r="EY578" s="11">
        <v>0</v>
      </c>
      <c r="EZ578" s="11">
        <v>0</v>
      </c>
      <c r="FA578" s="11">
        <v>0</v>
      </c>
      <c r="FB578" s="11">
        <v>0</v>
      </c>
      <c r="FC578" s="11">
        <v>0</v>
      </c>
      <c r="FD578" s="11">
        <v>0</v>
      </c>
      <c r="FE578" s="11">
        <v>0</v>
      </c>
      <c r="FF578" s="11">
        <v>0</v>
      </c>
      <c r="FG578" s="11">
        <v>0</v>
      </c>
      <c r="FH578" s="11" t="s">
        <v>115</v>
      </c>
      <c r="FI578" s="11" t="s">
        <v>115</v>
      </c>
      <c r="FJ578" s="11">
        <v>1.1E-5</v>
      </c>
      <c r="FK578" s="11" t="s">
        <v>115</v>
      </c>
      <c r="FL578" s="11" t="s">
        <v>115</v>
      </c>
      <c r="FM578" s="11">
        <v>1.384E-3</v>
      </c>
    </row>
    <row r="579" spans="116:169">
      <c r="DL579" s="11">
        <v>0</v>
      </c>
      <c r="DM579" s="11">
        <v>0</v>
      </c>
      <c r="DN579" s="11">
        <v>0</v>
      </c>
      <c r="DO579" s="11">
        <v>0</v>
      </c>
      <c r="DP579" s="11">
        <v>0</v>
      </c>
      <c r="DQ579" s="11">
        <v>0</v>
      </c>
      <c r="DR579" s="11">
        <v>0</v>
      </c>
      <c r="DS579" s="11">
        <v>0</v>
      </c>
      <c r="DT579" s="11">
        <v>0</v>
      </c>
      <c r="DU579" s="11">
        <v>0</v>
      </c>
      <c r="DV579" s="11">
        <v>0</v>
      </c>
      <c r="DW579" s="11">
        <v>0</v>
      </c>
      <c r="DX579" s="11">
        <v>0</v>
      </c>
      <c r="DY579" s="11">
        <v>0</v>
      </c>
      <c r="DZ579" s="11">
        <v>0</v>
      </c>
      <c r="EA579" s="11">
        <v>0</v>
      </c>
      <c r="EB579" s="11">
        <v>0</v>
      </c>
      <c r="EC579" s="11">
        <v>0</v>
      </c>
      <c r="ED579" s="11">
        <v>0</v>
      </c>
      <c r="EE579" s="11">
        <v>0</v>
      </c>
      <c r="EF579" s="11">
        <v>0</v>
      </c>
      <c r="EG579" s="11">
        <v>0</v>
      </c>
      <c r="EH579" s="11">
        <v>0</v>
      </c>
      <c r="EI579" s="11">
        <v>0</v>
      </c>
      <c r="EJ579" s="11">
        <v>0</v>
      </c>
      <c r="EK579" s="11">
        <v>0</v>
      </c>
      <c r="EL579" s="11">
        <v>0</v>
      </c>
      <c r="EM579" s="11">
        <v>0</v>
      </c>
      <c r="EN579" s="11">
        <v>0</v>
      </c>
      <c r="EO579" s="11">
        <v>0</v>
      </c>
      <c r="EP579" s="11">
        <v>0</v>
      </c>
      <c r="EQ579" s="11">
        <v>0</v>
      </c>
      <c r="ER579" s="11">
        <v>0</v>
      </c>
      <c r="ES579" s="11">
        <v>0</v>
      </c>
      <c r="ET579" s="11">
        <v>0</v>
      </c>
      <c r="EU579" s="11">
        <v>0</v>
      </c>
      <c r="EV579" s="11">
        <v>0</v>
      </c>
      <c r="EW579" s="11">
        <v>0</v>
      </c>
      <c r="EX579" s="11">
        <v>0</v>
      </c>
      <c r="EY579" s="11">
        <v>0</v>
      </c>
      <c r="EZ579" s="11">
        <v>0</v>
      </c>
      <c r="FA579" s="11">
        <v>0</v>
      </c>
      <c r="FB579" s="11">
        <v>0</v>
      </c>
      <c r="FC579" s="11">
        <v>0</v>
      </c>
      <c r="FD579" s="11">
        <v>0</v>
      </c>
      <c r="FE579" s="11">
        <v>0</v>
      </c>
      <c r="FF579" s="11">
        <v>0</v>
      </c>
      <c r="FG579" s="11">
        <v>0</v>
      </c>
      <c r="FH579" s="11" t="s">
        <v>115</v>
      </c>
      <c r="FI579" s="11" t="s">
        <v>115</v>
      </c>
      <c r="FJ579" s="11">
        <v>1.1E-5</v>
      </c>
      <c r="FK579" s="11" t="s">
        <v>115</v>
      </c>
      <c r="FL579" s="11" t="s">
        <v>115</v>
      </c>
      <c r="FM579" s="11">
        <v>1.384E-3</v>
      </c>
    </row>
    <row r="580" spans="116:169">
      <c r="DL580" s="11">
        <v>0</v>
      </c>
      <c r="DM580" s="11">
        <v>1</v>
      </c>
      <c r="DN580" s="11">
        <v>0</v>
      </c>
      <c r="DO580" s="11">
        <v>0</v>
      </c>
      <c r="DP580" s="11">
        <v>0</v>
      </c>
      <c r="DQ580" s="11">
        <v>0</v>
      </c>
      <c r="DR580" s="11">
        <v>0</v>
      </c>
      <c r="DS580" s="11">
        <v>0</v>
      </c>
      <c r="DT580" s="11">
        <v>0</v>
      </c>
      <c r="DU580" s="11">
        <v>0</v>
      </c>
      <c r="DV580" s="11">
        <v>0</v>
      </c>
      <c r="DW580" s="11">
        <v>0</v>
      </c>
      <c r="DX580" s="11">
        <v>0</v>
      </c>
      <c r="DY580" s="11">
        <v>7547.12</v>
      </c>
      <c r="DZ580" s="11">
        <v>0</v>
      </c>
      <c r="EA580" s="11">
        <v>0</v>
      </c>
      <c r="EB580" s="11">
        <v>0</v>
      </c>
      <c r="EC580" s="11">
        <v>0</v>
      </c>
      <c r="ED580" s="11">
        <v>0</v>
      </c>
      <c r="EE580" s="11">
        <v>0</v>
      </c>
      <c r="EF580" s="11">
        <v>0</v>
      </c>
      <c r="EG580" s="11">
        <v>0</v>
      </c>
      <c r="EH580" s="11">
        <v>0</v>
      </c>
      <c r="EI580" s="11">
        <v>0</v>
      </c>
      <c r="EJ580" s="11">
        <v>0</v>
      </c>
      <c r="EK580" s="11">
        <v>0</v>
      </c>
      <c r="EL580" s="11">
        <v>0</v>
      </c>
      <c r="EM580" s="11">
        <v>0</v>
      </c>
      <c r="EN580" s="11">
        <v>0</v>
      </c>
      <c r="EO580" s="11">
        <v>0</v>
      </c>
      <c r="EP580" s="11">
        <v>0</v>
      </c>
      <c r="EQ580" s="11">
        <v>0</v>
      </c>
      <c r="ER580" s="11">
        <v>0</v>
      </c>
      <c r="ES580" s="11">
        <v>0</v>
      </c>
      <c r="ET580" s="11">
        <v>0</v>
      </c>
      <c r="EU580" s="11">
        <v>0</v>
      </c>
      <c r="EV580" s="11">
        <v>0</v>
      </c>
      <c r="EW580" s="11">
        <v>0</v>
      </c>
      <c r="EX580" s="11">
        <v>0</v>
      </c>
      <c r="EY580" s="11">
        <v>0</v>
      </c>
      <c r="EZ580" s="11">
        <v>0</v>
      </c>
      <c r="FA580" s="11">
        <v>0</v>
      </c>
      <c r="FB580" s="11">
        <v>0</v>
      </c>
      <c r="FC580" s="11">
        <v>0</v>
      </c>
      <c r="FD580" s="11">
        <v>0</v>
      </c>
      <c r="FE580" s="11">
        <v>0</v>
      </c>
      <c r="FF580" s="11">
        <v>0</v>
      </c>
      <c r="FG580" s="11">
        <v>0</v>
      </c>
      <c r="FH580" s="11" t="s">
        <v>115</v>
      </c>
      <c r="FI580" s="11" t="s">
        <v>115</v>
      </c>
      <c r="FJ580" s="11" t="s">
        <v>115</v>
      </c>
      <c r="FK580" s="11" t="s">
        <v>115</v>
      </c>
      <c r="FL580" s="11" t="s">
        <v>115</v>
      </c>
      <c r="FM580" s="11" t="s">
        <v>115</v>
      </c>
    </row>
    <row r="581" spans="116:169">
      <c r="DL581" s="11">
        <v>0</v>
      </c>
      <c r="DM581" s="11">
        <v>0.97992999999999997</v>
      </c>
      <c r="DN581" s="11">
        <v>5.0000000000000001E-3</v>
      </c>
      <c r="DO581" s="11">
        <v>7.7999999999999999E-4</v>
      </c>
      <c r="DP581" s="11">
        <v>1.4999999999999999E-4</v>
      </c>
      <c r="DQ581" s="11">
        <v>2.0000000000000002E-5</v>
      </c>
      <c r="DR581" s="11">
        <v>8.0000000000000007E-5</v>
      </c>
      <c r="DS581" s="11">
        <v>2.1000000000000001E-4</v>
      </c>
      <c r="DT581" s="11">
        <v>1.383E-2</v>
      </c>
      <c r="DU581" s="11">
        <v>0</v>
      </c>
      <c r="DV581" s="11">
        <v>0</v>
      </c>
      <c r="DW581" s="11">
        <v>0</v>
      </c>
      <c r="DX581" s="11">
        <v>0</v>
      </c>
      <c r="DY581" s="11">
        <v>7328.7643500000004</v>
      </c>
      <c r="DZ581" s="11">
        <v>37.739570000000001</v>
      </c>
      <c r="EA581" s="11">
        <v>5.87643</v>
      </c>
      <c r="EB581" s="11">
        <v>1.12527</v>
      </c>
      <c r="EC581" s="11">
        <v>0.12503</v>
      </c>
      <c r="ED581" s="11">
        <v>0.62514999999999998</v>
      </c>
      <c r="EE581" s="11">
        <v>1.5890299999999999</v>
      </c>
      <c r="EF581" s="11">
        <v>104.36725</v>
      </c>
      <c r="EG581" s="11">
        <v>0</v>
      </c>
      <c r="EH581" s="11">
        <v>0</v>
      </c>
      <c r="EI581" s="11">
        <v>0</v>
      </c>
      <c r="EJ581" s="11">
        <v>0</v>
      </c>
      <c r="EK581" s="11">
        <v>66.907904430000002</v>
      </c>
      <c r="EL581" s="11">
        <v>0</v>
      </c>
      <c r="EM581" s="11">
        <v>0</v>
      </c>
      <c r="EN581" s="11">
        <v>0</v>
      </c>
      <c r="EO581" s="11">
        <v>0</v>
      </c>
      <c r="EP581" s="11">
        <v>0</v>
      </c>
      <c r="EQ581" s="11">
        <v>0</v>
      </c>
      <c r="ER581" s="11">
        <v>0</v>
      </c>
      <c r="ES581" s="11">
        <v>0</v>
      </c>
      <c r="ET581" s="11">
        <v>0</v>
      </c>
      <c r="EU581" s="11">
        <v>0</v>
      </c>
      <c r="EV581" s="11">
        <v>0</v>
      </c>
      <c r="EW581" s="11">
        <v>104.710393</v>
      </c>
      <c r="EX581" s="11">
        <v>0</v>
      </c>
      <c r="EY581" s="11">
        <v>0</v>
      </c>
      <c r="EZ581" s="11">
        <v>0</v>
      </c>
      <c r="FA581" s="11">
        <v>0</v>
      </c>
      <c r="FB581" s="11">
        <v>0</v>
      </c>
      <c r="FC581" s="11">
        <v>0</v>
      </c>
      <c r="FD581" s="11">
        <v>0</v>
      </c>
      <c r="FE581" s="11">
        <v>0</v>
      </c>
      <c r="FF581" s="11">
        <v>0</v>
      </c>
      <c r="FG581" s="11">
        <v>0</v>
      </c>
      <c r="FH581" s="11">
        <v>0.98587800000000003</v>
      </c>
      <c r="FI581" s="11" t="s">
        <v>115</v>
      </c>
      <c r="FJ581" s="11" t="s">
        <v>115</v>
      </c>
      <c r="FK581" s="9">
        <v>7373.6306569999997</v>
      </c>
      <c r="FL581" s="11" t="s">
        <v>115</v>
      </c>
      <c r="FM581" s="11" t="s">
        <v>115</v>
      </c>
    </row>
    <row r="582" spans="116:169">
      <c r="DL582" s="11">
        <v>0</v>
      </c>
      <c r="DM582" s="11">
        <v>0.96042000000000005</v>
      </c>
      <c r="DN582" s="11">
        <v>6.0400000000000002E-3</v>
      </c>
      <c r="DO582" s="11">
        <v>4.4099999999999999E-3</v>
      </c>
      <c r="DP582" s="11">
        <v>8.8999999999999995E-4</v>
      </c>
      <c r="DQ582" s="11">
        <v>5.0000000000000002E-5</v>
      </c>
      <c r="DR582" s="11">
        <v>9.0000000000000006E-5</v>
      </c>
      <c r="DS582" s="11">
        <v>4.2000000000000002E-4</v>
      </c>
      <c r="DT582" s="11">
        <v>1.355E-2</v>
      </c>
      <c r="DU582" s="11">
        <v>8.0000000000000007E-5</v>
      </c>
      <c r="DV582" s="11">
        <v>2.1000000000000001E-4</v>
      </c>
      <c r="DW582" s="11">
        <v>1.383E-2</v>
      </c>
      <c r="DX582" s="11">
        <v>0</v>
      </c>
      <c r="DY582" s="11">
        <v>7116.3051500000001</v>
      </c>
      <c r="DZ582" s="11">
        <v>45.191090000000003</v>
      </c>
      <c r="EA582" s="11">
        <v>33.239449999999998</v>
      </c>
      <c r="EB582" s="11">
        <v>6.7190300000000001</v>
      </c>
      <c r="EC582" s="11">
        <v>0.37375999999999998</v>
      </c>
      <c r="ED582" s="11">
        <v>0.67737000000000003</v>
      </c>
      <c r="EE582" s="11">
        <v>3.1589900000000002</v>
      </c>
      <c r="EF582" s="11">
        <v>101.37545</v>
      </c>
      <c r="EG582" s="11">
        <v>0.62514999999999998</v>
      </c>
      <c r="EH582" s="11">
        <v>1.5890299999999999</v>
      </c>
      <c r="EI582" s="11">
        <v>104.36725</v>
      </c>
      <c r="EJ582" s="11">
        <v>0</v>
      </c>
      <c r="EK582" s="11">
        <v>66.562663549999996</v>
      </c>
      <c r="EL582" s="11">
        <v>2.7708383999999999E-2</v>
      </c>
      <c r="EM582" s="11">
        <v>0</v>
      </c>
      <c r="EN582" s="11">
        <v>0</v>
      </c>
      <c r="EO582" s="11">
        <v>0</v>
      </c>
      <c r="EP582" s="11">
        <v>0</v>
      </c>
      <c r="EQ582" s="11">
        <v>0</v>
      </c>
      <c r="ER582" s="11">
        <v>0</v>
      </c>
      <c r="ES582" s="11">
        <v>0</v>
      </c>
      <c r="ET582" s="11">
        <v>0</v>
      </c>
      <c r="EU582" s="11">
        <v>0</v>
      </c>
      <c r="EV582" s="11">
        <v>0</v>
      </c>
      <c r="EW582" s="11">
        <v>101.7886902</v>
      </c>
      <c r="EX582" s="11">
        <v>4.3363422999999998E-2</v>
      </c>
      <c r="EY582" s="11">
        <v>0</v>
      </c>
      <c r="EZ582" s="11">
        <v>0</v>
      </c>
      <c r="FA582" s="11">
        <v>0</v>
      </c>
      <c r="FB582" s="11">
        <v>0</v>
      </c>
      <c r="FC582" s="11">
        <v>0</v>
      </c>
      <c r="FD582" s="11">
        <v>0</v>
      </c>
      <c r="FE582" s="11">
        <v>0</v>
      </c>
      <c r="FF582" s="11">
        <v>0</v>
      </c>
      <c r="FG582" s="11">
        <v>0</v>
      </c>
      <c r="FH582" s="11">
        <v>0.97181200000000001</v>
      </c>
      <c r="FI582" s="11" t="s">
        <v>115</v>
      </c>
      <c r="FJ582" s="11" t="s">
        <v>115</v>
      </c>
      <c r="FK582" s="9">
        <v>7201.8284759999997</v>
      </c>
      <c r="FL582" s="11" t="s">
        <v>115</v>
      </c>
      <c r="FM582" s="11" t="s">
        <v>115</v>
      </c>
    </row>
    <row r="583" spans="116:169">
      <c r="DL583" s="11">
        <v>0</v>
      </c>
      <c r="DM583" s="11">
        <v>0.94169000000000003</v>
      </c>
      <c r="DN583" s="11">
        <v>6.1799999999999997E-3</v>
      </c>
      <c r="DO583" s="11">
        <v>5.4299999999999999E-3</v>
      </c>
      <c r="DP583" s="11">
        <v>3.79E-3</v>
      </c>
      <c r="DQ583" s="11">
        <v>8.0000000000000007E-5</v>
      </c>
      <c r="DR583" s="11">
        <v>1E-4</v>
      </c>
      <c r="DS583" s="11">
        <v>1.24E-3</v>
      </c>
      <c r="DT583" s="11">
        <v>1.3299999999999999E-2</v>
      </c>
      <c r="DU583" s="11">
        <v>1.7000000000000001E-4</v>
      </c>
      <c r="DV583" s="11">
        <v>6.3000000000000003E-4</v>
      </c>
      <c r="DW583" s="11">
        <v>2.7380000000000002E-2</v>
      </c>
      <c r="DX583" s="11">
        <v>0</v>
      </c>
      <c r="DY583" s="11">
        <v>6911.3934799999997</v>
      </c>
      <c r="DZ583" s="11">
        <v>45.800820000000002</v>
      </c>
      <c r="EA583" s="11">
        <v>40.581209999999999</v>
      </c>
      <c r="EB583" s="11">
        <v>28.566240000000001</v>
      </c>
      <c r="EC583" s="11">
        <v>0.56723999999999997</v>
      </c>
      <c r="ED583" s="11">
        <v>0.71003000000000005</v>
      </c>
      <c r="EE583" s="11">
        <v>9.3508499999999994</v>
      </c>
      <c r="EF583" s="11">
        <v>98.54786</v>
      </c>
      <c r="EG583" s="11">
        <v>1.3025199999999999</v>
      </c>
      <c r="EH583" s="11">
        <v>4.74803</v>
      </c>
      <c r="EI583" s="11">
        <v>205.74270000000001</v>
      </c>
      <c r="EJ583" s="11">
        <v>0</v>
      </c>
      <c r="EK583" s="11">
        <v>66.241928040000005</v>
      </c>
      <c r="EL583" s="11">
        <v>4.4876813000000002E-2</v>
      </c>
      <c r="EM583" s="11">
        <v>2.3930499000000001E-2</v>
      </c>
      <c r="EN583" s="11">
        <v>0</v>
      </c>
      <c r="EO583" s="11">
        <v>0</v>
      </c>
      <c r="EP583" s="11">
        <v>0</v>
      </c>
      <c r="EQ583" s="11">
        <v>0</v>
      </c>
      <c r="ER583" s="11">
        <v>0</v>
      </c>
      <c r="ES583" s="11">
        <v>0</v>
      </c>
      <c r="ET583" s="11">
        <v>0</v>
      </c>
      <c r="EU583" s="11">
        <v>0</v>
      </c>
      <c r="EV583" s="11">
        <v>0</v>
      </c>
      <c r="EW583" s="11">
        <v>98.961987890000003</v>
      </c>
      <c r="EX583" s="11">
        <v>6.8841011999999993E-2</v>
      </c>
      <c r="EY583" s="11">
        <v>3.7451060000000001E-2</v>
      </c>
      <c r="EZ583" s="11">
        <v>0</v>
      </c>
      <c r="FA583" s="11">
        <v>0</v>
      </c>
      <c r="FB583" s="11">
        <v>0</v>
      </c>
      <c r="FC583" s="11">
        <v>0</v>
      </c>
      <c r="FD583" s="11">
        <v>0</v>
      </c>
      <c r="FE583" s="11">
        <v>0</v>
      </c>
      <c r="FF583" s="11">
        <v>0</v>
      </c>
      <c r="FG583" s="11">
        <v>0</v>
      </c>
      <c r="FH583" s="11">
        <v>0.95717200000000002</v>
      </c>
      <c r="FI583" s="11" t="s">
        <v>115</v>
      </c>
      <c r="FJ583" s="11" t="s">
        <v>115</v>
      </c>
      <c r="FK583" s="9">
        <v>7026.9090029999998</v>
      </c>
      <c r="FL583" s="11" t="s">
        <v>115</v>
      </c>
      <c r="FM583" s="11" t="s">
        <v>115</v>
      </c>
    </row>
    <row r="584" spans="116:169">
      <c r="DL584" s="11">
        <v>0</v>
      </c>
      <c r="DM584" s="11">
        <v>0.92334000000000005</v>
      </c>
      <c r="DN584" s="11">
        <v>6.28E-3</v>
      </c>
      <c r="DO584" s="11">
        <v>5.62E-3</v>
      </c>
      <c r="DP584" s="11">
        <v>4.7299999999999998E-3</v>
      </c>
      <c r="DQ584" s="11">
        <v>9.0000000000000006E-5</v>
      </c>
      <c r="DR584" s="11">
        <v>1E-4</v>
      </c>
      <c r="DS584" s="11">
        <v>3.9500000000000004E-3</v>
      </c>
      <c r="DT584" s="11">
        <v>1.3050000000000001E-2</v>
      </c>
      <c r="DU584" s="11">
        <v>2.7E-4</v>
      </c>
      <c r="DV584" s="11">
        <v>1.8799999999999999E-3</v>
      </c>
      <c r="DW584" s="11">
        <v>4.0680000000000001E-2</v>
      </c>
      <c r="DX584" s="11">
        <v>0</v>
      </c>
      <c r="DY584" s="11">
        <v>6710.9760200000001</v>
      </c>
      <c r="DZ584" s="11">
        <v>46.086820000000003</v>
      </c>
      <c r="EA584" s="11">
        <v>41.615499999999997</v>
      </c>
      <c r="EB584" s="11">
        <v>35.31532</v>
      </c>
      <c r="EC584" s="11">
        <v>0.69564000000000004</v>
      </c>
      <c r="ED584" s="11">
        <v>0.74766999999999995</v>
      </c>
      <c r="EE584" s="11">
        <v>29.660869999999999</v>
      </c>
      <c r="EF584" s="11">
        <v>95.799949999999995</v>
      </c>
      <c r="EG584" s="11">
        <v>2.0125500000000001</v>
      </c>
      <c r="EH584" s="11">
        <v>14.098879999999999</v>
      </c>
      <c r="EI584" s="11">
        <v>304.29056000000003</v>
      </c>
      <c r="EJ584" s="11">
        <v>0</v>
      </c>
      <c r="EK584" s="11">
        <v>65.908919089999998</v>
      </c>
      <c r="EL584" s="11">
        <v>5.5843589999999999E-2</v>
      </c>
      <c r="EM584" s="11">
        <v>3.4257317000000002E-2</v>
      </c>
      <c r="EN584" s="11">
        <v>1.2192145999999999E-2</v>
      </c>
      <c r="EO584" s="11">
        <v>0</v>
      </c>
      <c r="EP584" s="11">
        <v>0</v>
      </c>
      <c r="EQ584" s="11">
        <v>0</v>
      </c>
      <c r="ER584" s="11">
        <v>0</v>
      </c>
      <c r="ES584" s="11">
        <v>0</v>
      </c>
      <c r="ET584" s="11">
        <v>0</v>
      </c>
      <c r="EU584" s="11">
        <v>0</v>
      </c>
      <c r="EV584" s="11">
        <v>0</v>
      </c>
      <c r="EW584" s="11">
        <v>96.171945519999994</v>
      </c>
      <c r="EX584" s="11">
        <v>8.3939833000000005E-2</v>
      </c>
      <c r="EY584" s="11">
        <v>5.2474870999999999E-2</v>
      </c>
      <c r="EZ584" s="11">
        <v>1.9080620999999999E-2</v>
      </c>
      <c r="FA584" s="11">
        <v>0</v>
      </c>
      <c r="FB584" s="11">
        <v>0</v>
      </c>
      <c r="FC584" s="11">
        <v>0</v>
      </c>
      <c r="FD584" s="11">
        <v>0</v>
      </c>
      <c r="FE584" s="11">
        <v>0</v>
      </c>
      <c r="FF584" s="11">
        <v>0</v>
      </c>
      <c r="FG584" s="11">
        <v>0</v>
      </c>
      <c r="FH584" s="11">
        <v>0.94006999999999996</v>
      </c>
      <c r="FI584" s="11" t="s">
        <v>115</v>
      </c>
      <c r="FJ584" s="11" t="s">
        <v>115</v>
      </c>
      <c r="FK584" s="9">
        <v>6834.6892989999997</v>
      </c>
      <c r="FL584" s="11" t="s">
        <v>115</v>
      </c>
      <c r="FM584" s="11" t="s">
        <v>115</v>
      </c>
    </row>
    <row r="585" spans="116:169">
      <c r="DL585" s="11">
        <v>0</v>
      </c>
      <c r="DM585" s="11">
        <v>0.90547</v>
      </c>
      <c r="DN585" s="11">
        <v>6.1500000000000001E-3</v>
      </c>
      <c r="DO585" s="11">
        <v>5.7000000000000002E-3</v>
      </c>
      <c r="DP585" s="11">
        <v>4.9300000000000004E-3</v>
      </c>
      <c r="DQ585" s="11">
        <v>1E-4</v>
      </c>
      <c r="DR585" s="11">
        <v>1E-4</v>
      </c>
      <c r="DS585" s="11">
        <v>4.81E-3</v>
      </c>
      <c r="DT585" s="11">
        <v>1.282E-2</v>
      </c>
      <c r="DU585" s="11">
        <v>3.6999999999999999E-4</v>
      </c>
      <c r="DV585" s="11">
        <v>5.8199999999999997E-3</v>
      </c>
      <c r="DW585" s="11">
        <v>5.3740000000000003E-2</v>
      </c>
      <c r="DX585" s="11">
        <v>0</v>
      </c>
      <c r="DY585" s="11">
        <v>6515.6506399999998</v>
      </c>
      <c r="DZ585" s="11">
        <v>44.659829999999999</v>
      </c>
      <c r="EA585" s="11">
        <v>41.806660000000001</v>
      </c>
      <c r="EB585" s="11">
        <v>36.417029999999997</v>
      </c>
      <c r="EC585" s="11">
        <v>0.72777000000000003</v>
      </c>
      <c r="ED585" s="11">
        <v>0.747</v>
      </c>
      <c r="EE585" s="11">
        <v>35.823770000000003</v>
      </c>
      <c r="EF585" s="11">
        <v>93.17868</v>
      </c>
      <c r="EG585" s="11">
        <v>2.7602199999999999</v>
      </c>
      <c r="EH585" s="11">
        <v>43.759740000000001</v>
      </c>
      <c r="EI585" s="11">
        <v>400.09050999999999</v>
      </c>
      <c r="EJ585" s="11">
        <v>0</v>
      </c>
      <c r="EK585" s="11">
        <v>65.564254349999999</v>
      </c>
      <c r="EL585" s="11">
        <v>6.0882817999999998E-2</v>
      </c>
      <c r="EM585" s="11">
        <v>3.7367872000000003E-2</v>
      </c>
      <c r="EN585" s="11">
        <v>1.5420837E-2</v>
      </c>
      <c r="EO585" s="11">
        <v>0</v>
      </c>
      <c r="EP585" s="11">
        <v>0</v>
      </c>
      <c r="EQ585" s="11">
        <v>0</v>
      </c>
      <c r="ER585" s="11">
        <v>0</v>
      </c>
      <c r="ES585" s="11">
        <v>0</v>
      </c>
      <c r="ET585" s="11">
        <v>0</v>
      </c>
      <c r="EU585" s="11">
        <v>0</v>
      </c>
      <c r="EV585" s="11">
        <v>0</v>
      </c>
      <c r="EW585" s="11">
        <v>93.419379210000002</v>
      </c>
      <c r="EX585" s="11">
        <v>8.9563321000000001E-2</v>
      </c>
      <c r="EY585" s="11">
        <v>5.5957871999999999E-2</v>
      </c>
      <c r="EZ585" s="11">
        <v>2.3581294999999999E-2</v>
      </c>
      <c r="FA585" s="11">
        <v>0</v>
      </c>
      <c r="FB585" s="11">
        <v>0</v>
      </c>
      <c r="FC585" s="11">
        <v>0</v>
      </c>
      <c r="FD585" s="11">
        <v>0</v>
      </c>
      <c r="FE585" s="11">
        <v>0</v>
      </c>
      <c r="FF585" s="11">
        <v>0</v>
      </c>
      <c r="FG585" s="11">
        <v>0</v>
      </c>
      <c r="FH585" s="11">
        <v>0.92234000000000005</v>
      </c>
      <c r="FI585" s="11" t="s">
        <v>115</v>
      </c>
      <c r="FJ585" s="11" t="s">
        <v>115</v>
      </c>
      <c r="FK585" s="9">
        <v>6639.2619320000003</v>
      </c>
      <c r="FL585" s="11" t="s">
        <v>115</v>
      </c>
      <c r="FM585" s="11" t="s">
        <v>115</v>
      </c>
    </row>
    <row r="586" spans="116:169">
      <c r="DL586" s="11">
        <v>0</v>
      </c>
      <c r="DM586" s="11">
        <v>0.88729000000000002</v>
      </c>
      <c r="DN586" s="11">
        <v>6.7000000000000002E-3</v>
      </c>
      <c r="DO586" s="11">
        <v>5.5999999999999999E-3</v>
      </c>
      <c r="DP586" s="11">
        <v>4.9899999999999996E-3</v>
      </c>
      <c r="DQ586" s="11">
        <v>1E-4</v>
      </c>
      <c r="DR586" s="11">
        <v>1E-4</v>
      </c>
      <c r="DS586" s="11">
        <v>5.0099999999999997E-3</v>
      </c>
      <c r="DT586" s="11">
        <v>1.255E-2</v>
      </c>
      <c r="DU586" s="11">
        <v>4.6999999999999999E-4</v>
      </c>
      <c r="DV586" s="11">
        <v>1.0630000000000001E-2</v>
      </c>
      <c r="DW586" s="11">
        <v>6.6549999999999998E-2</v>
      </c>
      <c r="DX586" s="11">
        <v>0</v>
      </c>
      <c r="DY586" s="11">
        <v>6319.8270499999999</v>
      </c>
      <c r="DZ586" s="11">
        <v>48.185020000000002</v>
      </c>
      <c r="EA586" s="11">
        <v>40.652250000000002</v>
      </c>
      <c r="EB586" s="11">
        <v>36.551049999999996</v>
      </c>
      <c r="EC586" s="11">
        <v>0.72175999999999996</v>
      </c>
      <c r="ED586" s="11">
        <v>0.73058999999999996</v>
      </c>
      <c r="EE586" s="11">
        <v>36.98874</v>
      </c>
      <c r="EF586" s="11">
        <v>90.327029999999993</v>
      </c>
      <c r="EG586" s="11">
        <v>3.5072199999999998</v>
      </c>
      <c r="EH586" s="11">
        <v>79.583510000000004</v>
      </c>
      <c r="EI586" s="11">
        <v>493.26918999999998</v>
      </c>
      <c r="EJ586" s="11">
        <v>0</v>
      </c>
      <c r="EK586" s="11">
        <v>65.161800189999994</v>
      </c>
      <c r="EL586" s="11">
        <v>6.1731958000000003E-2</v>
      </c>
      <c r="EM586" s="11">
        <v>3.8631697E-2</v>
      </c>
      <c r="EN586" s="11">
        <v>1.6277276E-2</v>
      </c>
      <c r="EO586" s="11">
        <v>0</v>
      </c>
      <c r="EP586" s="11">
        <v>0</v>
      </c>
      <c r="EQ586" s="11">
        <v>0</v>
      </c>
      <c r="ER586" s="11">
        <v>0</v>
      </c>
      <c r="ES586" s="11">
        <v>0</v>
      </c>
      <c r="ET586" s="11">
        <v>0</v>
      </c>
      <c r="EU586" s="11">
        <v>0</v>
      </c>
      <c r="EV586" s="11">
        <v>0</v>
      </c>
      <c r="EW586" s="11">
        <v>90.640328299999993</v>
      </c>
      <c r="EX586" s="11">
        <v>8.8710119000000004E-2</v>
      </c>
      <c r="EY586" s="11">
        <v>5.6506890999999997E-2</v>
      </c>
      <c r="EZ586" s="11">
        <v>2.4316212E-2</v>
      </c>
      <c r="FA586" s="11">
        <v>0</v>
      </c>
      <c r="FB586" s="11">
        <v>0</v>
      </c>
      <c r="FC586" s="11">
        <v>0</v>
      </c>
      <c r="FD586" s="11">
        <v>0</v>
      </c>
      <c r="FE586" s="11">
        <v>0</v>
      </c>
      <c r="FF586" s="11">
        <v>0</v>
      </c>
      <c r="FG586" s="11">
        <v>0</v>
      </c>
      <c r="FH586" s="11">
        <v>0.90467500000000001</v>
      </c>
      <c r="FI586" s="11" t="s">
        <v>115</v>
      </c>
      <c r="FJ586" s="11" t="s">
        <v>115</v>
      </c>
      <c r="FK586" s="9">
        <v>6445.93714</v>
      </c>
      <c r="FL586" s="11" t="s">
        <v>115</v>
      </c>
      <c r="FM586" s="11" t="s">
        <v>115</v>
      </c>
    </row>
    <row r="587" spans="116:169">
      <c r="DL587" s="11">
        <v>0</v>
      </c>
      <c r="DM587" s="11">
        <v>0.86919000000000002</v>
      </c>
      <c r="DN587" s="11">
        <v>7.0000000000000001E-3</v>
      </c>
      <c r="DO587" s="11">
        <v>5.9800000000000001E-3</v>
      </c>
      <c r="DP587" s="11">
        <v>4.9300000000000004E-3</v>
      </c>
      <c r="DQ587" s="11">
        <v>1E-4</v>
      </c>
      <c r="DR587" s="11">
        <v>1E-4</v>
      </c>
      <c r="DS587" s="11">
        <v>5.0800000000000003E-3</v>
      </c>
      <c r="DT587" s="11">
        <v>1.23E-2</v>
      </c>
      <c r="DU587" s="11">
        <v>5.6999999999999998E-4</v>
      </c>
      <c r="DV587" s="11">
        <v>1.5640000000000001E-2</v>
      </c>
      <c r="DW587" s="11">
        <v>7.911E-2</v>
      </c>
      <c r="DX587" s="11">
        <v>0</v>
      </c>
      <c r="DY587" s="11">
        <v>6126.3408799999997</v>
      </c>
      <c r="DZ587" s="11">
        <v>49.881639999999997</v>
      </c>
      <c r="EA587" s="11">
        <v>42.936889999999998</v>
      </c>
      <c r="EB587" s="11">
        <v>35.714419999999997</v>
      </c>
      <c r="EC587" s="11">
        <v>0.73411000000000004</v>
      </c>
      <c r="ED587" s="11">
        <v>0.71921000000000002</v>
      </c>
      <c r="EE587" s="11">
        <v>37.139380000000003</v>
      </c>
      <c r="EF587" s="11">
        <v>87.603890000000007</v>
      </c>
      <c r="EG587" s="11">
        <v>4.2378</v>
      </c>
      <c r="EH587" s="11">
        <v>116.57225</v>
      </c>
      <c r="EI587" s="11">
        <v>583.59622000000002</v>
      </c>
      <c r="EJ587" s="11">
        <v>0</v>
      </c>
      <c r="EK587" s="11">
        <v>64.745753120000003</v>
      </c>
      <c r="EL587" s="11">
        <v>6.5565231000000002E-2</v>
      </c>
      <c r="EM587" s="11">
        <v>3.8683303000000002E-2</v>
      </c>
      <c r="EN587" s="11">
        <v>1.6727559999999999E-2</v>
      </c>
      <c r="EO587" s="11">
        <v>0</v>
      </c>
      <c r="EP587" s="11">
        <v>0</v>
      </c>
      <c r="EQ587" s="11">
        <v>0</v>
      </c>
      <c r="ER587" s="11">
        <v>0</v>
      </c>
      <c r="ES587" s="11">
        <v>0</v>
      </c>
      <c r="ET587" s="11">
        <v>0</v>
      </c>
      <c r="EU587" s="11">
        <v>0</v>
      </c>
      <c r="EV587" s="11">
        <v>0</v>
      </c>
      <c r="EW587" s="11">
        <v>87.900741229999994</v>
      </c>
      <c r="EX587" s="11">
        <v>9.1950199999999996E-2</v>
      </c>
      <c r="EY587" s="11">
        <v>5.5255603E-2</v>
      </c>
      <c r="EZ587" s="11">
        <v>2.4406489E-2</v>
      </c>
      <c r="FA587" s="11">
        <v>0</v>
      </c>
      <c r="FB587" s="11">
        <v>0</v>
      </c>
      <c r="FC587" s="11">
        <v>0</v>
      </c>
      <c r="FD587" s="11">
        <v>0</v>
      </c>
      <c r="FE587" s="11">
        <v>0</v>
      </c>
      <c r="FF587" s="11">
        <v>0</v>
      </c>
      <c r="FG587" s="11">
        <v>0</v>
      </c>
      <c r="FH587" s="11">
        <v>0.88719499999999996</v>
      </c>
      <c r="FI587" s="11" t="s">
        <v>115</v>
      </c>
      <c r="FJ587" s="11" t="s">
        <v>115</v>
      </c>
      <c r="FK587" s="9">
        <v>6255.6079339999997</v>
      </c>
      <c r="FL587" s="11" t="s">
        <v>115</v>
      </c>
      <c r="FM587" s="11" t="s">
        <v>115</v>
      </c>
    </row>
    <row r="588" spans="116:169">
      <c r="DL588" s="11">
        <v>0</v>
      </c>
      <c r="DM588" s="11">
        <v>0.85267000000000004</v>
      </c>
      <c r="DN588" s="11">
        <v>5.8599999999999998E-3</v>
      </c>
      <c r="DO588" s="11">
        <v>6.2100000000000002E-3</v>
      </c>
      <c r="DP588" s="11">
        <v>5.2199999999999998E-3</v>
      </c>
      <c r="DQ588" s="11">
        <v>1E-4</v>
      </c>
      <c r="DR588" s="11">
        <v>1E-4</v>
      </c>
      <c r="DS588" s="11">
        <v>4.9899999999999996E-3</v>
      </c>
      <c r="DT588" s="11">
        <v>1.205E-2</v>
      </c>
      <c r="DU588" s="11">
        <v>6.7000000000000002E-4</v>
      </c>
      <c r="DV588" s="11">
        <v>2.0729999999999998E-2</v>
      </c>
      <c r="DW588" s="11">
        <v>9.1399999999999995E-2</v>
      </c>
      <c r="DX588" s="11">
        <v>0</v>
      </c>
      <c r="DY588" s="11">
        <v>5945.6178200000004</v>
      </c>
      <c r="DZ588" s="11">
        <v>41.277589999999996</v>
      </c>
      <c r="EA588" s="11">
        <v>44.177840000000003</v>
      </c>
      <c r="EB588" s="11">
        <v>37.479909999999997</v>
      </c>
      <c r="EC588" s="11">
        <v>0.74817</v>
      </c>
      <c r="ED588" s="11">
        <v>0.70706999999999998</v>
      </c>
      <c r="EE588" s="11">
        <v>36.097520000000003</v>
      </c>
      <c r="EF588" s="11">
        <v>84.949029999999993</v>
      </c>
      <c r="EG588" s="11">
        <v>4.95702</v>
      </c>
      <c r="EH588" s="11">
        <v>153.71163000000001</v>
      </c>
      <c r="EI588" s="11">
        <v>671.20010000000002</v>
      </c>
      <c r="EJ588" s="11">
        <v>0</v>
      </c>
      <c r="EK588" s="11">
        <v>64.425520379999995</v>
      </c>
      <c r="EL588" s="11">
        <v>6.9410616999999994E-2</v>
      </c>
      <c r="EM588" s="11">
        <v>4.1307363E-2</v>
      </c>
      <c r="EN588" s="11">
        <v>1.6740251000000001E-2</v>
      </c>
      <c r="EO588" s="11">
        <v>0</v>
      </c>
      <c r="EP588" s="11">
        <v>0</v>
      </c>
      <c r="EQ588" s="11">
        <v>0</v>
      </c>
      <c r="ER588" s="11">
        <v>0</v>
      </c>
      <c r="ES588" s="11">
        <v>0</v>
      </c>
      <c r="ET588" s="11">
        <v>0</v>
      </c>
      <c r="EU588" s="11">
        <v>0</v>
      </c>
      <c r="EV588" s="11">
        <v>0</v>
      </c>
      <c r="EW588" s="11">
        <v>85.345983570000001</v>
      </c>
      <c r="EX588" s="11">
        <v>9.5004859999999997E-2</v>
      </c>
      <c r="EY588" s="11">
        <v>5.7595542999999999E-2</v>
      </c>
      <c r="EZ588" s="11">
        <v>2.3850310999999999E-2</v>
      </c>
      <c r="FA588" s="11">
        <v>0</v>
      </c>
      <c r="FB588" s="11">
        <v>0</v>
      </c>
      <c r="FC588" s="11">
        <v>0</v>
      </c>
      <c r="FD588" s="11">
        <v>0</v>
      </c>
      <c r="FE588" s="11">
        <v>0</v>
      </c>
      <c r="FF588" s="11">
        <v>0</v>
      </c>
      <c r="FG588" s="11">
        <v>0</v>
      </c>
      <c r="FH588" s="11">
        <v>0.87005699999999997</v>
      </c>
      <c r="FI588" s="11" t="s">
        <v>115</v>
      </c>
      <c r="FJ588" s="11" t="s">
        <v>115</v>
      </c>
      <c r="FK588" s="9">
        <v>6069.3013259999998</v>
      </c>
      <c r="FL588" s="11" t="s">
        <v>115</v>
      </c>
      <c r="FM588" s="11" t="s">
        <v>115</v>
      </c>
    </row>
    <row r="589" spans="116:169">
      <c r="DL589" s="11">
        <v>0</v>
      </c>
      <c r="DM589" s="11">
        <v>0.83528999999999998</v>
      </c>
      <c r="DN589" s="11">
        <v>6.6800000000000002E-3</v>
      </c>
      <c r="DO589" s="11">
        <v>5.4000000000000003E-3</v>
      </c>
      <c r="DP589" s="11">
        <v>5.3899999999999998E-3</v>
      </c>
      <c r="DQ589" s="11">
        <v>1E-4</v>
      </c>
      <c r="DR589" s="11">
        <v>1E-4</v>
      </c>
      <c r="DS589" s="11">
        <v>5.3E-3</v>
      </c>
      <c r="DT589" s="11">
        <v>1.18E-2</v>
      </c>
      <c r="DU589" s="11">
        <v>7.6999999999999996E-4</v>
      </c>
      <c r="DV589" s="11">
        <v>2.571E-2</v>
      </c>
      <c r="DW589" s="11">
        <v>0.10346</v>
      </c>
      <c r="DX589" s="11">
        <v>0</v>
      </c>
      <c r="DY589" s="11">
        <v>5760.6418800000001</v>
      </c>
      <c r="DZ589" s="11">
        <v>46.60528</v>
      </c>
      <c r="EA589" s="11">
        <v>37.971200000000003</v>
      </c>
      <c r="EB589" s="11">
        <v>38.283410000000003</v>
      </c>
      <c r="EC589" s="11">
        <v>0.70838000000000001</v>
      </c>
      <c r="ED589" s="11">
        <v>0.68215000000000003</v>
      </c>
      <c r="EE589" s="11">
        <v>37.986269999999998</v>
      </c>
      <c r="EF589" s="11">
        <v>82.295929999999998</v>
      </c>
      <c r="EG589" s="11">
        <v>5.6640899999999998</v>
      </c>
      <c r="EH589" s="11">
        <v>189.80914999999999</v>
      </c>
      <c r="EI589" s="11">
        <v>756.14913000000001</v>
      </c>
      <c r="EJ589" s="11">
        <v>0</v>
      </c>
      <c r="EK589" s="11">
        <v>64.000330469999994</v>
      </c>
      <c r="EL589" s="11">
        <v>6.4842369999999996E-2</v>
      </c>
      <c r="EM589" s="11">
        <v>4.3659814999999998E-2</v>
      </c>
      <c r="EN589" s="11">
        <v>1.7993746000000001E-2</v>
      </c>
      <c r="EO589" s="11">
        <v>0</v>
      </c>
      <c r="EP589" s="11">
        <v>0</v>
      </c>
      <c r="EQ589" s="11">
        <v>0</v>
      </c>
      <c r="ER589" s="11">
        <v>0</v>
      </c>
      <c r="ES589" s="11">
        <v>0</v>
      </c>
      <c r="ET589" s="11">
        <v>0</v>
      </c>
      <c r="EU589" s="11">
        <v>0</v>
      </c>
      <c r="EV589" s="11">
        <v>0</v>
      </c>
      <c r="EW589" s="11">
        <v>82.705575089999996</v>
      </c>
      <c r="EX589" s="11">
        <v>8.6700962000000006E-2</v>
      </c>
      <c r="EY589" s="11">
        <v>5.9417548000000001E-2</v>
      </c>
      <c r="EZ589" s="11">
        <v>2.5027099000000001E-2</v>
      </c>
      <c r="FA589" s="11">
        <v>0</v>
      </c>
      <c r="FB589" s="11">
        <v>0</v>
      </c>
      <c r="FC589" s="11">
        <v>0</v>
      </c>
      <c r="FD589" s="11">
        <v>0</v>
      </c>
      <c r="FE589" s="11">
        <v>0</v>
      </c>
      <c r="FF589" s="11">
        <v>0</v>
      </c>
      <c r="FG589" s="11">
        <v>0</v>
      </c>
      <c r="FH589" s="11">
        <v>0.852858</v>
      </c>
      <c r="FI589" s="11" t="s">
        <v>115</v>
      </c>
      <c r="FJ589" s="11" t="s">
        <v>115</v>
      </c>
      <c r="FK589" s="9">
        <v>5884.2101499999999</v>
      </c>
      <c r="FL589" s="11" t="s">
        <v>115</v>
      </c>
      <c r="FM589" s="11" t="s">
        <v>115</v>
      </c>
    </row>
    <row r="590" spans="116:169">
      <c r="DL590" s="11">
        <v>0</v>
      </c>
      <c r="DM590" s="11">
        <v>0.82013000000000003</v>
      </c>
      <c r="DN590" s="11">
        <v>4.8999999999999998E-3</v>
      </c>
      <c r="DO590" s="11">
        <v>5.9100000000000003E-3</v>
      </c>
      <c r="DP590" s="11">
        <v>4.7699999999999999E-3</v>
      </c>
      <c r="DQ590" s="11">
        <v>1E-4</v>
      </c>
      <c r="DR590" s="11">
        <v>1E-4</v>
      </c>
      <c r="DS590" s="11">
        <v>5.3499999999999997E-3</v>
      </c>
      <c r="DT590" s="11">
        <v>1.1599999999999999E-2</v>
      </c>
      <c r="DU590" s="11">
        <v>8.7000000000000001E-4</v>
      </c>
      <c r="DV590" s="11">
        <v>3.1009999999999999E-2</v>
      </c>
      <c r="DW590" s="11">
        <v>0.11526</v>
      </c>
      <c r="DX590" s="11">
        <v>0</v>
      </c>
      <c r="DY590" s="11">
        <v>5592.48657</v>
      </c>
      <c r="DZ590" s="11">
        <v>33.77872</v>
      </c>
      <c r="EA590" s="11">
        <v>41.184100000000001</v>
      </c>
      <c r="EB590" s="11">
        <v>33.572679999999998</v>
      </c>
      <c r="EC590" s="11">
        <v>0.71057999999999999</v>
      </c>
      <c r="ED590" s="11">
        <v>0.67257</v>
      </c>
      <c r="EE590" s="11">
        <v>37.946930000000002</v>
      </c>
      <c r="EF590" s="11">
        <v>79.998819999999995</v>
      </c>
      <c r="EG590" s="11">
        <v>6.3462399999999999</v>
      </c>
      <c r="EH590" s="11">
        <v>227.79543000000001</v>
      </c>
      <c r="EI590" s="11">
        <v>838.44506000000001</v>
      </c>
      <c r="EJ590" s="11">
        <v>0</v>
      </c>
      <c r="EK590" s="11">
        <v>63.732417239999997</v>
      </c>
      <c r="EL590" s="11">
        <v>6.8270715999999995E-2</v>
      </c>
      <c r="EM590" s="11">
        <v>3.9663603999999998E-2</v>
      </c>
      <c r="EN590" s="11">
        <v>1.8829479999999999E-2</v>
      </c>
      <c r="EO590" s="11">
        <v>0</v>
      </c>
      <c r="EP590" s="11">
        <v>0</v>
      </c>
      <c r="EQ590" s="11">
        <v>0</v>
      </c>
      <c r="ER590" s="11">
        <v>0</v>
      </c>
      <c r="ES590" s="11">
        <v>0</v>
      </c>
      <c r="ET590" s="11">
        <v>0</v>
      </c>
      <c r="EU590" s="11">
        <v>0</v>
      </c>
      <c r="EV590" s="11">
        <v>0</v>
      </c>
      <c r="EW590" s="11">
        <v>80.319840409999998</v>
      </c>
      <c r="EX590" s="11">
        <v>8.8981186000000004E-2</v>
      </c>
      <c r="EY590" s="11">
        <v>5.2688987E-2</v>
      </c>
      <c r="EZ590" s="11">
        <v>2.5561006000000001E-2</v>
      </c>
      <c r="FA590" s="11">
        <v>0</v>
      </c>
      <c r="FB590" s="11">
        <v>0</v>
      </c>
      <c r="FC590" s="11">
        <v>0</v>
      </c>
      <c r="FD590" s="11">
        <v>0</v>
      </c>
      <c r="FE590" s="11">
        <v>0</v>
      </c>
      <c r="FF590" s="11">
        <v>0</v>
      </c>
      <c r="FG590" s="11">
        <v>0</v>
      </c>
      <c r="FH590" s="11">
        <v>0.835816</v>
      </c>
      <c r="FI590" s="11" t="s">
        <v>115</v>
      </c>
      <c r="FJ590" s="11" t="s">
        <v>115</v>
      </c>
      <c r="FK590" s="9">
        <v>5701.732645</v>
      </c>
      <c r="FL590" s="11" t="s">
        <v>115</v>
      </c>
      <c r="FM590" s="11" t="s">
        <v>115</v>
      </c>
    </row>
    <row r="591" spans="116:169">
      <c r="DL591" s="11">
        <v>0</v>
      </c>
      <c r="DM591" s="11">
        <v>0.80479000000000001</v>
      </c>
      <c r="DN591" s="11">
        <v>4.8999999999999998E-3</v>
      </c>
      <c r="DO591" s="11">
        <v>4.6600000000000001E-3</v>
      </c>
      <c r="DP591" s="11">
        <v>5.1000000000000004E-3</v>
      </c>
      <c r="DQ591" s="11">
        <v>9.0000000000000006E-5</v>
      </c>
      <c r="DR591" s="11">
        <v>9.0000000000000006E-5</v>
      </c>
      <c r="DS591" s="11">
        <v>4.81E-3</v>
      </c>
      <c r="DT591" s="11">
        <v>1.1379999999999999E-2</v>
      </c>
      <c r="DU591" s="11">
        <v>9.7000000000000005E-4</v>
      </c>
      <c r="DV591" s="11">
        <v>3.6360000000000003E-2</v>
      </c>
      <c r="DW591" s="11">
        <v>0.12686</v>
      </c>
      <c r="DX591" s="11">
        <v>0</v>
      </c>
      <c r="DY591" s="11">
        <v>5424.6241</v>
      </c>
      <c r="DZ591" s="11">
        <v>33.376989999999999</v>
      </c>
      <c r="EA591" s="11">
        <v>32.06026</v>
      </c>
      <c r="EB591" s="11">
        <v>35.512309999999999</v>
      </c>
      <c r="EC591" s="11">
        <v>0.62814999999999999</v>
      </c>
      <c r="ED591" s="11">
        <v>0.63014999999999999</v>
      </c>
      <c r="EE591" s="11">
        <v>33.734780000000001</v>
      </c>
      <c r="EF591" s="11">
        <v>77.636799999999994</v>
      </c>
      <c r="EG591" s="11">
        <v>7.0188100000000002</v>
      </c>
      <c r="EH591" s="11">
        <v>265.74236000000002</v>
      </c>
      <c r="EI591" s="11">
        <v>918.44388000000004</v>
      </c>
      <c r="EJ591" s="11">
        <v>0</v>
      </c>
      <c r="EK591" s="11">
        <v>63.410388529999999</v>
      </c>
      <c r="EL591" s="11">
        <v>5.9270560999999999E-2</v>
      </c>
      <c r="EM591" s="11">
        <v>4.2530575000000001E-2</v>
      </c>
      <c r="EN591" s="11">
        <v>1.6928552999999999E-2</v>
      </c>
      <c r="EO591" s="11">
        <v>0</v>
      </c>
      <c r="EP591" s="11">
        <v>0</v>
      </c>
      <c r="EQ591" s="11">
        <v>0</v>
      </c>
      <c r="ER591" s="11">
        <v>0</v>
      </c>
      <c r="ES591" s="11">
        <v>0</v>
      </c>
      <c r="ET591" s="11">
        <v>0</v>
      </c>
      <c r="EU591" s="11">
        <v>0</v>
      </c>
      <c r="EV591" s="11">
        <v>0</v>
      </c>
      <c r="EW591" s="11">
        <v>77.912690999999995</v>
      </c>
      <c r="EX591" s="11">
        <v>7.5459632999999998E-2</v>
      </c>
      <c r="EY591" s="11">
        <v>5.5094055000000003E-2</v>
      </c>
      <c r="EZ591" s="11">
        <v>2.2423342999999998E-2</v>
      </c>
      <c r="FA591" s="11">
        <v>0</v>
      </c>
      <c r="FB591" s="11">
        <v>0</v>
      </c>
      <c r="FC591" s="11">
        <v>0</v>
      </c>
      <c r="FD591" s="11">
        <v>0</v>
      </c>
      <c r="FE591" s="11">
        <v>0</v>
      </c>
      <c r="FF591" s="11">
        <v>0</v>
      </c>
      <c r="FG591" s="11">
        <v>0</v>
      </c>
      <c r="FH591" s="11">
        <v>0.81953399999999998</v>
      </c>
      <c r="FI591" s="11" t="s">
        <v>115</v>
      </c>
      <c r="FJ591" s="11" t="s">
        <v>115</v>
      </c>
      <c r="FK591" s="9">
        <v>5526.2017999999998</v>
      </c>
      <c r="FL591" s="11" t="s">
        <v>115</v>
      </c>
      <c r="FM591" s="11" t="s">
        <v>115</v>
      </c>
    </row>
    <row r="592" spans="116:169">
      <c r="DL592" s="11">
        <v>0</v>
      </c>
      <c r="DM592" s="11">
        <v>0.78915000000000002</v>
      </c>
      <c r="DN592" s="11">
        <v>5.2700000000000004E-3</v>
      </c>
      <c r="DO592" s="11">
        <v>4.5500000000000002E-3</v>
      </c>
      <c r="DP592" s="11">
        <v>4.13E-3</v>
      </c>
      <c r="DQ592" s="11">
        <v>9.0000000000000006E-5</v>
      </c>
      <c r="DR592" s="11">
        <v>9.0000000000000006E-5</v>
      </c>
      <c r="DS592" s="11">
        <v>5.0800000000000003E-3</v>
      </c>
      <c r="DT592" s="11">
        <v>1.119E-2</v>
      </c>
      <c r="DU592" s="11">
        <v>1.06E-3</v>
      </c>
      <c r="DV592" s="11">
        <v>4.1169999999999998E-2</v>
      </c>
      <c r="DW592" s="11">
        <v>0.13824</v>
      </c>
      <c r="DX592" s="11">
        <v>0</v>
      </c>
      <c r="DY592" s="11">
        <v>5256.3014999999996</v>
      </c>
      <c r="DZ592" s="11">
        <v>35.51567</v>
      </c>
      <c r="EA592" s="11">
        <v>30.948499999999999</v>
      </c>
      <c r="EB592" s="11">
        <v>28.422840000000001</v>
      </c>
      <c r="EC592" s="11">
        <v>0.58801999999999999</v>
      </c>
      <c r="ED592" s="11">
        <v>0.61079000000000006</v>
      </c>
      <c r="EE592" s="11">
        <v>35.255499999999998</v>
      </c>
      <c r="EF592" s="11">
        <v>75.402159999999995</v>
      </c>
      <c r="EG592" s="11">
        <v>7.6489599999999998</v>
      </c>
      <c r="EH592" s="11">
        <v>299.47714000000002</v>
      </c>
      <c r="EI592" s="11">
        <v>996.08068000000003</v>
      </c>
      <c r="EJ592" s="11">
        <v>0</v>
      </c>
      <c r="EK592" s="11">
        <v>63.046527320000003</v>
      </c>
      <c r="EL592" s="11">
        <v>5.6078244999999999E-2</v>
      </c>
      <c r="EM592" s="11">
        <v>3.5862492000000003E-2</v>
      </c>
      <c r="EN592" s="11">
        <v>1.8352103000000002E-2</v>
      </c>
      <c r="EO592" s="11">
        <v>0</v>
      </c>
      <c r="EP592" s="11">
        <v>0</v>
      </c>
      <c r="EQ592" s="11">
        <v>0</v>
      </c>
      <c r="ER592" s="11">
        <v>0</v>
      </c>
      <c r="ES592" s="11">
        <v>0</v>
      </c>
      <c r="ET592" s="11">
        <v>0</v>
      </c>
      <c r="EU592" s="11">
        <v>0</v>
      </c>
      <c r="EV592" s="11">
        <v>0</v>
      </c>
      <c r="EW592" s="11">
        <v>75.503358629999994</v>
      </c>
      <c r="EX592" s="11">
        <v>6.9588944E-2</v>
      </c>
      <c r="EY592" s="11">
        <v>4.5333141E-2</v>
      </c>
      <c r="EZ592" s="11">
        <v>2.3713380999999999E-2</v>
      </c>
      <c r="FA592" s="11">
        <v>0</v>
      </c>
      <c r="FB592" s="11">
        <v>0</v>
      </c>
      <c r="FC592" s="11">
        <v>0</v>
      </c>
      <c r="FD592" s="11">
        <v>0</v>
      </c>
      <c r="FE592" s="11">
        <v>0</v>
      </c>
      <c r="FF592" s="11">
        <v>0</v>
      </c>
      <c r="FG592" s="11">
        <v>0</v>
      </c>
      <c r="FH592" s="11">
        <v>0.80318199999999995</v>
      </c>
      <c r="FI592" s="11" t="s">
        <v>115</v>
      </c>
      <c r="FJ592" s="11" t="s">
        <v>115</v>
      </c>
      <c r="FK592" s="9">
        <v>5351.7765360000003</v>
      </c>
      <c r="FL592" s="11" t="s">
        <v>115</v>
      </c>
      <c r="FM592" s="11" t="s">
        <v>115</v>
      </c>
    </row>
    <row r="593" spans="116:169">
      <c r="DL593" s="11">
        <v>0</v>
      </c>
      <c r="DM593" s="11">
        <v>0.77463000000000004</v>
      </c>
      <c r="DN593" s="11">
        <v>4.4799999999999996E-3</v>
      </c>
      <c r="DO593" s="11">
        <v>4.79E-3</v>
      </c>
      <c r="DP593" s="11">
        <v>4.0099999999999997E-3</v>
      </c>
      <c r="DQ593" s="11">
        <v>8.0000000000000007E-5</v>
      </c>
      <c r="DR593" s="11">
        <v>9.0000000000000006E-5</v>
      </c>
      <c r="DS593" s="11">
        <v>4.15E-3</v>
      </c>
      <c r="DT593" s="11">
        <v>1.0959999999999999E-2</v>
      </c>
      <c r="DU593" s="11">
        <v>1.15E-3</v>
      </c>
      <c r="DV593" s="11">
        <v>4.6240000000000003E-2</v>
      </c>
      <c r="DW593" s="11">
        <v>0.14943000000000001</v>
      </c>
      <c r="DX593" s="11">
        <v>0</v>
      </c>
      <c r="DY593" s="11">
        <v>5096.9675500000003</v>
      </c>
      <c r="DZ593" s="11">
        <v>29.866859999999999</v>
      </c>
      <c r="EA593" s="11">
        <v>32.207630000000002</v>
      </c>
      <c r="EB593" s="11">
        <v>27.25292</v>
      </c>
      <c r="EC593" s="11">
        <v>0.56218000000000001</v>
      </c>
      <c r="ED593" s="11">
        <v>0.58462000000000003</v>
      </c>
      <c r="EE593" s="11">
        <v>28.479369999999999</v>
      </c>
      <c r="EF593" s="11">
        <v>72.984120000000004</v>
      </c>
      <c r="EG593" s="11">
        <v>8.2597500000000004</v>
      </c>
      <c r="EH593" s="11">
        <v>334.73264</v>
      </c>
      <c r="EI593" s="11">
        <v>1071.4828299999999</v>
      </c>
      <c r="EJ593" s="11">
        <v>0</v>
      </c>
      <c r="EK593" s="11">
        <v>62.764528800000001</v>
      </c>
      <c r="EL593" s="11">
        <v>5.7332322999999998E-2</v>
      </c>
      <c r="EM593" s="11">
        <v>3.4341033E-2</v>
      </c>
      <c r="EN593" s="11">
        <v>1.5069496E-2</v>
      </c>
      <c r="EO593" s="11">
        <v>0</v>
      </c>
      <c r="EP593" s="11">
        <v>0</v>
      </c>
      <c r="EQ593" s="11">
        <v>0</v>
      </c>
      <c r="ER593" s="11">
        <v>0</v>
      </c>
      <c r="ES593" s="11">
        <v>0</v>
      </c>
      <c r="ET593" s="11">
        <v>0</v>
      </c>
      <c r="EU593" s="11">
        <v>0</v>
      </c>
      <c r="EV593" s="11">
        <v>0</v>
      </c>
      <c r="EW593" s="11">
        <v>73.239960499999995</v>
      </c>
      <c r="EX593" s="11">
        <v>6.9288109000000001E-2</v>
      </c>
      <c r="EY593" s="11">
        <v>4.2310155000000002E-2</v>
      </c>
      <c r="EZ593" s="11">
        <v>1.8989592E-2</v>
      </c>
      <c r="FA593" s="11">
        <v>0</v>
      </c>
      <c r="FB593" s="11">
        <v>0</v>
      </c>
      <c r="FC593" s="11">
        <v>0</v>
      </c>
      <c r="FD593" s="11">
        <v>0</v>
      </c>
      <c r="FE593" s="11">
        <v>0</v>
      </c>
      <c r="FF593" s="11">
        <v>0</v>
      </c>
      <c r="FG593" s="11">
        <v>0</v>
      </c>
      <c r="FH593" s="11">
        <v>0.78798999999999997</v>
      </c>
      <c r="FI593" s="11" t="s">
        <v>115</v>
      </c>
      <c r="FJ593" s="11" t="s">
        <v>115</v>
      </c>
      <c r="FK593" s="9">
        <v>5186.8571519999996</v>
      </c>
      <c r="FL593" s="11" t="s">
        <v>115</v>
      </c>
      <c r="FM593" s="11" t="s">
        <v>115</v>
      </c>
    </row>
    <row r="594" spans="116:169">
      <c r="DL594" s="11">
        <v>0</v>
      </c>
      <c r="DM594" s="11">
        <v>0.75970000000000004</v>
      </c>
      <c r="DN594" s="11">
        <v>4.9300000000000004E-3</v>
      </c>
      <c r="DO594" s="11">
        <v>4.2300000000000003E-3</v>
      </c>
      <c r="DP594" s="11">
        <v>4.1700000000000001E-3</v>
      </c>
      <c r="DQ594" s="11">
        <v>8.0000000000000007E-5</v>
      </c>
      <c r="DR594" s="11">
        <v>8.0000000000000007E-5</v>
      </c>
      <c r="DS594" s="11">
        <v>4.0600000000000002E-3</v>
      </c>
      <c r="DT594" s="11">
        <v>1.074E-2</v>
      </c>
      <c r="DU594" s="11">
        <v>1.24E-3</v>
      </c>
      <c r="DV594" s="11">
        <v>5.0389999999999997E-2</v>
      </c>
      <c r="DW594" s="11">
        <v>0.16037999999999999</v>
      </c>
      <c r="DX594" s="11">
        <v>0</v>
      </c>
      <c r="DY594" s="11">
        <v>4936.4484000000002</v>
      </c>
      <c r="DZ594" s="11">
        <v>32.452730000000003</v>
      </c>
      <c r="EA594" s="11">
        <v>28.114270000000001</v>
      </c>
      <c r="EB594" s="11">
        <v>28.013909999999999</v>
      </c>
      <c r="EC594" s="11">
        <v>0.52754000000000001</v>
      </c>
      <c r="ED594" s="11">
        <v>0.56039000000000005</v>
      </c>
      <c r="EE594" s="11">
        <v>27.56399</v>
      </c>
      <c r="EF594" s="11">
        <v>70.650710000000004</v>
      </c>
      <c r="EG594" s="11">
        <v>8.8443699999999996</v>
      </c>
      <c r="EH594" s="11">
        <v>363.21201000000002</v>
      </c>
      <c r="EI594" s="11">
        <v>1144.46695</v>
      </c>
      <c r="EJ594" s="11">
        <v>0</v>
      </c>
      <c r="EK594" s="11">
        <v>62.420709270000003</v>
      </c>
      <c r="EL594" s="11">
        <v>5.3569524E-2</v>
      </c>
      <c r="EM594" s="11">
        <v>3.6109723000000003E-2</v>
      </c>
      <c r="EN594" s="11">
        <v>1.4822375E-2</v>
      </c>
      <c r="EO594" s="11">
        <v>0</v>
      </c>
      <c r="EP594" s="11">
        <v>0</v>
      </c>
      <c r="EQ594" s="11">
        <v>0</v>
      </c>
      <c r="ER594" s="11">
        <v>0</v>
      </c>
      <c r="ES594" s="11">
        <v>0</v>
      </c>
      <c r="ET594" s="11">
        <v>0</v>
      </c>
      <c r="EU594" s="11">
        <v>0</v>
      </c>
      <c r="EV594" s="11">
        <v>0</v>
      </c>
      <c r="EW594" s="11">
        <v>70.950314520000006</v>
      </c>
      <c r="EX594" s="11">
        <v>6.3136714999999996E-2</v>
      </c>
      <c r="EY594" s="11">
        <v>4.3356011999999999E-2</v>
      </c>
      <c r="EZ594" s="11">
        <v>1.8210496E-2</v>
      </c>
      <c r="FA594" s="11">
        <v>0</v>
      </c>
      <c r="FB594" s="11">
        <v>0</v>
      </c>
      <c r="FC594" s="11">
        <v>0</v>
      </c>
      <c r="FD594" s="11">
        <v>0</v>
      </c>
      <c r="FE594" s="11">
        <v>0</v>
      </c>
      <c r="FF594" s="11">
        <v>0</v>
      </c>
      <c r="FG594" s="11">
        <v>0</v>
      </c>
      <c r="FH594" s="11">
        <v>0.77310599999999996</v>
      </c>
      <c r="FI594" s="11" t="s">
        <v>115</v>
      </c>
      <c r="FJ594" s="11" t="s">
        <v>115</v>
      </c>
      <c r="FK594" s="9">
        <v>5025.5568480000002</v>
      </c>
      <c r="FL594" s="11" t="s">
        <v>115</v>
      </c>
      <c r="FM594" s="11" t="s">
        <v>115</v>
      </c>
    </row>
    <row r="595" spans="116:169">
      <c r="DL595" s="11">
        <v>0</v>
      </c>
      <c r="DM595" s="11">
        <v>0.74504000000000004</v>
      </c>
      <c r="DN595" s="11">
        <v>4.9399999999999999E-3</v>
      </c>
      <c r="DO595" s="11">
        <v>4.4999999999999997E-3</v>
      </c>
      <c r="DP595" s="11">
        <v>3.7499999999999999E-3</v>
      </c>
      <c r="DQ595" s="11">
        <v>8.0000000000000007E-5</v>
      </c>
      <c r="DR595" s="11">
        <v>8.0000000000000007E-5</v>
      </c>
      <c r="DS595" s="11">
        <v>4.1900000000000001E-3</v>
      </c>
      <c r="DT595" s="11">
        <v>1.0529999999999999E-2</v>
      </c>
      <c r="DU595" s="11">
        <v>1.32E-3</v>
      </c>
      <c r="DV595" s="11">
        <v>5.4449999999999998E-2</v>
      </c>
      <c r="DW595" s="11">
        <v>0.17111999999999999</v>
      </c>
      <c r="DX595" s="11">
        <v>0</v>
      </c>
      <c r="DY595" s="11">
        <v>4779.2738900000004</v>
      </c>
      <c r="DZ595" s="11">
        <v>32.110500000000002</v>
      </c>
      <c r="EA595" s="11">
        <v>29.532800000000002</v>
      </c>
      <c r="EB595" s="11">
        <v>24.886759999999999</v>
      </c>
      <c r="EC595" s="11">
        <v>0.52378999999999998</v>
      </c>
      <c r="ED595" s="11">
        <v>0.54912000000000005</v>
      </c>
      <c r="EE595" s="11">
        <v>28.09158</v>
      </c>
      <c r="EF595" s="11">
        <v>68.398700000000005</v>
      </c>
      <c r="EG595" s="11">
        <v>9.4047599999999996</v>
      </c>
      <c r="EH595" s="11">
        <v>390.77600000000001</v>
      </c>
      <c r="EI595" s="11">
        <v>1215.1176599999999</v>
      </c>
      <c r="EJ595" s="11">
        <v>0</v>
      </c>
      <c r="EK595" s="11">
        <v>62.085389759999998</v>
      </c>
      <c r="EL595" s="11">
        <v>5.5401971000000001E-2</v>
      </c>
      <c r="EM595" s="11">
        <v>3.3285572999999999E-2</v>
      </c>
      <c r="EN595" s="11">
        <v>1.5629886999999999E-2</v>
      </c>
      <c r="EO595" s="11">
        <v>0</v>
      </c>
      <c r="EP595" s="11">
        <v>0</v>
      </c>
      <c r="EQ595" s="11">
        <v>0</v>
      </c>
      <c r="ER595" s="11">
        <v>0</v>
      </c>
      <c r="ES595" s="11">
        <v>0</v>
      </c>
      <c r="ET595" s="11">
        <v>0</v>
      </c>
      <c r="EU595" s="11">
        <v>0</v>
      </c>
      <c r="EV595" s="11">
        <v>0</v>
      </c>
      <c r="EW595" s="11">
        <v>68.717208999999997</v>
      </c>
      <c r="EX595" s="11">
        <v>6.3566376999999993E-2</v>
      </c>
      <c r="EY595" s="11">
        <v>3.8954752000000002E-2</v>
      </c>
      <c r="EZ595" s="11">
        <v>1.8716304999999999E-2</v>
      </c>
      <c r="FA595" s="11">
        <v>0</v>
      </c>
      <c r="FB595" s="11">
        <v>0</v>
      </c>
      <c r="FC595" s="11">
        <v>0</v>
      </c>
      <c r="FD595" s="11">
        <v>0</v>
      </c>
      <c r="FE595" s="11">
        <v>0</v>
      </c>
      <c r="FF595" s="11">
        <v>0</v>
      </c>
      <c r="FG595" s="11">
        <v>0</v>
      </c>
      <c r="FH595" s="11">
        <v>0.75831000000000004</v>
      </c>
      <c r="FI595" s="11" t="s">
        <v>115</v>
      </c>
      <c r="FJ595" s="11" t="s">
        <v>115</v>
      </c>
      <c r="FK595" s="9">
        <v>4866.3277440000002</v>
      </c>
      <c r="FL595" s="11" t="s">
        <v>115</v>
      </c>
      <c r="FM595" s="11" t="s">
        <v>115</v>
      </c>
    </row>
    <row r="596" spans="116:169">
      <c r="DL596" s="11">
        <v>0</v>
      </c>
      <c r="DM596" s="11">
        <v>0.73058000000000001</v>
      </c>
      <c r="DN596" s="11">
        <v>4.9800000000000001E-3</v>
      </c>
      <c r="DO596" s="11">
        <v>4.5100000000000001E-3</v>
      </c>
      <c r="DP596" s="11">
        <v>3.9399999999999999E-3</v>
      </c>
      <c r="DQ596" s="11">
        <v>8.0000000000000007E-5</v>
      </c>
      <c r="DR596" s="11">
        <v>8.0000000000000007E-5</v>
      </c>
      <c r="DS596" s="11">
        <v>3.81E-3</v>
      </c>
      <c r="DT596" s="11">
        <v>1.0330000000000001E-2</v>
      </c>
      <c r="DU596" s="11">
        <v>1.41E-3</v>
      </c>
      <c r="DV596" s="11">
        <v>5.8639999999999998E-2</v>
      </c>
      <c r="DW596" s="11">
        <v>0.18165000000000001</v>
      </c>
      <c r="DX596" s="11">
        <v>0</v>
      </c>
      <c r="DY596" s="11">
        <v>4624.8641100000004</v>
      </c>
      <c r="DZ596" s="11">
        <v>31.96874</v>
      </c>
      <c r="EA596" s="11">
        <v>29.246120000000001</v>
      </c>
      <c r="EB596" s="11">
        <v>25.819230000000001</v>
      </c>
      <c r="EC596" s="11">
        <v>0.51253000000000004</v>
      </c>
      <c r="ED596" s="11">
        <v>0.53012000000000004</v>
      </c>
      <c r="EE596" s="11">
        <v>25.27411</v>
      </c>
      <c r="EF596" s="11">
        <v>66.260620000000003</v>
      </c>
      <c r="EG596" s="11">
        <v>9.9538799999999998</v>
      </c>
      <c r="EH596" s="11">
        <v>418.86757999999998</v>
      </c>
      <c r="EI596" s="11">
        <v>1283.5163600000001</v>
      </c>
      <c r="EJ596" s="11">
        <v>0</v>
      </c>
      <c r="EK596" s="11">
        <v>61.74646121</v>
      </c>
      <c r="EL596" s="11">
        <v>5.6561532999999997E-2</v>
      </c>
      <c r="EM596" s="11">
        <v>3.4881926000000001E-2</v>
      </c>
      <c r="EN596" s="11">
        <v>1.4255489E-2</v>
      </c>
      <c r="EO596" s="11">
        <v>0</v>
      </c>
      <c r="EP596" s="11">
        <v>0</v>
      </c>
      <c r="EQ596" s="11">
        <v>0</v>
      </c>
      <c r="ER596" s="11">
        <v>0</v>
      </c>
      <c r="ES596" s="11">
        <v>0</v>
      </c>
      <c r="ET596" s="11">
        <v>0</v>
      </c>
      <c r="EU596" s="11">
        <v>0</v>
      </c>
      <c r="EV596" s="11">
        <v>0</v>
      </c>
      <c r="EW596" s="11">
        <v>66.526131800000002</v>
      </c>
      <c r="EX596" s="11">
        <v>6.3194423999999999E-2</v>
      </c>
      <c r="EY596" s="11">
        <v>3.9753566999999997E-2</v>
      </c>
      <c r="EZ596" s="11">
        <v>1.6633174000000001E-2</v>
      </c>
      <c r="FA596" s="11">
        <v>0</v>
      </c>
      <c r="FB596" s="11">
        <v>0</v>
      </c>
      <c r="FC596" s="11">
        <v>0</v>
      </c>
      <c r="FD596" s="11">
        <v>0</v>
      </c>
      <c r="FE596" s="11">
        <v>0</v>
      </c>
      <c r="FF596" s="11">
        <v>0</v>
      </c>
      <c r="FG596" s="11">
        <v>0</v>
      </c>
      <c r="FH596" s="11">
        <v>0.74408399999999997</v>
      </c>
      <c r="FI596" s="11" t="s">
        <v>115</v>
      </c>
      <c r="FJ596" s="11" t="s">
        <v>115</v>
      </c>
      <c r="FK596" s="9">
        <v>4712.410734</v>
      </c>
      <c r="FL596" s="11" t="s">
        <v>115</v>
      </c>
      <c r="FM596" s="11" t="s">
        <v>115</v>
      </c>
    </row>
    <row r="597" spans="116:169">
      <c r="DL597" s="11">
        <v>0</v>
      </c>
      <c r="DM597" s="11">
        <v>0.71645000000000003</v>
      </c>
      <c r="DN597" s="11">
        <v>4.8700000000000002E-3</v>
      </c>
      <c r="DO597" s="11">
        <v>4.5300000000000002E-3</v>
      </c>
      <c r="DP597" s="11">
        <v>3.9500000000000004E-3</v>
      </c>
      <c r="DQ597" s="11">
        <v>8.0000000000000007E-5</v>
      </c>
      <c r="DR597" s="11">
        <v>8.0000000000000007E-5</v>
      </c>
      <c r="DS597" s="11">
        <v>3.98E-3</v>
      </c>
      <c r="DT597" s="11">
        <v>1.014E-2</v>
      </c>
      <c r="DU597" s="11">
        <v>1.49E-3</v>
      </c>
      <c r="DV597" s="11">
        <v>6.2449999999999999E-2</v>
      </c>
      <c r="DW597" s="11">
        <v>0.19197</v>
      </c>
      <c r="DX597" s="11">
        <v>0</v>
      </c>
      <c r="DY597" s="11">
        <v>4474.1468000000004</v>
      </c>
      <c r="DZ597" s="11">
        <v>30.803280000000001</v>
      </c>
      <c r="EA597" s="11">
        <v>29.00874</v>
      </c>
      <c r="EB597" s="11">
        <v>25.6111</v>
      </c>
      <c r="EC597" s="11">
        <v>0.51178000000000001</v>
      </c>
      <c r="ED597" s="11">
        <v>0.51885000000000003</v>
      </c>
      <c r="EE597" s="11">
        <v>26.068739999999998</v>
      </c>
      <c r="EF597" s="11">
        <v>64.218770000000006</v>
      </c>
      <c r="EG597" s="11">
        <v>10.484</v>
      </c>
      <c r="EH597" s="11">
        <v>444.14168999999998</v>
      </c>
      <c r="EI597" s="11">
        <v>1349.7769800000001</v>
      </c>
      <c r="EJ597" s="11">
        <v>0</v>
      </c>
      <c r="EK597" s="11">
        <v>61.413897050000003</v>
      </c>
      <c r="EL597" s="11">
        <v>5.7879542999999999E-2</v>
      </c>
      <c r="EM597" s="11">
        <v>3.5712926999999998E-2</v>
      </c>
      <c r="EN597" s="11">
        <v>1.5181518999999999E-2</v>
      </c>
      <c r="EO597" s="11">
        <v>0</v>
      </c>
      <c r="EP597" s="11">
        <v>0</v>
      </c>
      <c r="EQ597" s="11">
        <v>0</v>
      </c>
      <c r="ER597" s="11">
        <v>0</v>
      </c>
      <c r="ES597" s="11">
        <v>0</v>
      </c>
      <c r="ET597" s="11">
        <v>0</v>
      </c>
      <c r="EU597" s="11">
        <v>0</v>
      </c>
      <c r="EV597" s="11">
        <v>0</v>
      </c>
      <c r="EW597" s="11">
        <v>64.386878890000006</v>
      </c>
      <c r="EX597" s="11">
        <v>6.2956500999999998E-2</v>
      </c>
      <c r="EY597" s="11">
        <v>3.9636457999999999E-2</v>
      </c>
      <c r="EZ597" s="11">
        <v>1.7254419E-2</v>
      </c>
      <c r="FA597" s="11">
        <v>0</v>
      </c>
      <c r="FB597" s="11">
        <v>0</v>
      </c>
      <c r="FC597" s="11">
        <v>0</v>
      </c>
      <c r="FD597" s="11">
        <v>0</v>
      </c>
      <c r="FE597" s="11">
        <v>0</v>
      </c>
      <c r="FF597" s="11">
        <v>0</v>
      </c>
      <c r="FG597" s="11">
        <v>0</v>
      </c>
      <c r="FH597" s="11">
        <v>0.72987599999999997</v>
      </c>
      <c r="FI597" s="11" t="s">
        <v>115</v>
      </c>
      <c r="FJ597" s="11" t="s">
        <v>115</v>
      </c>
      <c r="FK597" s="9">
        <v>4560.0817029999998</v>
      </c>
      <c r="FL597" s="11" t="s">
        <v>115</v>
      </c>
      <c r="FM597" s="11" t="s">
        <v>115</v>
      </c>
    </row>
    <row r="598" spans="116:169">
      <c r="DL598" s="11">
        <v>0</v>
      </c>
      <c r="DM598" s="11">
        <v>0.70206999999999997</v>
      </c>
      <c r="DN598" s="11">
        <v>5.3E-3</v>
      </c>
      <c r="DO598" s="11">
        <v>4.4400000000000004E-3</v>
      </c>
      <c r="DP598" s="11">
        <v>3.9699999999999996E-3</v>
      </c>
      <c r="DQ598" s="11">
        <v>8.0000000000000007E-5</v>
      </c>
      <c r="DR598" s="11">
        <v>8.0000000000000007E-5</v>
      </c>
      <c r="DS598" s="11">
        <v>4.0200000000000001E-3</v>
      </c>
      <c r="DT598" s="11">
        <v>9.9299999999999996E-3</v>
      </c>
      <c r="DU598" s="11">
        <v>1.57E-3</v>
      </c>
      <c r="DV598" s="11">
        <v>6.6439999999999999E-2</v>
      </c>
      <c r="DW598" s="11">
        <v>0.20211999999999999</v>
      </c>
      <c r="DX598" s="11">
        <v>0</v>
      </c>
      <c r="DY598" s="11">
        <v>4323.4510200000004</v>
      </c>
      <c r="DZ598" s="11">
        <v>33.094000000000001</v>
      </c>
      <c r="EA598" s="11">
        <v>28.032119999999999</v>
      </c>
      <c r="EB598" s="11">
        <v>25.362159999999999</v>
      </c>
      <c r="EC598" s="11">
        <v>0.50043000000000004</v>
      </c>
      <c r="ED598" s="11">
        <v>0.50348000000000004</v>
      </c>
      <c r="EE598" s="11">
        <v>25.965409999999999</v>
      </c>
      <c r="EF598" s="11">
        <v>62.027830000000002</v>
      </c>
      <c r="EG598" s="11">
        <v>11.00285</v>
      </c>
      <c r="EH598" s="11">
        <v>470.21042999999997</v>
      </c>
      <c r="EI598" s="11">
        <v>1413.99576</v>
      </c>
      <c r="EJ598" s="11">
        <v>0</v>
      </c>
      <c r="EK598" s="11">
        <v>61.035331130000003</v>
      </c>
      <c r="EL598" s="11">
        <v>5.8065916000000002E-2</v>
      </c>
      <c r="EM598" s="11">
        <v>3.6395453000000001E-2</v>
      </c>
      <c r="EN598" s="11">
        <v>1.5465332E-2</v>
      </c>
      <c r="EO598" s="11">
        <v>0</v>
      </c>
      <c r="EP598" s="11">
        <v>0</v>
      </c>
      <c r="EQ598" s="11">
        <v>0</v>
      </c>
      <c r="ER598" s="11">
        <v>0</v>
      </c>
      <c r="ES598" s="11">
        <v>0</v>
      </c>
      <c r="ET598" s="11">
        <v>0</v>
      </c>
      <c r="EU598" s="11">
        <v>0</v>
      </c>
      <c r="EV598" s="11">
        <v>0</v>
      </c>
      <c r="EW598" s="11">
        <v>62.244663760000002</v>
      </c>
      <c r="EX598" s="11">
        <v>6.1477674000000003E-2</v>
      </c>
      <c r="EY598" s="11">
        <v>3.9322087999999998E-2</v>
      </c>
      <c r="EZ598" s="11">
        <v>1.7115690999999999E-2</v>
      </c>
      <c r="FA598" s="11">
        <v>0</v>
      </c>
      <c r="FB598" s="11">
        <v>0</v>
      </c>
      <c r="FC598" s="11">
        <v>0</v>
      </c>
      <c r="FD598" s="11">
        <v>0</v>
      </c>
      <c r="FE598" s="11">
        <v>0</v>
      </c>
      <c r="FF598" s="11">
        <v>0</v>
      </c>
      <c r="FG598" s="11">
        <v>0</v>
      </c>
      <c r="FH598" s="11">
        <v>0.71584700000000001</v>
      </c>
      <c r="FI598" s="11" t="s">
        <v>115</v>
      </c>
      <c r="FJ598" s="11" t="s">
        <v>115</v>
      </c>
      <c r="FK598" s="9">
        <v>4410.4397220000001</v>
      </c>
      <c r="FL598" s="11" t="s">
        <v>115</v>
      </c>
      <c r="FM598" s="11" t="s">
        <v>115</v>
      </c>
    </row>
    <row r="599" spans="116:169">
      <c r="DL599" s="11">
        <v>0</v>
      </c>
      <c r="DM599" s="11">
        <v>0.68774999999999997</v>
      </c>
      <c r="DN599" s="11">
        <v>5.5399999999999998E-3</v>
      </c>
      <c r="DO599" s="11">
        <v>4.7299999999999998E-3</v>
      </c>
      <c r="DP599" s="11">
        <v>3.8999999999999998E-3</v>
      </c>
      <c r="DQ599" s="11">
        <v>8.0000000000000007E-5</v>
      </c>
      <c r="DR599" s="11">
        <v>8.0000000000000007E-5</v>
      </c>
      <c r="DS599" s="11">
        <v>4.0400000000000002E-3</v>
      </c>
      <c r="DT599" s="11">
        <v>9.7300000000000008E-3</v>
      </c>
      <c r="DU599" s="11">
        <v>1.65E-3</v>
      </c>
      <c r="DV599" s="11">
        <v>7.0449999999999999E-2</v>
      </c>
      <c r="DW599" s="11">
        <v>0.21204999999999999</v>
      </c>
      <c r="DX599" s="11">
        <v>0</v>
      </c>
      <c r="DY599" s="11">
        <v>4174.7809299999999</v>
      </c>
      <c r="DZ599" s="11">
        <v>34.125549999999997</v>
      </c>
      <c r="EA599" s="11">
        <v>29.477679999999999</v>
      </c>
      <c r="EB599" s="11">
        <v>24.6219</v>
      </c>
      <c r="EC599" s="11">
        <v>0.50555000000000005</v>
      </c>
      <c r="ED599" s="11">
        <v>0.49320999999999998</v>
      </c>
      <c r="EE599" s="11">
        <v>25.743870000000001</v>
      </c>
      <c r="EF599" s="11">
        <v>59.932340000000003</v>
      </c>
      <c r="EG599" s="11">
        <v>11.50633</v>
      </c>
      <c r="EH599" s="11">
        <v>496.17583999999999</v>
      </c>
      <c r="EI599" s="11">
        <v>1476.02358</v>
      </c>
      <c r="EJ599" s="11">
        <v>0</v>
      </c>
      <c r="EK599" s="11">
        <v>60.64518133</v>
      </c>
      <c r="EL599" s="11">
        <v>6.1483847000000001E-2</v>
      </c>
      <c r="EM599" s="11">
        <v>3.6294267999999998E-2</v>
      </c>
      <c r="EN599" s="11">
        <v>1.5733363E-2</v>
      </c>
      <c r="EO599" s="11">
        <v>0</v>
      </c>
      <c r="EP599" s="11">
        <v>0</v>
      </c>
      <c r="EQ599" s="11">
        <v>0</v>
      </c>
      <c r="ER599" s="11">
        <v>0</v>
      </c>
      <c r="ES599" s="11">
        <v>0</v>
      </c>
      <c r="ET599" s="11">
        <v>0</v>
      </c>
      <c r="EU599" s="11">
        <v>0</v>
      </c>
      <c r="EV599" s="11">
        <v>0</v>
      </c>
      <c r="EW599" s="11">
        <v>60.136961100000001</v>
      </c>
      <c r="EX599" s="11">
        <v>6.3296353999999999E-2</v>
      </c>
      <c r="EY599" s="11">
        <v>3.8160498000000001E-2</v>
      </c>
      <c r="EZ599" s="11">
        <v>1.6949588000000002E-2</v>
      </c>
      <c r="FA599" s="11">
        <v>0</v>
      </c>
      <c r="FB599" s="11">
        <v>0</v>
      </c>
      <c r="FC599" s="11">
        <v>0</v>
      </c>
      <c r="FD599" s="11">
        <v>0</v>
      </c>
      <c r="FE599" s="11">
        <v>0</v>
      </c>
      <c r="FF599" s="11">
        <v>0</v>
      </c>
      <c r="FG599" s="11">
        <v>0</v>
      </c>
      <c r="FH599" s="11">
        <v>0.70199999999999996</v>
      </c>
      <c r="FI599" s="11" t="s">
        <v>115</v>
      </c>
      <c r="FJ599" s="11" t="s">
        <v>115</v>
      </c>
      <c r="FK599" s="9">
        <v>4263.511598</v>
      </c>
      <c r="FL599" s="11" t="s">
        <v>115</v>
      </c>
      <c r="FM599" s="11" t="s">
        <v>115</v>
      </c>
    </row>
    <row r="600" spans="116:169">
      <c r="DL600" s="11">
        <v>0</v>
      </c>
      <c r="DM600" s="11">
        <v>0.67466999999999999</v>
      </c>
      <c r="DN600" s="11">
        <v>4.6299999999999996E-3</v>
      </c>
      <c r="DO600" s="11">
        <v>4.9100000000000003E-3</v>
      </c>
      <c r="DP600" s="11">
        <v>4.13E-3</v>
      </c>
      <c r="DQ600" s="11">
        <v>8.0000000000000007E-5</v>
      </c>
      <c r="DR600" s="11">
        <v>8.0000000000000007E-5</v>
      </c>
      <c r="DS600" s="11">
        <v>3.9500000000000004E-3</v>
      </c>
      <c r="DT600" s="11">
        <v>9.5399999999999999E-3</v>
      </c>
      <c r="DU600" s="11">
        <v>1.73E-3</v>
      </c>
      <c r="DV600" s="11">
        <v>7.4490000000000001E-2</v>
      </c>
      <c r="DW600" s="11">
        <v>0.22178</v>
      </c>
      <c r="DX600" s="11">
        <v>0</v>
      </c>
      <c r="DY600" s="11">
        <v>4035.23099</v>
      </c>
      <c r="DZ600" s="11">
        <v>28.128019999999999</v>
      </c>
      <c r="EA600" s="11">
        <v>30.209980000000002</v>
      </c>
      <c r="EB600" s="11">
        <v>25.724160000000001</v>
      </c>
      <c r="EC600" s="11">
        <v>0.51287000000000005</v>
      </c>
      <c r="ED600" s="11">
        <v>0.48287000000000002</v>
      </c>
      <c r="EE600" s="11">
        <v>24.868169999999999</v>
      </c>
      <c r="EF600" s="11">
        <v>57.889989999999997</v>
      </c>
      <c r="EG600" s="11">
        <v>11.99954</v>
      </c>
      <c r="EH600" s="11">
        <v>521.91971999999998</v>
      </c>
      <c r="EI600" s="11">
        <v>1535.9559300000001</v>
      </c>
      <c r="EJ600" s="11">
        <v>0</v>
      </c>
      <c r="EK600" s="11">
        <v>60.345097279999997</v>
      </c>
      <c r="EL600" s="11">
        <v>6.5034993999999999E-2</v>
      </c>
      <c r="EM600" s="11">
        <v>3.8708581999999998E-2</v>
      </c>
      <c r="EN600" s="11">
        <v>1.5698630000000002E-2</v>
      </c>
      <c r="EO600" s="11">
        <v>0</v>
      </c>
      <c r="EP600" s="11">
        <v>0</v>
      </c>
      <c r="EQ600" s="11">
        <v>0</v>
      </c>
      <c r="ER600" s="11">
        <v>0</v>
      </c>
      <c r="ES600" s="11">
        <v>0</v>
      </c>
      <c r="ET600" s="11">
        <v>0</v>
      </c>
      <c r="EU600" s="11">
        <v>0</v>
      </c>
      <c r="EV600" s="11">
        <v>0</v>
      </c>
      <c r="EW600" s="11">
        <v>58.161928170000003</v>
      </c>
      <c r="EX600" s="11">
        <v>6.5100546999999995E-2</v>
      </c>
      <c r="EY600" s="11">
        <v>3.9583917000000003E-2</v>
      </c>
      <c r="EZ600" s="11">
        <v>1.6456900999999999E-2</v>
      </c>
      <c r="FA600" s="11">
        <v>0</v>
      </c>
      <c r="FB600" s="11">
        <v>0</v>
      </c>
      <c r="FC600" s="11">
        <v>0</v>
      </c>
      <c r="FD600" s="11">
        <v>0</v>
      </c>
      <c r="FE600" s="11">
        <v>0</v>
      </c>
      <c r="FF600" s="11">
        <v>0</v>
      </c>
      <c r="FG600" s="11">
        <v>0</v>
      </c>
      <c r="FH600" s="11">
        <v>0.68843600000000005</v>
      </c>
      <c r="FI600" s="11" t="s">
        <v>115</v>
      </c>
      <c r="FJ600" s="11" t="s">
        <v>115</v>
      </c>
      <c r="FK600" s="9">
        <v>4119.8060299999997</v>
      </c>
      <c r="FL600" s="11" t="s">
        <v>115</v>
      </c>
      <c r="FM600" s="11" t="s">
        <v>115</v>
      </c>
    </row>
    <row r="601" spans="116:169">
      <c r="DL601" s="11">
        <v>0</v>
      </c>
      <c r="DM601" s="11">
        <v>0.66093000000000002</v>
      </c>
      <c r="DN601" s="11">
        <v>5.2900000000000004E-3</v>
      </c>
      <c r="DO601" s="11">
        <v>4.2700000000000004E-3</v>
      </c>
      <c r="DP601" s="11">
        <v>4.2599999999999999E-3</v>
      </c>
      <c r="DQ601" s="11">
        <v>8.0000000000000007E-5</v>
      </c>
      <c r="DR601" s="11">
        <v>8.0000000000000007E-5</v>
      </c>
      <c r="DS601" s="11">
        <v>4.1999999999999997E-3</v>
      </c>
      <c r="DT601" s="11">
        <v>9.3399999999999993E-3</v>
      </c>
      <c r="DU601" s="11">
        <v>1.81E-3</v>
      </c>
      <c r="DV601" s="11">
        <v>7.8439999999999996E-2</v>
      </c>
      <c r="DW601" s="11">
        <v>0.23132</v>
      </c>
      <c r="DX601" s="11">
        <v>0</v>
      </c>
      <c r="DY601" s="11">
        <v>3893.22228</v>
      </c>
      <c r="DZ601" s="11">
        <v>31.629570000000001</v>
      </c>
      <c r="EA601" s="11">
        <v>25.861039999999999</v>
      </c>
      <c r="EB601" s="11">
        <v>26.17201</v>
      </c>
      <c r="EC601" s="11">
        <v>0.48374</v>
      </c>
      <c r="ED601" s="11">
        <v>0.46398</v>
      </c>
      <c r="EE601" s="11">
        <v>26.053090000000001</v>
      </c>
      <c r="EF601" s="11">
        <v>55.855020000000003</v>
      </c>
      <c r="EG601" s="11">
        <v>12.48241</v>
      </c>
      <c r="EH601" s="11">
        <v>546.78788999999995</v>
      </c>
      <c r="EI601" s="11">
        <v>1593.84591</v>
      </c>
      <c r="EJ601" s="11">
        <v>0</v>
      </c>
      <c r="EK601" s="11">
        <v>59.946798579999999</v>
      </c>
      <c r="EL601" s="11">
        <v>6.0741398000000002E-2</v>
      </c>
      <c r="EM601" s="11">
        <v>4.0899578999999998E-2</v>
      </c>
      <c r="EN601" s="11">
        <v>1.6859419E-2</v>
      </c>
      <c r="EO601" s="11">
        <v>0</v>
      </c>
      <c r="EP601" s="11">
        <v>0</v>
      </c>
      <c r="EQ601" s="11">
        <v>0</v>
      </c>
      <c r="ER601" s="11">
        <v>0</v>
      </c>
      <c r="ES601" s="11">
        <v>0</v>
      </c>
      <c r="ET601" s="11">
        <v>0</v>
      </c>
      <c r="EU601" s="11">
        <v>0</v>
      </c>
      <c r="EV601" s="11">
        <v>0</v>
      </c>
      <c r="EW601" s="11">
        <v>56.134488660000002</v>
      </c>
      <c r="EX601" s="11">
        <v>5.9179233999999997E-2</v>
      </c>
      <c r="EY601" s="11">
        <v>4.0670562E-2</v>
      </c>
      <c r="EZ601" s="11">
        <v>1.7191652000000002E-2</v>
      </c>
      <c r="FA601" s="11">
        <v>0</v>
      </c>
      <c r="FB601" s="11">
        <v>0</v>
      </c>
      <c r="FC601" s="11">
        <v>0</v>
      </c>
      <c r="FD601" s="11">
        <v>0</v>
      </c>
      <c r="FE601" s="11">
        <v>0</v>
      </c>
      <c r="FF601" s="11">
        <v>0</v>
      </c>
      <c r="FG601" s="11">
        <v>0</v>
      </c>
      <c r="FH601" s="11">
        <v>0.67482600000000004</v>
      </c>
      <c r="FI601" s="11" t="s">
        <v>115</v>
      </c>
      <c r="FJ601" s="11" t="s">
        <v>115</v>
      </c>
      <c r="FK601" s="9">
        <v>3977.368641</v>
      </c>
      <c r="FL601" s="11" t="s">
        <v>115</v>
      </c>
      <c r="FM601" s="11" t="s">
        <v>115</v>
      </c>
    </row>
    <row r="602" spans="116:169">
      <c r="DL602" s="11">
        <v>0</v>
      </c>
      <c r="DM602" s="11">
        <v>0.64893000000000001</v>
      </c>
      <c r="DN602" s="11">
        <v>3.8800000000000002E-3</v>
      </c>
      <c r="DO602" s="11">
        <v>4.6800000000000001E-3</v>
      </c>
      <c r="DP602" s="11">
        <v>3.7799999999999999E-3</v>
      </c>
      <c r="DQ602" s="11">
        <v>8.0000000000000007E-5</v>
      </c>
      <c r="DR602" s="11">
        <v>8.0000000000000007E-5</v>
      </c>
      <c r="DS602" s="11">
        <v>4.2300000000000003E-3</v>
      </c>
      <c r="DT602" s="11">
        <v>9.1800000000000007E-3</v>
      </c>
      <c r="DU602" s="11">
        <v>1.89E-3</v>
      </c>
      <c r="DV602" s="11">
        <v>8.2629999999999995E-2</v>
      </c>
      <c r="DW602" s="11">
        <v>0.24065</v>
      </c>
      <c r="DX602" s="11">
        <v>0</v>
      </c>
      <c r="DY602" s="11">
        <v>3762.9983900000002</v>
      </c>
      <c r="DZ602" s="11">
        <v>22.827670000000001</v>
      </c>
      <c r="EA602" s="11">
        <v>27.93629</v>
      </c>
      <c r="EB602" s="11">
        <v>22.857769999999999</v>
      </c>
      <c r="EC602" s="11">
        <v>0.48321999999999998</v>
      </c>
      <c r="ED602" s="11">
        <v>0.45558999999999999</v>
      </c>
      <c r="EE602" s="11">
        <v>25.927849999999999</v>
      </c>
      <c r="EF602" s="11">
        <v>54.067270000000001</v>
      </c>
      <c r="EG602" s="11">
        <v>12.946400000000001</v>
      </c>
      <c r="EH602" s="11">
        <v>572.84097999999994</v>
      </c>
      <c r="EI602" s="11">
        <v>1649.70093</v>
      </c>
      <c r="EJ602" s="11">
        <v>0</v>
      </c>
      <c r="EK602" s="11">
        <v>59.695842890000002</v>
      </c>
      <c r="EL602" s="11">
        <v>6.3948396000000005E-2</v>
      </c>
      <c r="EM602" s="11">
        <v>3.7152903000000001E-2</v>
      </c>
      <c r="EN602" s="11">
        <v>1.7638423E-2</v>
      </c>
      <c r="EO602" s="11">
        <v>0</v>
      </c>
      <c r="EP602" s="11">
        <v>0</v>
      </c>
      <c r="EQ602" s="11">
        <v>0</v>
      </c>
      <c r="ER602" s="11">
        <v>0</v>
      </c>
      <c r="ES602" s="11">
        <v>0</v>
      </c>
      <c r="ET602" s="11">
        <v>0</v>
      </c>
      <c r="EU602" s="11">
        <v>0</v>
      </c>
      <c r="EV602" s="11">
        <v>0</v>
      </c>
      <c r="EW602" s="11">
        <v>54.285719319999998</v>
      </c>
      <c r="EX602" s="11">
        <v>6.0480726999999998E-2</v>
      </c>
      <c r="EY602" s="11">
        <v>3.5924068000000003E-2</v>
      </c>
      <c r="EZ602" s="11">
        <v>1.7488666999999999E-2</v>
      </c>
      <c r="FA602" s="11">
        <v>0</v>
      </c>
      <c r="FB602" s="11">
        <v>0</v>
      </c>
      <c r="FC602" s="11">
        <v>0</v>
      </c>
      <c r="FD602" s="11">
        <v>0</v>
      </c>
      <c r="FE602" s="11">
        <v>0</v>
      </c>
      <c r="FF602" s="11">
        <v>0</v>
      </c>
      <c r="FG602" s="11">
        <v>0</v>
      </c>
      <c r="FH602" s="11">
        <v>0.66134099999999996</v>
      </c>
      <c r="FI602" s="11" t="s">
        <v>115</v>
      </c>
      <c r="FJ602" s="11" t="s">
        <v>115</v>
      </c>
      <c r="FK602" s="9">
        <v>3837.103341</v>
      </c>
      <c r="FL602" s="11" t="s">
        <v>115</v>
      </c>
      <c r="FM602" s="11" t="s">
        <v>115</v>
      </c>
    </row>
    <row r="603" spans="116:169">
      <c r="DL603" s="11">
        <v>0</v>
      </c>
      <c r="DM603" s="11">
        <v>0.63678999999999997</v>
      </c>
      <c r="DN603" s="11">
        <v>3.8700000000000002E-3</v>
      </c>
      <c r="DO603" s="11">
        <v>3.6900000000000001E-3</v>
      </c>
      <c r="DP603" s="11">
        <v>4.0400000000000002E-3</v>
      </c>
      <c r="DQ603" s="11">
        <v>6.9999999999999994E-5</v>
      </c>
      <c r="DR603" s="11">
        <v>6.9999999999999994E-5</v>
      </c>
      <c r="DS603" s="11">
        <v>3.8E-3</v>
      </c>
      <c r="DT603" s="11">
        <v>9.0100000000000006E-3</v>
      </c>
      <c r="DU603" s="11">
        <v>1.9599999999999999E-3</v>
      </c>
      <c r="DV603" s="11">
        <v>8.6870000000000003E-2</v>
      </c>
      <c r="DW603" s="11">
        <v>0.24983</v>
      </c>
      <c r="DX603" s="11">
        <v>0</v>
      </c>
      <c r="DY603" s="11">
        <v>3633.3620700000001</v>
      </c>
      <c r="DZ603" s="11">
        <v>22.457149999999999</v>
      </c>
      <c r="EA603" s="11">
        <v>21.652159999999999</v>
      </c>
      <c r="EB603" s="11">
        <v>24.081810000000001</v>
      </c>
      <c r="EC603" s="11">
        <v>0.42544999999999999</v>
      </c>
      <c r="ED603" s="11">
        <v>0.42496</v>
      </c>
      <c r="EE603" s="11">
        <v>22.953569999999999</v>
      </c>
      <c r="EF603" s="11">
        <v>52.240749999999998</v>
      </c>
      <c r="EG603" s="11">
        <v>13.40199</v>
      </c>
      <c r="EH603" s="11">
        <v>598.76882000000001</v>
      </c>
      <c r="EI603" s="11">
        <v>1703.76821</v>
      </c>
      <c r="EJ603" s="11">
        <v>0</v>
      </c>
      <c r="EK603" s="11">
        <v>59.394207119999997</v>
      </c>
      <c r="EL603" s="11">
        <v>5.5517069000000002E-2</v>
      </c>
      <c r="EM603" s="11">
        <v>3.9837259999999999E-2</v>
      </c>
      <c r="EN603" s="11">
        <v>1.5856802999999999E-2</v>
      </c>
      <c r="EO603" s="11">
        <v>0</v>
      </c>
      <c r="EP603" s="11">
        <v>0</v>
      </c>
      <c r="EQ603" s="11">
        <v>0</v>
      </c>
      <c r="ER603" s="11">
        <v>0</v>
      </c>
      <c r="ES603" s="11">
        <v>0</v>
      </c>
      <c r="ET603" s="11">
        <v>0</v>
      </c>
      <c r="EU603" s="11">
        <v>0</v>
      </c>
      <c r="EV603" s="11">
        <v>0</v>
      </c>
      <c r="EW603" s="11">
        <v>52.427882699999998</v>
      </c>
      <c r="EX603" s="11">
        <v>5.1089335E-2</v>
      </c>
      <c r="EY603" s="11">
        <v>3.7409176000000002E-2</v>
      </c>
      <c r="EZ603" s="11">
        <v>1.5281309999999999E-2</v>
      </c>
      <c r="FA603" s="11">
        <v>0</v>
      </c>
      <c r="FB603" s="11">
        <v>0</v>
      </c>
      <c r="FC603" s="11">
        <v>0</v>
      </c>
      <c r="FD603" s="11">
        <v>0</v>
      </c>
      <c r="FE603" s="11">
        <v>0</v>
      </c>
      <c r="FF603" s="11">
        <v>0</v>
      </c>
      <c r="FG603" s="11">
        <v>0</v>
      </c>
      <c r="FH603" s="11">
        <v>0.64845699999999995</v>
      </c>
      <c r="FI603" s="11" t="s">
        <v>115</v>
      </c>
      <c r="FJ603" s="11" t="s">
        <v>115</v>
      </c>
      <c r="FK603" s="9">
        <v>3701.9786410000002</v>
      </c>
      <c r="FL603" s="11" t="s">
        <v>115</v>
      </c>
      <c r="FM603" s="11" t="s">
        <v>115</v>
      </c>
    </row>
    <row r="604" spans="116:169">
      <c r="DL604" s="11">
        <v>0</v>
      </c>
      <c r="DM604" s="11">
        <v>0.62441000000000002</v>
      </c>
      <c r="DN604" s="11">
        <v>4.1700000000000001E-3</v>
      </c>
      <c r="DO604" s="11">
        <v>3.5999999999999999E-3</v>
      </c>
      <c r="DP604" s="11">
        <v>3.2699999999999999E-3</v>
      </c>
      <c r="DQ604" s="11">
        <v>6.9999999999999994E-5</v>
      </c>
      <c r="DR604" s="11">
        <v>6.9999999999999994E-5</v>
      </c>
      <c r="DS604" s="11">
        <v>4.0200000000000001E-3</v>
      </c>
      <c r="DT604" s="11">
        <v>8.8500000000000002E-3</v>
      </c>
      <c r="DU604" s="11">
        <v>2.0300000000000001E-3</v>
      </c>
      <c r="DV604" s="11">
        <v>9.0670000000000001E-2</v>
      </c>
      <c r="DW604" s="11">
        <v>0.25884000000000001</v>
      </c>
      <c r="DX604" s="11">
        <v>0</v>
      </c>
      <c r="DY604" s="11">
        <v>3503.8332399999999</v>
      </c>
      <c r="DZ604" s="11">
        <v>23.786989999999999</v>
      </c>
      <c r="EA604" s="11">
        <v>20.80893</v>
      </c>
      <c r="EB604" s="11">
        <v>19.188759999999998</v>
      </c>
      <c r="EC604" s="11">
        <v>0.39656000000000002</v>
      </c>
      <c r="ED604" s="11">
        <v>0.41006999999999999</v>
      </c>
      <c r="EE604" s="11">
        <v>23.892389999999999</v>
      </c>
      <c r="EF604" s="11">
        <v>50.505000000000003</v>
      </c>
      <c r="EG604" s="11">
        <v>13.82695</v>
      </c>
      <c r="EH604" s="11">
        <v>621.72239999999999</v>
      </c>
      <c r="EI604" s="11">
        <v>1756.0089599999999</v>
      </c>
      <c r="EJ604" s="11">
        <v>0</v>
      </c>
      <c r="EK604" s="11">
        <v>59.053390630000003</v>
      </c>
      <c r="EL604" s="11">
        <v>5.2526595000000002E-2</v>
      </c>
      <c r="EM604" s="11">
        <v>3.3591213000000002E-2</v>
      </c>
      <c r="EN604" s="11">
        <v>1.7189875E-2</v>
      </c>
      <c r="EO604" s="11">
        <v>0</v>
      </c>
      <c r="EP604" s="11">
        <v>0</v>
      </c>
      <c r="EQ604" s="11">
        <v>0</v>
      </c>
      <c r="ER604" s="11">
        <v>0</v>
      </c>
      <c r="ES604" s="11">
        <v>0</v>
      </c>
      <c r="ET604" s="11">
        <v>0</v>
      </c>
      <c r="EU604" s="11">
        <v>0</v>
      </c>
      <c r="EV604" s="11">
        <v>0</v>
      </c>
      <c r="EW604" s="11">
        <v>50.574404029999997</v>
      </c>
      <c r="EX604" s="11">
        <v>4.6908015999999997E-2</v>
      </c>
      <c r="EY604" s="11">
        <v>3.0655176999999999E-2</v>
      </c>
      <c r="EZ604" s="11">
        <v>1.6094746E-2</v>
      </c>
      <c r="FA604" s="11">
        <v>0</v>
      </c>
      <c r="FB604" s="11">
        <v>0</v>
      </c>
      <c r="FC604" s="11">
        <v>0</v>
      </c>
      <c r="FD604" s="11">
        <v>0</v>
      </c>
      <c r="FE604" s="11">
        <v>0</v>
      </c>
      <c r="FF604" s="11">
        <v>0</v>
      </c>
      <c r="FG604" s="11">
        <v>0</v>
      </c>
      <c r="FH604" s="11">
        <v>0.63551899999999995</v>
      </c>
      <c r="FI604" s="11" t="s">
        <v>115</v>
      </c>
      <c r="FJ604" s="11" t="s">
        <v>115</v>
      </c>
      <c r="FK604" s="9">
        <v>3568.0144839999998</v>
      </c>
      <c r="FL604" s="11" t="s">
        <v>115</v>
      </c>
      <c r="FM604" s="11" t="s">
        <v>115</v>
      </c>
    </row>
    <row r="605" spans="116:169">
      <c r="DL605" s="11">
        <v>0</v>
      </c>
      <c r="DM605" s="11">
        <v>0.61292999999999997</v>
      </c>
      <c r="DN605" s="11">
        <v>3.5500000000000002E-3</v>
      </c>
      <c r="DO605" s="11">
        <v>3.79E-3</v>
      </c>
      <c r="DP605" s="11">
        <v>3.1700000000000001E-3</v>
      </c>
      <c r="DQ605" s="11">
        <v>6.9999999999999994E-5</v>
      </c>
      <c r="DR605" s="11">
        <v>6.9999999999999994E-5</v>
      </c>
      <c r="DS605" s="11">
        <v>3.2799999999999999E-3</v>
      </c>
      <c r="DT605" s="11">
        <v>8.6700000000000006E-3</v>
      </c>
      <c r="DU605" s="11">
        <v>2.1099999999999999E-3</v>
      </c>
      <c r="DV605" s="11">
        <v>9.468E-2</v>
      </c>
      <c r="DW605" s="11">
        <v>0.26768999999999998</v>
      </c>
      <c r="DX605" s="11">
        <v>0</v>
      </c>
      <c r="DY605" s="11">
        <v>3380.7094499999998</v>
      </c>
      <c r="DZ605" s="11">
        <v>19.908110000000001</v>
      </c>
      <c r="EA605" s="11">
        <v>21.557020000000001</v>
      </c>
      <c r="EB605" s="11">
        <v>18.316890000000001</v>
      </c>
      <c r="EC605" s="11">
        <v>0.37728</v>
      </c>
      <c r="ED605" s="11">
        <v>0.39057999999999998</v>
      </c>
      <c r="EE605" s="11">
        <v>19.213560000000001</v>
      </c>
      <c r="EF605" s="11">
        <v>48.652360000000002</v>
      </c>
      <c r="EG605" s="11">
        <v>14.237019999999999</v>
      </c>
      <c r="EH605" s="11">
        <v>645.61478</v>
      </c>
      <c r="EI605" s="11">
        <v>1806.51396</v>
      </c>
      <c r="EJ605" s="11">
        <v>0</v>
      </c>
      <c r="EK605" s="11">
        <v>58.789252599999998</v>
      </c>
      <c r="EL605" s="11">
        <v>5.3701143999999999E-2</v>
      </c>
      <c r="EM605" s="11">
        <v>3.2166031999999997E-2</v>
      </c>
      <c r="EN605" s="11">
        <v>1.4115086000000001E-2</v>
      </c>
      <c r="EO605" s="11">
        <v>0</v>
      </c>
      <c r="EP605" s="11">
        <v>0</v>
      </c>
      <c r="EQ605" s="11">
        <v>0</v>
      </c>
      <c r="ER605" s="11">
        <v>0</v>
      </c>
      <c r="ES605" s="11">
        <v>0</v>
      </c>
      <c r="ET605" s="11">
        <v>0</v>
      </c>
      <c r="EU605" s="11">
        <v>0</v>
      </c>
      <c r="EV605" s="11">
        <v>0</v>
      </c>
      <c r="EW605" s="11">
        <v>48.824492839999998</v>
      </c>
      <c r="EX605" s="11">
        <v>4.6487529999999999E-2</v>
      </c>
      <c r="EY605" s="11">
        <v>2.8484394999999999E-2</v>
      </c>
      <c r="EZ605" s="11">
        <v>1.2834286E-2</v>
      </c>
      <c r="FA605" s="11">
        <v>0</v>
      </c>
      <c r="FB605" s="11">
        <v>0</v>
      </c>
      <c r="FC605" s="11">
        <v>0</v>
      </c>
      <c r="FD605" s="11">
        <v>0</v>
      </c>
      <c r="FE605" s="11">
        <v>0</v>
      </c>
      <c r="FF605" s="11">
        <v>0</v>
      </c>
      <c r="FG605" s="11">
        <v>0</v>
      </c>
      <c r="FH605" s="11">
        <v>0.623498</v>
      </c>
      <c r="FI605" s="11" t="s">
        <v>115</v>
      </c>
      <c r="FJ605" s="11" t="s">
        <v>115</v>
      </c>
      <c r="FK605" s="9">
        <v>3440.8687479999999</v>
      </c>
      <c r="FL605" s="11" t="s">
        <v>115</v>
      </c>
      <c r="FM605" s="11" t="s">
        <v>115</v>
      </c>
    </row>
    <row r="606" spans="116:169">
      <c r="DL606" s="11">
        <v>0</v>
      </c>
      <c r="DM606" s="11">
        <v>0.60111000000000003</v>
      </c>
      <c r="DN606" s="11">
        <v>3.8999999999999998E-3</v>
      </c>
      <c r="DO606" s="11">
        <v>3.3500000000000001E-3</v>
      </c>
      <c r="DP606" s="11">
        <v>3.3E-3</v>
      </c>
      <c r="DQ606" s="11">
        <v>6.0000000000000002E-5</v>
      </c>
      <c r="DR606" s="11">
        <v>6.9999999999999994E-5</v>
      </c>
      <c r="DS606" s="11">
        <v>3.2100000000000002E-3</v>
      </c>
      <c r="DT606" s="11">
        <v>8.5000000000000006E-3</v>
      </c>
      <c r="DU606" s="11">
        <v>2.1800000000000001E-3</v>
      </c>
      <c r="DV606" s="11">
        <v>9.7970000000000002E-2</v>
      </c>
      <c r="DW606" s="11">
        <v>0.27635999999999999</v>
      </c>
      <c r="DX606" s="11">
        <v>0</v>
      </c>
      <c r="DY606" s="11">
        <v>3257.2125900000001</v>
      </c>
      <c r="DZ606" s="11">
        <v>21.52412</v>
      </c>
      <c r="EA606" s="11">
        <v>18.725439999999999</v>
      </c>
      <c r="EB606" s="11">
        <v>18.743020000000001</v>
      </c>
      <c r="EC606" s="11">
        <v>0.35243000000000002</v>
      </c>
      <c r="ED606" s="11">
        <v>0.37256</v>
      </c>
      <c r="EE606" s="11">
        <v>18.511019999999998</v>
      </c>
      <c r="EF606" s="11">
        <v>46.862479999999998</v>
      </c>
      <c r="EG606" s="11">
        <v>14.627599999999999</v>
      </c>
      <c r="EH606" s="11">
        <v>664.82834000000003</v>
      </c>
      <c r="EI606" s="11">
        <v>1855.16632</v>
      </c>
      <c r="EJ606" s="11">
        <v>0</v>
      </c>
      <c r="EK606" s="11">
        <v>58.467209269999998</v>
      </c>
      <c r="EL606" s="11">
        <v>5.0176637000000003E-2</v>
      </c>
      <c r="EM606" s="11">
        <v>3.3822675000000003E-2</v>
      </c>
      <c r="EN606" s="11">
        <v>1.3883589999999999E-2</v>
      </c>
      <c r="EO606" s="11">
        <v>0</v>
      </c>
      <c r="EP606" s="11">
        <v>0</v>
      </c>
      <c r="EQ606" s="11">
        <v>0</v>
      </c>
      <c r="ER606" s="11">
        <v>0</v>
      </c>
      <c r="ES606" s="11">
        <v>0</v>
      </c>
      <c r="ET606" s="11">
        <v>0</v>
      </c>
      <c r="EU606" s="11">
        <v>0</v>
      </c>
      <c r="EV606" s="11">
        <v>0</v>
      </c>
      <c r="EW606" s="11">
        <v>47.062802699999999</v>
      </c>
      <c r="EX606" s="11">
        <v>4.2167361E-2</v>
      </c>
      <c r="EY606" s="11">
        <v>2.9054719999999999E-2</v>
      </c>
      <c r="EZ606" s="11">
        <v>1.2253735E-2</v>
      </c>
      <c r="FA606" s="11">
        <v>0</v>
      </c>
      <c r="FB606" s="11">
        <v>0</v>
      </c>
      <c r="FC606" s="11">
        <v>0</v>
      </c>
      <c r="FD606" s="11">
        <v>0</v>
      </c>
      <c r="FE606" s="11">
        <v>0</v>
      </c>
      <c r="FF606" s="11">
        <v>0</v>
      </c>
      <c r="FG606" s="11">
        <v>0</v>
      </c>
      <c r="FH606" s="11">
        <v>0.61172199999999999</v>
      </c>
      <c r="FI606" s="11" t="s">
        <v>115</v>
      </c>
      <c r="FJ606" s="11" t="s">
        <v>115</v>
      </c>
      <c r="FK606" s="9">
        <v>3316.557593</v>
      </c>
      <c r="FL606" s="11" t="s">
        <v>115</v>
      </c>
      <c r="FM606" s="11" t="s">
        <v>115</v>
      </c>
    </row>
    <row r="607" spans="116:169">
      <c r="DL607" s="11">
        <v>0</v>
      </c>
      <c r="DM607" s="11">
        <v>0.58952000000000004</v>
      </c>
      <c r="DN607" s="11">
        <v>3.9100000000000003E-3</v>
      </c>
      <c r="DO607" s="11">
        <v>3.5599999999999998E-3</v>
      </c>
      <c r="DP607" s="11">
        <v>2.97E-3</v>
      </c>
      <c r="DQ607" s="11">
        <v>6.0000000000000002E-5</v>
      </c>
      <c r="DR607" s="11">
        <v>6.9999999999999994E-5</v>
      </c>
      <c r="DS607" s="11">
        <v>3.31E-3</v>
      </c>
      <c r="DT607" s="11">
        <v>8.3300000000000006E-3</v>
      </c>
      <c r="DU607" s="11">
        <v>2.2399999999999998E-3</v>
      </c>
      <c r="DV607" s="11">
        <v>0.10118000000000001</v>
      </c>
      <c r="DW607" s="11">
        <v>0.28486</v>
      </c>
      <c r="DX607" s="11">
        <v>0</v>
      </c>
      <c r="DY607" s="11">
        <v>3136.3547699999999</v>
      </c>
      <c r="DZ607" s="11">
        <v>21.186389999999999</v>
      </c>
      <c r="EA607" s="11">
        <v>19.57292</v>
      </c>
      <c r="EB607" s="11">
        <v>16.56859</v>
      </c>
      <c r="EC607" s="11">
        <v>0.34819</v>
      </c>
      <c r="ED607" s="11">
        <v>0.36323</v>
      </c>
      <c r="EE607" s="11">
        <v>18.77985</v>
      </c>
      <c r="EF607" s="11">
        <v>45.132809999999999</v>
      </c>
      <c r="EG607" s="11">
        <v>15.000159999999999</v>
      </c>
      <c r="EH607" s="11">
        <v>683.33937000000003</v>
      </c>
      <c r="EI607" s="11">
        <v>1902.0288</v>
      </c>
      <c r="EJ607" s="11">
        <v>0</v>
      </c>
      <c r="EK607" s="11">
        <v>58.153127650000002</v>
      </c>
      <c r="EL607" s="11">
        <v>5.1893015000000001E-2</v>
      </c>
      <c r="EM607" s="11">
        <v>3.1177389E-2</v>
      </c>
      <c r="EN607" s="11">
        <v>1.4639950000000001E-2</v>
      </c>
      <c r="EO607" s="11">
        <v>0</v>
      </c>
      <c r="EP607" s="11">
        <v>0</v>
      </c>
      <c r="EQ607" s="11">
        <v>0</v>
      </c>
      <c r="ER607" s="11">
        <v>0</v>
      </c>
      <c r="ES607" s="11">
        <v>0</v>
      </c>
      <c r="ET607" s="11">
        <v>0</v>
      </c>
      <c r="EU607" s="11">
        <v>0</v>
      </c>
      <c r="EV607" s="11">
        <v>0</v>
      </c>
      <c r="EW607" s="11">
        <v>45.344614319999998</v>
      </c>
      <c r="EX607" s="11">
        <v>4.2240865000000002E-2</v>
      </c>
      <c r="EY607" s="11">
        <v>2.5982875999999999E-2</v>
      </c>
      <c r="EZ607" s="11">
        <v>1.2536528999999999E-2</v>
      </c>
      <c r="FA607" s="11">
        <v>0</v>
      </c>
      <c r="FB607" s="11">
        <v>0</v>
      </c>
      <c r="FC607" s="11">
        <v>0</v>
      </c>
      <c r="FD607" s="11">
        <v>0</v>
      </c>
      <c r="FE607" s="11">
        <v>0</v>
      </c>
      <c r="FF607" s="11">
        <v>0</v>
      </c>
      <c r="FG607" s="11">
        <v>0</v>
      </c>
      <c r="FH607" s="11">
        <v>0.60001400000000005</v>
      </c>
      <c r="FI607" s="11" t="s">
        <v>115</v>
      </c>
      <c r="FJ607" s="11" t="s">
        <v>115</v>
      </c>
      <c r="FK607" s="9">
        <v>3194.030863</v>
      </c>
      <c r="FL607" s="11" t="s">
        <v>115</v>
      </c>
      <c r="FM607" s="11" t="s">
        <v>115</v>
      </c>
    </row>
    <row r="608" spans="116:169">
      <c r="DL608" s="11">
        <v>0</v>
      </c>
      <c r="DM608" s="11">
        <v>0.57806999999999997</v>
      </c>
      <c r="DN608" s="11">
        <v>3.9399999999999999E-3</v>
      </c>
      <c r="DO608" s="11">
        <v>3.5699999999999998E-3</v>
      </c>
      <c r="DP608" s="11">
        <v>3.1099999999999999E-3</v>
      </c>
      <c r="DQ608" s="11">
        <v>6.0000000000000002E-5</v>
      </c>
      <c r="DR608" s="11">
        <v>6.9999999999999994E-5</v>
      </c>
      <c r="DS608" s="11">
        <v>3.0200000000000001E-3</v>
      </c>
      <c r="DT608" s="11">
        <v>8.1700000000000002E-3</v>
      </c>
      <c r="DU608" s="11">
        <v>2.31E-3</v>
      </c>
      <c r="DV608" s="11">
        <v>0.10449</v>
      </c>
      <c r="DW608" s="11">
        <v>0.29318</v>
      </c>
      <c r="DX608" s="11">
        <v>0</v>
      </c>
      <c r="DY608" s="11">
        <v>3017.7490699999998</v>
      </c>
      <c r="DZ608" s="11">
        <v>20.978110000000001</v>
      </c>
      <c r="EA608" s="11">
        <v>19.2818</v>
      </c>
      <c r="EB608" s="11">
        <v>17.104279999999999</v>
      </c>
      <c r="EC608" s="11">
        <v>0.33893000000000001</v>
      </c>
      <c r="ED608" s="11">
        <v>0.34877000000000002</v>
      </c>
      <c r="EE608" s="11">
        <v>16.810870000000001</v>
      </c>
      <c r="EF608" s="11">
        <v>43.484360000000002</v>
      </c>
      <c r="EG608" s="11">
        <v>15.363390000000001</v>
      </c>
      <c r="EH608" s="11">
        <v>702.11922000000004</v>
      </c>
      <c r="EI608" s="11">
        <v>1947.1616100000001</v>
      </c>
      <c r="EJ608" s="11">
        <v>0</v>
      </c>
      <c r="EK608" s="11">
        <v>57.835665599999999</v>
      </c>
      <c r="EL608" s="11">
        <v>5.2979131999999998E-2</v>
      </c>
      <c r="EM608" s="11">
        <v>3.2672633E-2</v>
      </c>
      <c r="EN608" s="11">
        <v>1.3352599E-2</v>
      </c>
      <c r="EO608" s="11">
        <v>0</v>
      </c>
      <c r="EP608" s="11">
        <v>0</v>
      </c>
      <c r="EQ608" s="11">
        <v>0</v>
      </c>
      <c r="ER608" s="11">
        <v>0</v>
      </c>
      <c r="ES608" s="11">
        <v>0</v>
      </c>
      <c r="ET608" s="11">
        <v>0</v>
      </c>
      <c r="EU608" s="11">
        <v>0</v>
      </c>
      <c r="EV608" s="11">
        <v>0</v>
      </c>
      <c r="EW608" s="11">
        <v>43.660205730000001</v>
      </c>
      <c r="EX608" s="11">
        <v>4.177794E-2</v>
      </c>
      <c r="EY608" s="11">
        <v>2.6382809E-2</v>
      </c>
      <c r="EZ608" s="11">
        <v>1.1088101E-2</v>
      </c>
      <c r="FA608" s="11">
        <v>0</v>
      </c>
      <c r="FB608" s="11">
        <v>0</v>
      </c>
      <c r="FC608" s="11">
        <v>0</v>
      </c>
      <c r="FD608" s="11">
        <v>0</v>
      </c>
      <c r="FE608" s="11">
        <v>0</v>
      </c>
      <c r="FF608" s="11">
        <v>0</v>
      </c>
      <c r="FG608" s="11">
        <v>0</v>
      </c>
      <c r="FH608" s="11">
        <v>0.58875699999999997</v>
      </c>
      <c r="FI608" s="11" t="s">
        <v>115</v>
      </c>
      <c r="FJ608" s="11" t="s">
        <v>115</v>
      </c>
      <c r="FK608" s="9">
        <v>3075.4521880000002</v>
      </c>
      <c r="FL608" s="11" t="s">
        <v>115</v>
      </c>
      <c r="FM608" s="11" t="s">
        <v>115</v>
      </c>
    </row>
    <row r="609" spans="116:169">
      <c r="DL609" s="11">
        <v>0</v>
      </c>
      <c r="DM609" s="11">
        <v>0.56689000000000001</v>
      </c>
      <c r="DN609" s="11">
        <v>3.8500000000000001E-3</v>
      </c>
      <c r="DO609" s="11">
        <v>3.5899999999999999E-3</v>
      </c>
      <c r="DP609" s="11">
        <v>3.13E-3</v>
      </c>
      <c r="DQ609" s="11">
        <v>6.0000000000000002E-5</v>
      </c>
      <c r="DR609" s="11">
        <v>6.0000000000000002E-5</v>
      </c>
      <c r="DS609" s="11">
        <v>3.15E-3</v>
      </c>
      <c r="DT609" s="11">
        <v>8.0300000000000007E-3</v>
      </c>
      <c r="DU609" s="11">
        <v>2.3700000000000001E-3</v>
      </c>
      <c r="DV609" s="11">
        <v>0.10750999999999999</v>
      </c>
      <c r="DW609" s="11">
        <v>0.30136000000000002</v>
      </c>
      <c r="DX609" s="11">
        <v>0</v>
      </c>
      <c r="DY609" s="11">
        <v>2901.9948399999998</v>
      </c>
      <c r="DZ609" s="11">
        <v>20.098199999999999</v>
      </c>
      <c r="EA609" s="11">
        <v>19.02094</v>
      </c>
      <c r="EB609" s="11">
        <v>16.877669999999998</v>
      </c>
      <c r="EC609" s="11">
        <v>0.33667000000000002</v>
      </c>
      <c r="ED609" s="11">
        <v>0.33948</v>
      </c>
      <c r="EE609" s="11">
        <v>17.25375</v>
      </c>
      <c r="EF609" s="11">
        <v>41.904580000000003</v>
      </c>
      <c r="EG609" s="11">
        <v>15.712149999999999</v>
      </c>
      <c r="EH609" s="11">
        <v>718.93010000000004</v>
      </c>
      <c r="EI609" s="11">
        <v>1990.64598</v>
      </c>
      <c r="EJ609" s="11">
        <v>0</v>
      </c>
      <c r="EK609" s="11">
        <v>57.524164829999997</v>
      </c>
      <c r="EL609" s="11">
        <v>5.4213664000000002E-2</v>
      </c>
      <c r="EM609" s="11">
        <v>3.3451001000000001E-2</v>
      </c>
      <c r="EN609" s="11">
        <v>1.4219977E-2</v>
      </c>
      <c r="EO609" s="11">
        <v>0</v>
      </c>
      <c r="EP609" s="11">
        <v>0</v>
      </c>
      <c r="EQ609" s="11">
        <v>0</v>
      </c>
      <c r="ER609" s="11">
        <v>0</v>
      </c>
      <c r="ES609" s="11">
        <v>0</v>
      </c>
      <c r="ET609" s="11">
        <v>0</v>
      </c>
      <c r="EU609" s="11">
        <v>0</v>
      </c>
      <c r="EV609" s="11">
        <v>0</v>
      </c>
      <c r="EW609" s="11">
        <v>42.015877719999999</v>
      </c>
      <c r="EX609" s="11">
        <v>4.1398028000000003E-2</v>
      </c>
      <c r="EY609" s="11">
        <v>2.6169306999999999E-2</v>
      </c>
      <c r="EZ609" s="11">
        <v>1.1445004999999999E-2</v>
      </c>
      <c r="FA609" s="11">
        <v>0</v>
      </c>
      <c r="FB609" s="11">
        <v>0</v>
      </c>
      <c r="FC609" s="11">
        <v>0</v>
      </c>
      <c r="FD609" s="11">
        <v>0</v>
      </c>
      <c r="FE609" s="11">
        <v>0</v>
      </c>
      <c r="FF609" s="11">
        <v>0</v>
      </c>
      <c r="FG609" s="11">
        <v>0</v>
      </c>
      <c r="FH609" s="11">
        <v>0.57751600000000003</v>
      </c>
      <c r="FI609" s="11" t="s">
        <v>115</v>
      </c>
      <c r="FJ609" s="11" t="s">
        <v>115</v>
      </c>
      <c r="FK609" s="9">
        <v>2958.328321</v>
      </c>
      <c r="FL609" s="11" t="s">
        <v>115</v>
      </c>
      <c r="FM609" s="11" t="s">
        <v>115</v>
      </c>
    </row>
    <row r="610" spans="116:169">
      <c r="DL610" s="11">
        <v>0</v>
      </c>
      <c r="DM610" s="11">
        <v>0.55550999999999995</v>
      </c>
      <c r="DN610" s="11">
        <v>4.1900000000000001E-3</v>
      </c>
      <c r="DO610" s="11">
        <v>3.5100000000000001E-3</v>
      </c>
      <c r="DP610" s="11">
        <v>3.14E-3</v>
      </c>
      <c r="DQ610" s="11">
        <v>6.0000000000000002E-5</v>
      </c>
      <c r="DR610" s="11">
        <v>6.0000000000000002E-5</v>
      </c>
      <c r="DS610" s="11">
        <v>3.1800000000000001E-3</v>
      </c>
      <c r="DT610" s="11">
        <v>7.8600000000000007E-3</v>
      </c>
      <c r="DU610" s="11">
        <v>2.4399999999999999E-3</v>
      </c>
      <c r="DV610" s="11">
        <v>0.11065999999999999</v>
      </c>
      <c r="DW610" s="11">
        <v>0.30937999999999999</v>
      </c>
      <c r="DX610" s="11">
        <v>0</v>
      </c>
      <c r="DY610" s="11">
        <v>2786.7119899999998</v>
      </c>
      <c r="DZ610" s="11">
        <v>21.464110000000002</v>
      </c>
      <c r="EA610" s="11">
        <v>18.275210000000001</v>
      </c>
      <c r="EB610" s="11">
        <v>16.622240000000001</v>
      </c>
      <c r="EC610" s="11">
        <v>0.32739000000000001</v>
      </c>
      <c r="ED610" s="11">
        <v>0.32752999999999999</v>
      </c>
      <c r="EE610" s="11">
        <v>17.093669999999999</v>
      </c>
      <c r="EF610" s="11">
        <v>40.233649999999997</v>
      </c>
      <c r="EG610" s="11">
        <v>16.051639999999999</v>
      </c>
      <c r="EH610" s="11">
        <v>736.18385000000001</v>
      </c>
      <c r="EI610" s="11">
        <v>2032.5505599999999</v>
      </c>
      <c r="EJ610" s="11">
        <v>0</v>
      </c>
      <c r="EK610" s="11">
        <v>57.169575899999998</v>
      </c>
      <c r="EL610" s="11">
        <v>5.4388233000000001E-2</v>
      </c>
      <c r="EM610" s="11">
        <v>3.4090297999999998E-2</v>
      </c>
      <c r="EN610" s="11">
        <v>1.4485814E-2</v>
      </c>
      <c r="EO610" s="11">
        <v>0</v>
      </c>
      <c r="EP610" s="11">
        <v>0</v>
      </c>
      <c r="EQ610" s="11">
        <v>0</v>
      </c>
      <c r="ER610" s="11">
        <v>0</v>
      </c>
      <c r="ES610" s="11">
        <v>0</v>
      </c>
      <c r="ET610" s="11">
        <v>0</v>
      </c>
      <c r="EU610" s="11">
        <v>0</v>
      </c>
      <c r="EV610" s="11">
        <v>0</v>
      </c>
      <c r="EW610" s="11">
        <v>40.375895069999999</v>
      </c>
      <c r="EX610" s="11">
        <v>4.0200803E-2</v>
      </c>
      <c r="EY610" s="11">
        <v>2.5821314000000001E-2</v>
      </c>
      <c r="EZ610" s="11">
        <v>1.1293967E-2</v>
      </c>
      <c r="FA610" s="11">
        <v>0</v>
      </c>
      <c r="FB610" s="11">
        <v>0</v>
      </c>
      <c r="FC610" s="11">
        <v>0</v>
      </c>
      <c r="FD610" s="11">
        <v>0</v>
      </c>
      <c r="FE610" s="11">
        <v>0</v>
      </c>
      <c r="FF610" s="11">
        <v>0</v>
      </c>
      <c r="FG610" s="11">
        <v>0</v>
      </c>
      <c r="FH610" s="11">
        <v>0.566415</v>
      </c>
      <c r="FI610" s="11" t="s">
        <v>115</v>
      </c>
      <c r="FJ610" s="11" t="s">
        <v>115</v>
      </c>
      <c r="FK610" s="9">
        <v>2843.400932</v>
      </c>
      <c r="FL610" s="11" t="s">
        <v>115</v>
      </c>
      <c r="FM610" s="11" t="s">
        <v>115</v>
      </c>
    </row>
    <row r="611" spans="116:169">
      <c r="DL611" s="11">
        <v>0</v>
      </c>
      <c r="DM611" s="11">
        <v>0.54418</v>
      </c>
      <c r="DN611" s="11">
        <v>4.3899999999999998E-3</v>
      </c>
      <c r="DO611" s="11">
        <v>3.7399999999999998E-3</v>
      </c>
      <c r="DP611" s="11">
        <v>3.0899999999999999E-3</v>
      </c>
      <c r="DQ611" s="11">
        <v>6.0000000000000002E-5</v>
      </c>
      <c r="DR611" s="11">
        <v>6.0000000000000002E-5</v>
      </c>
      <c r="DS611" s="11">
        <v>3.1900000000000001E-3</v>
      </c>
      <c r="DT611" s="11">
        <v>7.7000000000000002E-3</v>
      </c>
      <c r="DU611" s="11">
        <v>2.5000000000000001E-3</v>
      </c>
      <c r="DV611" s="11">
        <v>0.11384</v>
      </c>
      <c r="DW611" s="11">
        <v>0.31724000000000002</v>
      </c>
      <c r="DX611" s="11">
        <v>0</v>
      </c>
      <c r="DY611" s="11">
        <v>2673.2151899999999</v>
      </c>
      <c r="DZ611" s="11">
        <v>21.994730000000001</v>
      </c>
      <c r="EA611" s="11">
        <v>19.10361</v>
      </c>
      <c r="EB611" s="11">
        <v>16.043980000000001</v>
      </c>
      <c r="EC611" s="11">
        <v>0.32879000000000003</v>
      </c>
      <c r="ED611" s="11">
        <v>0.31891000000000003</v>
      </c>
      <c r="EE611" s="11">
        <v>16.853829999999999</v>
      </c>
      <c r="EF611" s="11">
        <v>38.631419999999999</v>
      </c>
      <c r="EG611" s="11">
        <v>16.379159999999999</v>
      </c>
      <c r="EH611" s="11">
        <v>753.27751999999998</v>
      </c>
      <c r="EI611" s="11">
        <v>2072.7842000000001</v>
      </c>
      <c r="EJ611" s="11">
        <v>0</v>
      </c>
      <c r="EK611" s="11">
        <v>56.804136759999999</v>
      </c>
      <c r="EL611" s="11">
        <v>5.7589685000000002E-2</v>
      </c>
      <c r="EM611" s="11">
        <v>3.3995522E-2</v>
      </c>
      <c r="EN611" s="11">
        <v>1.4736869E-2</v>
      </c>
      <c r="EO611" s="11">
        <v>0</v>
      </c>
      <c r="EP611" s="11">
        <v>0</v>
      </c>
      <c r="EQ611" s="11">
        <v>0</v>
      </c>
      <c r="ER611" s="11">
        <v>0</v>
      </c>
      <c r="ES611" s="11">
        <v>0</v>
      </c>
      <c r="ET611" s="11">
        <v>0</v>
      </c>
      <c r="EU611" s="11">
        <v>0</v>
      </c>
      <c r="EV611" s="11">
        <v>0</v>
      </c>
      <c r="EW611" s="11">
        <v>38.764904899999998</v>
      </c>
      <c r="EX611" s="11">
        <v>4.1142827E-2</v>
      </c>
      <c r="EY611" s="11">
        <v>2.4916918E-2</v>
      </c>
      <c r="EZ611" s="11">
        <v>1.1123562E-2</v>
      </c>
      <c r="FA611" s="11">
        <v>0</v>
      </c>
      <c r="FB611" s="11">
        <v>0</v>
      </c>
      <c r="FC611" s="11">
        <v>0</v>
      </c>
      <c r="FD611" s="11">
        <v>0</v>
      </c>
      <c r="FE611" s="11">
        <v>0</v>
      </c>
      <c r="FF611" s="11">
        <v>0</v>
      </c>
      <c r="FG611" s="11">
        <v>0</v>
      </c>
      <c r="FH611" s="11">
        <v>0.55545900000000004</v>
      </c>
      <c r="FI611" s="11" t="s">
        <v>115</v>
      </c>
      <c r="FJ611" s="11" t="s">
        <v>115</v>
      </c>
      <c r="FK611" s="9">
        <v>2730.6863060000001</v>
      </c>
      <c r="FL611" s="11" t="s">
        <v>115</v>
      </c>
      <c r="FM611" s="11" t="s">
        <v>115</v>
      </c>
    </row>
    <row r="612" spans="116:169">
      <c r="DL612" s="11">
        <v>0</v>
      </c>
      <c r="DM612" s="11">
        <v>0.53383999999999998</v>
      </c>
      <c r="DN612" s="11">
        <v>3.6700000000000001E-3</v>
      </c>
      <c r="DO612" s="11">
        <v>3.8899999999999998E-3</v>
      </c>
      <c r="DP612" s="11">
        <v>3.2699999999999999E-3</v>
      </c>
      <c r="DQ612" s="11">
        <v>6.9999999999999994E-5</v>
      </c>
      <c r="DR612" s="11">
        <v>6.0000000000000002E-5</v>
      </c>
      <c r="DS612" s="11">
        <v>3.13E-3</v>
      </c>
      <c r="DT612" s="11">
        <v>7.5500000000000003E-3</v>
      </c>
      <c r="DU612" s="11">
        <v>2.5600000000000002E-3</v>
      </c>
      <c r="DV612" s="11">
        <v>0.11704000000000001</v>
      </c>
      <c r="DW612" s="11">
        <v>0.32494000000000001</v>
      </c>
      <c r="DX612" s="11">
        <v>0</v>
      </c>
      <c r="DY612" s="11">
        <v>2566.0231899999999</v>
      </c>
      <c r="DZ612" s="11">
        <v>18.009879999999999</v>
      </c>
      <c r="EA612" s="11">
        <v>19.45589</v>
      </c>
      <c r="EB612" s="11">
        <v>16.662710000000001</v>
      </c>
      <c r="EC612" s="11">
        <v>0.33151000000000003</v>
      </c>
      <c r="ED612" s="11">
        <v>0.31024000000000002</v>
      </c>
      <c r="EE612" s="11">
        <v>16.187840000000001</v>
      </c>
      <c r="EF612" s="11">
        <v>37.07011</v>
      </c>
      <c r="EG612" s="11">
        <v>16.698070000000001</v>
      </c>
      <c r="EH612" s="11">
        <v>770.13135999999997</v>
      </c>
      <c r="EI612" s="11">
        <v>2111.41563</v>
      </c>
      <c r="EJ612" s="11">
        <v>0</v>
      </c>
      <c r="EK612" s="11">
        <v>56.523058939999999</v>
      </c>
      <c r="EL612" s="11">
        <v>6.0915915000000001E-2</v>
      </c>
      <c r="EM612" s="11">
        <v>3.6256921999999997E-2</v>
      </c>
      <c r="EN612" s="11">
        <v>1.4704336E-2</v>
      </c>
      <c r="EO612" s="11">
        <v>0</v>
      </c>
      <c r="EP612" s="11">
        <v>0</v>
      </c>
      <c r="EQ612" s="11">
        <v>0</v>
      </c>
      <c r="ER612" s="11">
        <v>0</v>
      </c>
      <c r="ES612" s="11">
        <v>0</v>
      </c>
      <c r="ET612" s="11">
        <v>0</v>
      </c>
      <c r="EU612" s="11">
        <v>0</v>
      </c>
      <c r="EV612" s="11">
        <v>0</v>
      </c>
      <c r="EW612" s="11">
        <v>37.24579318</v>
      </c>
      <c r="EX612" s="11">
        <v>4.2054016999999999E-2</v>
      </c>
      <c r="EY612" s="11">
        <v>2.5692129000000001E-2</v>
      </c>
      <c r="EZ612" s="11">
        <v>1.0738774E-2</v>
      </c>
      <c r="FA612" s="11">
        <v>0</v>
      </c>
      <c r="FB612" s="11">
        <v>0</v>
      </c>
      <c r="FC612" s="11">
        <v>0</v>
      </c>
      <c r="FD612" s="11">
        <v>0</v>
      </c>
      <c r="FE612" s="11">
        <v>0</v>
      </c>
      <c r="FF612" s="11">
        <v>0</v>
      </c>
      <c r="FG612" s="11">
        <v>0</v>
      </c>
      <c r="FH612" s="11">
        <v>0.54472600000000004</v>
      </c>
      <c r="FI612" s="11" t="s">
        <v>115</v>
      </c>
      <c r="FJ612" s="11" t="s">
        <v>115</v>
      </c>
      <c r="FK612" s="9">
        <v>2620.48317</v>
      </c>
      <c r="FL612" s="11" t="s">
        <v>115</v>
      </c>
      <c r="FM612" s="11" t="s">
        <v>115</v>
      </c>
    </row>
    <row r="613" spans="116:169">
      <c r="DL613" s="11">
        <v>0</v>
      </c>
      <c r="DM613" s="11">
        <v>0.52295999999999998</v>
      </c>
      <c r="DN613" s="11">
        <v>4.1799999999999997E-3</v>
      </c>
      <c r="DO613" s="11">
        <v>3.3800000000000002E-3</v>
      </c>
      <c r="DP613" s="11">
        <v>3.3700000000000002E-3</v>
      </c>
      <c r="DQ613" s="11">
        <v>6.0000000000000002E-5</v>
      </c>
      <c r="DR613" s="11">
        <v>6.0000000000000002E-5</v>
      </c>
      <c r="DS613" s="11">
        <v>3.32E-3</v>
      </c>
      <c r="DT613" s="11">
        <v>7.3899999999999999E-3</v>
      </c>
      <c r="DU613" s="11">
        <v>2.63E-3</v>
      </c>
      <c r="DV613" s="11">
        <v>0.12016</v>
      </c>
      <c r="DW613" s="11">
        <v>0.33249000000000001</v>
      </c>
      <c r="DX613" s="11">
        <v>0</v>
      </c>
      <c r="DY613" s="11">
        <v>2457.73603</v>
      </c>
      <c r="DZ613" s="11">
        <v>20.112169999999999</v>
      </c>
      <c r="EA613" s="11">
        <v>16.543119999999998</v>
      </c>
      <c r="EB613" s="11">
        <v>16.847329999999999</v>
      </c>
      <c r="EC613" s="11">
        <v>0.31079000000000001</v>
      </c>
      <c r="ED613" s="11">
        <v>0.29614000000000001</v>
      </c>
      <c r="EE613" s="11">
        <v>16.856400000000001</v>
      </c>
      <c r="EF613" s="11">
        <v>35.520209999999999</v>
      </c>
      <c r="EG613" s="11">
        <v>17.008320000000001</v>
      </c>
      <c r="EH613" s="11">
        <v>786.31920000000002</v>
      </c>
      <c r="EI613" s="11">
        <v>2148.4857400000001</v>
      </c>
      <c r="EJ613" s="11">
        <v>0</v>
      </c>
      <c r="EK613" s="11">
        <v>56.149987029999998</v>
      </c>
      <c r="EL613" s="11">
        <v>5.6894260000000002E-2</v>
      </c>
      <c r="EM613" s="11">
        <v>3.8309149000000001E-2</v>
      </c>
      <c r="EN613" s="11">
        <v>1.5791605E-2</v>
      </c>
      <c r="EO613" s="11">
        <v>0</v>
      </c>
      <c r="EP613" s="11">
        <v>0</v>
      </c>
      <c r="EQ613" s="11">
        <v>0</v>
      </c>
      <c r="ER613" s="11">
        <v>0</v>
      </c>
      <c r="ES613" s="11">
        <v>0</v>
      </c>
      <c r="ET613" s="11">
        <v>0</v>
      </c>
      <c r="EU613" s="11">
        <v>0</v>
      </c>
      <c r="EV613" s="11">
        <v>0</v>
      </c>
      <c r="EW613" s="11">
        <v>35.699496289999999</v>
      </c>
      <c r="EX613" s="11">
        <v>3.7993111000000003E-2</v>
      </c>
      <c r="EY613" s="11">
        <v>2.6233341E-2</v>
      </c>
      <c r="EZ613" s="11">
        <v>1.1151354E-2</v>
      </c>
      <c r="FA613" s="11">
        <v>0</v>
      </c>
      <c r="FB613" s="11">
        <v>0</v>
      </c>
      <c r="FC613" s="11">
        <v>0</v>
      </c>
      <c r="FD613" s="11">
        <v>0</v>
      </c>
      <c r="FE613" s="11">
        <v>0</v>
      </c>
      <c r="FF613" s="11">
        <v>0</v>
      </c>
      <c r="FG613" s="11">
        <v>0</v>
      </c>
      <c r="FH613" s="11">
        <v>0.53395700000000001</v>
      </c>
      <c r="FI613" s="11" t="s">
        <v>115</v>
      </c>
      <c r="FJ613" s="11" t="s">
        <v>115</v>
      </c>
      <c r="FK613" s="9">
        <v>2511.5494440000002</v>
      </c>
      <c r="FL613" s="11" t="s">
        <v>115</v>
      </c>
      <c r="FM613" s="11" t="s">
        <v>115</v>
      </c>
    </row>
    <row r="614" spans="116:169">
      <c r="DL614" s="11">
        <v>0</v>
      </c>
      <c r="DM614" s="11">
        <v>0.51346000000000003</v>
      </c>
      <c r="DN614" s="11">
        <v>3.0699999999999998E-3</v>
      </c>
      <c r="DO614" s="11">
        <v>3.7000000000000002E-3</v>
      </c>
      <c r="DP614" s="11">
        <v>2.99E-3</v>
      </c>
      <c r="DQ614" s="11">
        <v>6.0000000000000002E-5</v>
      </c>
      <c r="DR614" s="11">
        <v>6.0000000000000002E-5</v>
      </c>
      <c r="DS614" s="11">
        <v>3.3500000000000001E-3</v>
      </c>
      <c r="DT614" s="11">
        <v>7.26E-3</v>
      </c>
      <c r="DU614" s="11">
        <v>2.6900000000000001E-3</v>
      </c>
      <c r="DV614" s="11">
        <v>0.12348000000000001</v>
      </c>
      <c r="DW614" s="11">
        <v>0.33987000000000001</v>
      </c>
      <c r="DX614" s="11">
        <v>0</v>
      </c>
      <c r="DY614" s="11">
        <v>2357.3460799999998</v>
      </c>
      <c r="DZ614" s="11">
        <v>14.40959</v>
      </c>
      <c r="EA614" s="11">
        <v>17.748290000000001</v>
      </c>
      <c r="EB614" s="11">
        <v>14.613659999999999</v>
      </c>
      <c r="EC614" s="11">
        <v>0.30831999999999998</v>
      </c>
      <c r="ED614" s="11">
        <v>0.28875000000000001</v>
      </c>
      <c r="EE614" s="11">
        <v>16.674990000000001</v>
      </c>
      <c r="EF614" s="11">
        <v>34.133620000000001</v>
      </c>
      <c r="EG614" s="11">
        <v>17.304459999999999</v>
      </c>
      <c r="EH614" s="11">
        <v>803.17560000000003</v>
      </c>
      <c r="EI614" s="11">
        <v>2184.0059500000002</v>
      </c>
      <c r="EJ614" s="11">
        <v>0</v>
      </c>
      <c r="EK614" s="11">
        <v>55.914925959999998</v>
      </c>
      <c r="EL614" s="11">
        <v>5.9898137999999997E-2</v>
      </c>
      <c r="EM614" s="11">
        <v>3.4799773999999999E-2</v>
      </c>
      <c r="EN614" s="11">
        <v>1.6521270000000001E-2</v>
      </c>
      <c r="EO614" s="11">
        <v>0</v>
      </c>
      <c r="EP614" s="11">
        <v>0</v>
      </c>
      <c r="EQ614" s="11">
        <v>0</v>
      </c>
      <c r="ER614" s="11">
        <v>0</v>
      </c>
      <c r="ES614" s="11">
        <v>0</v>
      </c>
      <c r="ET614" s="11">
        <v>0</v>
      </c>
      <c r="EU614" s="11">
        <v>0</v>
      </c>
      <c r="EV614" s="11">
        <v>0</v>
      </c>
      <c r="EW614" s="11">
        <v>34.273146949999997</v>
      </c>
      <c r="EX614" s="11">
        <v>3.8556581999999999E-2</v>
      </c>
      <c r="EY614" s="11">
        <v>2.3022483E-2</v>
      </c>
      <c r="EZ614" s="11">
        <v>1.1273089999999999E-2</v>
      </c>
      <c r="FA614" s="11">
        <v>0</v>
      </c>
      <c r="FB614" s="11">
        <v>0</v>
      </c>
      <c r="FC614" s="11">
        <v>0</v>
      </c>
      <c r="FD614" s="11">
        <v>0</v>
      </c>
      <c r="FE614" s="11">
        <v>0</v>
      </c>
      <c r="FF614" s="11">
        <v>0</v>
      </c>
      <c r="FG614" s="11">
        <v>0</v>
      </c>
      <c r="FH614" s="11">
        <v>0.52328699999999995</v>
      </c>
      <c r="FI614" s="11" t="s">
        <v>115</v>
      </c>
      <c r="FJ614" s="11" t="s">
        <v>115</v>
      </c>
      <c r="FK614" s="9">
        <v>2404.4259400000001</v>
      </c>
      <c r="FL614" s="11" t="s">
        <v>115</v>
      </c>
      <c r="FM614" s="11" t="s">
        <v>115</v>
      </c>
    </row>
    <row r="615" spans="116:169">
      <c r="DL615" s="11">
        <v>0</v>
      </c>
      <c r="DM615" s="11">
        <v>0.50385999999999997</v>
      </c>
      <c r="DN615" s="11">
        <v>3.0599999999999998E-3</v>
      </c>
      <c r="DO615" s="11">
        <v>2.9199999999999999E-3</v>
      </c>
      <c r="DP615" s="11">
        <v>3.2000000000000002E-3</v>
      </c>
      <c r="DQ615" s="11">
        <v>6.0000000000000002E-5</v>
      </c>
      <c r="DR615" s="11">
        <v>6.0000000000000002E-5</v>
      </c>
      <c r="DS615" s="11">
        <v>3.0100000000000001E-3</v>
      </c>
      <c r="DT615" s="11">
        <v>7.1300000000000001E-3</v>
      </c>
      <c r="DU615" s="11">
        <v>2.7499999999999998E-3</v>
      </c>
      <c r="DV615" s="11">
        <v>0.12683</v>
      </c>
      <c r="DW615" s="11">
        <v>0.34714</v>
      </c>
      <c r="DX615" s="11">
        <v>0</v>
      </c>
      <c r="DY615" s="11">
        <v>2257.7544800000001</v>
      </c>
      <c r="DZ615" s="11">
        <v>14.067130000000001</v>
      </c>
      <c r="EA615" s="11">
        <v>13.65202</v>
      </c>
      <c r="EB615" s="11">
        <v>15.29167</v>
      </c>
      <c r="EC615" s="11">
        <v>0.26959</v>
      </c>
      <c r="ED615" s="11">
        <v>0.26726</v>
      </c>
      <c r="EE615" s="11">
        <v>14.6591</v>
      </c>
      <c r="EF615" s="11">
        <v>32.72813</v>
      </c>
      <c r="EG615" s="11">
        <v>17.593209999999999</v>
      </c>
      <c r="EH615" s="11">
        <v>819.85059000000001</v>
      </c>
      <c r="EI615" s="11">
        <v>2218.1395600000001</v>
      </c>
      <c r="EJ615" s="11">
        <v>0</v>
      </c>
      <c r="EK615" s="11">
        <v>55.632394699999999</v>
      </c>
      <c r="EL615" s="11">
        <v>5.2000820000000003E-2</v>
      </c>
      <c r="EM615" s="11">
        <v>3.7314113000000003E-2</v>
      </c>
      <c r="EN615" s="11">
        <v>1.4852491000000001E-2</v>
      </c>
      <c r="EO615" s="11">
        <v>0</v>
      </c>
      <c r="EP615" s="11">
        <v>0</v>
      </c>
      <c r="EQ615" s="11">
        <v>0</v>
      </c>
      <c r="ER615" s="11">
        <v>0</v>
      </c>
      <c r="ES615" s="11">
        <v>0</v>
      </c>
      <c r="ET615" s="11">
        <v>0</v>
      </c>
      <c r="EU615" s="11">
        <v>0</v>
      </c>
      <c r="EV615" s="11">
        <v>0</v>
      </c>
      <c r="EW615" s="11">
        <v>32.846992620000002</v>
      </c>
      <c r="EX615" s="11">
        <v>3.2351647999999997E-2</v>
      </c>
      <c r="EY615" s="11">
        <v>2.3807239000000001E-2</v>
      </c>
      <c r="EZ615" s="11">
        <v>9.7855849999999994E-3</v>
      </c>
      <c r="FA615" s="11">
        <v>0</v>
      </c>
      <c r="FB615" s="11">
        <v>0</v>
      </c>
      <c r="FC615" s="11">
        <v>0</v>
      </c>
      <c r="FD615" s="11">
        <v>0</v>
      </c>
      <c r="FE615" s="11">
        <v>0</v>
      </c>
      <c r="FF615" s="11">
        <v>0</v>
      </c>
      <c r="FG615" s="11">
        <v>0</v>
      </c>
      <c r="FH615" s="11">
        <v>0.51309300000000002</v>
      </c>
      <c r="FI615" s="11" t="s">
        <v>115</v>
      </c>
      <c r="FJ615" s="11" t="s">
        <v>115</v>
      </c>
      <c r="FK615" s="9">
        <v>2301.0348859999999</v>
      </c>
      <c r="FL615" s="11" t="s">
        <v>115</v>
      </c>
      <c r="FM615" s="11" t="s">
        <v>115</v>
      </c>
    </row>
    <row r="616" spans="116:169">
      <c r="DL616" s="11">
        <v>0</v>
      </c>
      <c r="DM616" s="11">
        <v>0.49407000000000001</v>
      </c>
      <c r="DN616" s="11">
        <v>3.3E-3</v>
      </c>
      <c r="DO616" s="11">
        <v>2.8500000000000001E-3</v>
      </c>
      <c r="DP616" s="11">
        <v>2.5899999999999999E-3</v>
      </c>
      <c r="DQ616" s="11">
        <v>5.0000000000000002E-5</v>
      </c>
      <c r="DR616" s="11">
        <v>6.0000000000000002E-5</v>
      </c>
      <c r="DS616" s="11">
        <v>3.1800000000000001E-3</v>
      </c>
      <c r="DT616" s="11">
        <v>7.0000000000000001E-3</v>
      </c>
      <c r="DU616" s="11">
        <v>2.81E-3</v>
      </c>
      <c r="DV616" s="11">
        <v>0.12984000000000001</v>
      </c>
      <c r="DW616" s="11">
        <v>0.35426000000000002</v>
      </c>
      <c r="DX616" s="11">
        <v>0</v>
      </c>
      <c r="DY616" s="11">
        <v>2158.6896700000002</v>
      </c>
      <c r="DZ616" s="11">
        <v>14.779949999999999</v>
      </c>
      <c r="EA616" s="11">
        <v>13.018980000000001</v>
      </c>
      <c r="EB616" s="11">
        <v>12.091290000000001</v>
      </c>
      <c r="EC616" s="11">
        <v>0.24940999999999999</v>
      </c>
      <c r="ED616" s="11">
        <v>0.25589000000000001</v>
      </c>
      <c r="EE616" s="11">
        <v>15.1547</v>
      </c>
      <c r="EF616" s="11">
        <v>31.385069999999999</v>
      </c>
      <c r="EG616" s="11">
        <v>17.860469999999999</v>
      </c>
      <c r="EH616" s="11">
        <v>834.50968999999998</v>
      </c>
      <c r="EI616" s="11">
        <v>2250.86769</v>
      </c>
      <c r="EJ616" s="11">
        <v>0</v>
      </c>
      <c r="EK616" s="11">
        <v>55.313164280000002</v>
      </c>
      <c r="EL616" s="11">
        <v>4.9199751999999999E-2</v>
      </c>
      <c r="EM616" s="11">
        <v>3.1463668E-2</v>
      </c>
      <c r="EN616" s="11">
        <v>1.6101131000000001E-2</v>
      </c>
      <c r="EO616" s="11">
        <v>0</v>
      </c>
      <c r="EP616" s="11">
        <v>0</v>
      </c>
      <c r="EQ616" s="11">
        <v>0</v>
      </c>
      <c r="ER616" s="11">
        <v>0</v>
      </c>
      <c r="ES616" s="11">
        <v>0</v>
      </c>
      <c r="ET616" s="11">
        <v>0</v>
      </c>
      <c r="EU616" s="11">
        <v>0</v>
      </c>
      <c r="EV616" s="11">
        <v>0</v>
      </c>
      <c r="EW616" s="11">
        <v>31.429983880000002</v>
      </c>
      <c r="EX616" s="11">
        <v>2.9478025000000001E-2</v>
      </c>
      <c r="EY616" s="11">
        <v>1.9371379000000001E-2</v>
      </c>
      <c r="EZ616" s="11">
        <v>1.0235372E-2</v>
      </c>
      <c r="FA616" s="11">
        <v>0</v>
      </c>
      <c r="FB616" s="11">
        <v>0</v>
      </c>
      <c r="FC616" s="11">
        <v>0</v>
      </c>
      <c r="FD616" s="11">
        <v>0</v>
      </c>
      <c r="FE616" s="11">
        <v>0</v>
      </c>
      <c r="FF616" s="11">
        <v>0</v>
      </c>
      <c r="FG616" s="11">
        <v>0</v>
      </c>
      <c r="FH616" s="11">
        <v>0.50285500000000005</v>
      </c>
      <c r="FI616" s="11" t="s">
        <v>115</v>
      </c>
      <c r="FJ616" s="11" t="s">
        <v>115</v>
      </c>
      <c r="FK616" s="9">
        <v>2198.8293020000001</v>
      </c>
      <c r="FL616" s="11" t="s">
        <v>115</v>
      </c>
      <c r="FM616" s="11" t="s">
        <v>115</v>
      </c>
    </row>
    <row r="617" spans="116:169">
      <c r="DL617" s="11">
        <v>0</v>
      </c>
      <c r="DM617" s="11">
        <v>0.48498000000000002</v>
      </c>
      <c r="DN617" s="11">
        <v>2.81E-3</v>
      </c>
      <c r="DO617" s="11">
        <v>3.0000000000000001E-3</v>
      </c>
      <c r="DP617" s="11">
        <v>2.5100000000000001E-3</v>
      </c>
      <c r="DQ617" s="11">
        <v>5.0000000000000002E-5</v>
      </c>
      <c r="DR617" s="11">
        <v>5.0000000000000002E-5</v>
      </c>
      <c r="DS617" s="11">
        <v>2.5999999999999999E-3</v>
      </c>
      <c r="DT617" s="11">
        <v>6.8599999999999998E-3</v>
      </c>
      <c r="DU617" s="11">
        <v>2.8600000000000001E-3</v>
      </c>
      <c r="DV617" s="11">
        <v>0.13302</v>
      </c>
      <c r="DW617" s="11">
        <v>0.36126999999999998</v>
      </c>
      <c r="DX617" s="11">
        <v>0</v>
      </c>
      <c r="DY617" s="11">
        <v>2064.0304000000001</v>
      </c>
      <c r="DZ617" s="11">
        <v>12.264089999999999</v>
      </c>
      <c r="EA617" s="11">
        <v>13.378439999999999</v>
      </c>
      <c r="EB617" s="11">
        <v>11.451879999999999</v>
      </c>
      <c r="EC617" s="11">
        <v>0.23526</v>
      </c>
      <c r="ED617" s="11">
        <v>0.24160999999999999</v>
      </c>
      <c r="EE617" s="11">
        <v>12.09225</v>
      </c>
      <c r="EF617" s="11">
        <v>29.975950000000001</v>
      </c>
      <c r="EG617" s="11">
        <v>18.11636</v>
      </c>
      <c r="EH617" s="11">
        <v>849.66439000000003</v>
      </c>
      <c r="EI617" s="11">
        <v>2282.2527500000001</v>
      </c>
      <c r="EJ617" s="11">
        <v>0</v>
      </c>
      <c r="EK617" s="11">
        <v>55.065755789999997</v>
      </c>
      <c r="EL617" s="11">
        <v>5.0299908999999997E-2</v>
      </c>
      <c r="EM617" s="11">
        <v>3.0128753000000001E-2</v>
      </c>
      <c r="EN617" s="11">
        <v>1.3221088000000001E-2</v>
      </c>
      <c r="EO617" s="11">
        <v>0</v>
      </c>
      <c r="EP617" s="11">
        <v>0</v>
      </c>
      <c r="EQ617" s="11">
        <v>0</v>
      </c>
      <c r="ER617" s="11">
        <v>0</v>
      </c>
      <c r="ES617" s="11">
        <v>0</v>
      </c>
      <c r="ET617" s="11">
        <v>0</v>
      </c>
      <c r="EU617" s="11">
        <v>0</v>
      </c>
      <c r="EV617" s="11">
        <v>0</v>
      </c>
      <c r="EW617" s="11">
        <v>30.083773059999999</v>
      </c>
      <c r="EX617" s="11">
        <v>2.8974521E-2</v>
      </c>
      <c r="EY617" s="11">
        <v>1.7860984E-2</v>
      </c>
      <c r="EZ617" s="11">
        <v>8.1026410000000007E-3</v>
      </c>
      <c r="FA617" s="11">
        <v>0</v>
      </c>
      <c r="FB617" s="11">
        <v>0</v>
      </c>
      <c r="FC617" s="11">
        <v>0</v>
      </c>
      <c r="FD617" s="11">
        <v>0</v>
      </c>
      <c r="FE617" s="11">
        <v>0</v>
      </c>
      <c r="FF617" s="11">
        <v>0</v>
      </c>
      <c r="FG617" s="11">
        <v>0</v>
      </c>
      <c r="FH617" s="11">
        <v>0.493344</v>
      </c>
      <c r="FI617" s="11" t="s">
        <v>115</v>
      </c>
      <c r="FJ617" s="11" t="s">
        <v>115</v>
      </c>
      <c r="FK617" s="9">
        <v>2101.3600839999999</v>
      </c>
      <c r="FL617" s="11" t="s">
        <v>115</v>
      </c>
      <c r="FM617" s="11" t="s">
        <v>115</v>
      </c>
    </row>
    <row r="618" spans="116:169">
      <c r="DL618" s="11">
        <v>0</v>
      </c>
      <c r="DM618" s="11">
        <v>0.47563</v>
      </c>
      <c r="DN618" s="11">
        <v>3.0899999999999999E-3</v>
      </c>
      <c r="DO618" s="11">
        <v>2.65E-3</v>
      </c>
      <c r="DP618" s="11">
        <v>2.6099999999999999E-3</v>
      </c>
      <c r="DQ618" s="11">
        <v>5.0000000000000002E-5</v>
      </c>
      <c r="DR618" s="11">
        <v>5.0000000000000002E-5</v>
      </c>
      <c r="DS618" s="11">
        <v>2.5400000000000002E-3</v>
      </c>
      <c r="DT618" s="11">
        <v>6.7200000000000003E-3</v>
      </c>
      <c r="DU618" s="11">
        <v>2.9199999999999999E-3</v>
      </c>
      <c r="DV618" s="11">
        <v>0.13561000000000001</v>
      </c>
      <c r="DW618" s="11">
        <v>0.36813000000000001</v>
      </c>
      <c r="DX618" s="11">
        <v>0</v>
      </c>
      <c r="DY618" s="11">
        <v>1969.60491</v>
      </c>
      <c r="DZ618" s="11">
        <v>13.13996</v>
      </c>
      <c r="EA618" s="11">
        <v>11.519450000000001</v>
      </c>
      <c r="EB618" s="11">
        <v>11.62421</v>
      </c>
      <c r="EC618" s="11">
        <v>0.21798999999999999</v>
      </c>
      <c r="ED618" s="11">
        <v>0.22842000000000001</v>
      </c>
      <c r="EE618" s="11">
        <v>11.556789999999999</v>
      </c>
      <c r="EF618" s="11">
        <v>28.612570000000002</v>
      </c>
      <c r="EG618" s="11">
        <v>18.357970000000002</v>
      </c>
      <c r="EH618" s="11">
        <v>861.75663999999995</v>
      </c>
      <c r="EI618" s="11">
        <v>2312.2287099999999</v>
      </c>
      <c r="EJ618" s="11">
        <v>0</v>
      </c>
      <c r="EK618" s="11">
        <v>54.764109509999997</v>
      </c>
      <c r="EL618" s="11">
        <v>4.6998631999999999E-2</v>
      </c>
      <c r="EM618" s="11">
        <v>3.1680470000000002E-2</v>
      </c>
      <c r="EN618" s="11">
        <v>1.3004254E-2</v>
      </c>
      <c r="EO618" s="11">
        <v>0</v>
      </c>
      <c r="EP618" s="11">
        <v>0</v>
      </c>
      <c r="EQ618" s="11">
        <v>0</v>
      </c>
      <c r="ER618" s="11">
        <v>0</v>
      </c>
      <c r="ES618" s="11">
        <v>0</v>
      </c>
      <c r="ET618" s="11">
        <v>0</v>
      </c>
      <c r="EU618" s="11">
        <v>0</v>
      </c>
      <c r="EV618" s="11">
        <v>0</v>
      </c>
      <c r="EW618" s="11">
        <v>28.73666227</v>
      </c>
      <c r="EX618" s="11">
        <v>2.6068688E-2</v>
      </c>
      <c r="EY618" s="11">
        <v>1.8071357E-2</v>
      </c>
      <c r="EZ618" s="11">
        <v>7.676942E-3</v>
      </c>
      <c r="FA618" s="11">
        <v>0</v>
      </c>
      <c r="FB618" s="11">
        <v>0</v>
      </c>
      <c r="FC618" s="11">
        <v>0</v>
      </c>
      <c r="FD618" s="11">
        <v>0</v>
      </c>
      <c r="FE618" s="11">
        <v>0</v>
      </c>
      <c r="FF618" s="11">
        <v>0</v>
      </c>
      <c r="FG618" s="11">
        <v>0</v>
      </c>
      <c r="FH618" s="11">
        <v>0.48402600000000001</v>
      </c>
      <c r="FI618" s="11" t="s">
        <v>115</v>
      </c>
      <c r="FJ618" s="11" t="s">
        <v>115</v>
      </c>
      <c r="FK618" s="9">
        <v>2006.1065140000001</v>
      </c>
      <c r="FL618" s="11" t="s">
        <v>115</v>
      </c>
      <c r="FM618" s="11" t="s">
        <v>115</v>
      </c>
    </row>
    <row r="619" spans="116:169">
      <c r="DL619" s="11">
        <v>0</v>
      </c>
      <c r="DM619" s="11">
        <v>0.46645999999999999</v>
      </c>
      <c r="DN619" s="11">
        <v>3.0899999999999999E-3</v>
      </c>
      <c r="DO619" s="11">
        <v>2.82E-3</v>
      </c>
      <c r="DP619" s="11">
        <v>2.3500000000000001E-3</v>
      </c>
      <c r="DQ619" s="11">
        <v>5.0000000000000002E-5</v>
      </c>
      <c r="DR619" s="11">
        <v>5.0000000000000002E-5</v>
      </c>
      <c r="DS619" s="11">
        <v>2.6199999999999999E-3</v>
      </c>
      <c r="DT619" s="11">
        <v>6.5900000000000004E-3</v>
      </c>
      <c r="DU619" s="11">
        <v>2.97E-3</v>
      </c>
      <c r="DV619" s="11">
        <v>0.13816000000000001</v>
      </c>
      <c r="DW619" s="11">
        <v>0.37485000000000002</v>
      </c>
      <c r="DX619" s="11">
        <v>0</v>
      </c>
      <c r="DY619" s="11">
        <v>1877.26062</v>
      </c>
      <c r="DZ619" s="11">
        <v>12.81002</v>
      </c>
      <c r="EA619" s="11">
        <v>11.932510000000001</v>
      </c>
      <c r="EB619" s="11">
        <v>10.18463</v>
      </c>
      <c r="EC619" s="11">
        <v>0.21345</v>
      </c>
      <c r="ED619" s="11">
        <v>0.22065000000000001</v>
      </c>
      <c r="EE619" s="11">
        <v>11.6303</v>
      </c>
      <c r="EF619" s="11">
        <v>27.29289</v>
      </c>
      <c r="EG619" s="11">
        <v>18.586390000000002</v>
      </c>
      <c r="EH619" s="11">
        <v>873.31343000000004</v>
      </c>
      <c r="EI619" s="11">
        <v>2340.8412800000001</v>
      </c>
      <c r="EJ619" s="11">
        <v>0</v>
      </c>
      <c r="EK619" s="11">
        <v>54.469920680000001</v>
      </c>
      <c r="EL619" s="11">
        <v>4.8606300999999998E-2</v>
      </c>
      <c r="EM619" s="11">
        <v>2.9202727000000001E-2</v>
      </c>
      <c r="EN619" s="11">
        <v>1.3712709E-2</v>
      </c>
      <c r="EO619" s="11">
        <v>0</v>
      </c>
      <c r="EP619" s="11">
        <v>0</v>
      </c>
      <c r="EQ619" s="11">
        <v>0</v>
      </c>
      <c r="ER619" s="11">
        <v>0</v>
      </c>
      <c r="ES619" s="11">
        <v>0</v>
      </c>
      <c r="ET619" s="11">
        <v>0</v>
      </c>
      <c r="EU619" s="11">
        <v>0</v>
      </c>
      <c r="EV619" s="11">
        <v>0</v>
      </c>
      <c r="EW619" s="11">
        <v>27.422814590000002</v>
      </c>
      <c r="EX619" s="11">
        <v>2.5877265E-2</v>
      </c>
      <c r="EY619" s="11">
        <v>1.6025414000000002E-2</v>
      </c>
      <c r="EZ619" s="11">
        <v>7.7907189999999998E-3</v>
      </c>
      <c r="FA619" s="11">
        <v>0</v>
      </c>
      <c r="FB619" s="11">
        <v>0</v>
      </c>
      <c r="FC619" s="11">
        <v>0</v>
      </c>
      <c r="FD619" s="11">
        <v>0</v>
      </c>
      <c r="FE619" s="11">
        <v>0</v>
      </c>
      <c r="FF619" s="11">
        <v>0</v>
      </c>
      <c r="FG619" s="11">
        <v>0</v>
      </c>
      <c r="FH619" s="11">
        <v>0.47476200000000002</v>
      </c>
      <c r="FI619" s="11" t="s">
        <v>115</v>
      </c>
      <c r="FJ619" s="11" t="s">
        <v>115</v>
      </c>
      <c r="FK619" s="9">
        <v>1912.4012279999999</v>
      </c>
      <c r="FL619" s="11" t="s">
        <v>115</v>
      </c>
      <c r="FM619" s="11" t="s">
        <v>115</v>
      </c>
    </row>
    <row r="620" spans="116:169">
      <c r="DL620" s="11">
        <v>0</v>
      </c>
      <c r="DM620" s="11">
        <v>0.45739999999999997</v>
      </c>
      <c r="DN620" s="11">
        <v>3.1199999999999999E-3</v>
      </c>
      <c r="DO620" s="11">
        <v>2.82E-3</v>
      </c>
      <c r="DP620" s="11">
        <v>2.4599999999999999E-3</v>
      </c>
      <c r="DQ620" s="11">
        <v>5.0000000000000002E-5</v>
      </c>
      <c r="DR620" s="11">
        <v>5.0000000000000002E-5</v>
      </c>
      <c r="DS620" s="11">
        <v>2.3900000000000002E-3</v>
      </c>
      <c r="DT620" s="11">
        <v>6.4700000000000001E-3</v>
      </c>
      <c r="DU620" s="11">
        <v>3.0200000000000001E-3</v>
      </c>
      <c r="DV620" s="11">
        <v>0.14077999999999999</v>
      </c>
      <c r="DW620" s="11">
        <v>0.38144</v>
      </c>
      <c r="DX620" s="11">
        <v>0</v>
      </c>
      <c r="DY620" s="11">
        <v>1786.75875</v>
      </c>
      <c r="DZ620" s="11">
        <v>12.555199999999999</v>
      </c>
      <c r="EA620" s="11">
        <v>11.64194</v>
      </c>
      <c r="EB620" s="11">
        <v>10.419169999999999</v>
      </c>
      <c r="EC620" s="11">
        <v>0.20579</v>
      </c>
      <c r="ED620" s="11">
        <v>0.20974999999999999</v>
      </c>
      <c r="EE620" s="11">
        <v>10.3162</v>
      </c>
      <c r="EF620" s="11">
        <v>26.029129999999999</v>
      </c>
      <c r="EG620" s="11">
        <v>18.807040000000001</v>
      </c>
      <c r="EH620" s="11">
        <v>884.94372999999996</v>
      </c>
      <c r="EI620" s="11">
        <v>2368.1341699999998</v>
      </c>
      <c r="EJ620" s="11">
        <v>0</v>
      </c>
      <c r="EK620" s="11">
        <v>54.172565509999998</v>
      </c>
      <c r="EL620" s="11">
        <v>4.9623626999999997E-2</v>
      </c>
      <c r="EM620" s="11">
        <v>3.0603267E-2</v>
      </c>
      <c r="EN620" s="11">
        <v>1.2506893999999999E-2</v>
      </c>
      <c r="EO620" s="11">
        <v>0</v>
      </c>
      <c r="EP620" s="11">
        <v>0</v>
      </c>
      <c r="EQ620" s="11">
        <v>0</v>
      </c>
      <c r="ER620" s="11">
        <v>0</v>
      </c>
      <c r="ES620" s="11">
        <v>0</v>
      </c>
      <c r="ET620" s="11">
        <v>0</v>
      </c>
      <c r="EU620" s="11">
        <v>0</v>
      </c>
      <c r="EV620" s="11">
        <v>0</v>
      </c>
      <c r="EW620" s="11">
        <v>26.136186769999998</v>
      </c>
      <c r="EX620" s="11">
        <v>2.5353041E-2</v>
      </c>
      <c r="EY620" s="11">
        <v>1.6124434E-2</v>
      </c>
      <c r="EZ620" s="11">
        <v>6.8318449999999996E-3</v>
      </c>
      <c r="FA620" s="11">
        <v>0</v>
      </c>
      <c r="FB620" s="11">
        <v>0</v>
      </c>
      <c r="FC620" s="11">
        <v>0</v>
      </c>
      <c r="FD620" s="11">
        <v>0</v>
      </c>
      <c r="FE620" s="11">
        <v>0</v>
      </c>
      <c r="FF620" s="11">
        <v>0</v>
      </c>
      <c r="FG620" s="11">
        <v>0</v>
      </c>
      <c r="FH620" s="11">
        <v>0.46585500000000002</v>
      </c>
      <c r="FI620" s="11" t="s">
        <v>115</v>
      </c>
      <c r="FJ620" s="11" t="s">
        <v>115</v>
      </c>
      <c r="FK620" s="9">
        <v>1821.580854</v>
      </c>
      <c r="FL620" s="11" t="s">
        <v>115</v>
      </c>
      <c r="FM620" s="11" t="s">
        <v>115</v>
      </c>
    </row>
    <row r="621" spans="116:169">
      <c r="DL621" s="11">
        <v>0</v>
      </c>
      <c r="DM621" s="11">
        <v>0.44855</v>
      </c>
      <c r="DN621" s="11">
        <v>3.0500000000000002E-3</v>
      </c>
      <c r="DO621" s="11">
        <v>2.8400000000000001E-3</v>
      </c>
      <c r="DP621" s="11">
        <v>2.48E-3</v>
      </c>
      <c r="DQ621" s="11">
        <v>5.0000000000000002E-5</v>
      </c>
      <c r="DR621" s="11">
        <v>5.0000000000000002E-5</v>
      </c>
      <c r="DS621" s="11">
        <v>2.49E-3</v>
      </c>
      <c r="DT621" s="11">
        <v>6.3499999999999997E-3</v>
      </c>
      <c r="DU621" s="11">
        <v>3.0699999999999998E-3</v>
      </c>
      <c r="DV621" s="11">
        <v>0.14316999999999999</v>
      </c>
      <c r="DW621" s="11">
        <v>0.38790000000000002</v>
      </c>
      <c r="DX621" s="11">
        <v>0</v>
      </c>
      <c r="DY621" s="11">
        <v>1698.4473700000001</v>
      </c>
      <c r="DZ621" s="11">
        <v>11.89855</v>
      </c>
      <c r="EA621" s="11">
        <v>11.367139999999999</v>
      </c>
      <c r="EB621" s="11">
        <v>10.18186</v>
      </c>
      <c r="EC621" s="11">
        <v>0.20244000000000001</v>
      </c>
      <c r="ED621" s="11">
        <v>0.20205999999999999</v>
      </c>
      <c r="EE621" s="11">
        <v>10.492520000000001</v>
      </c>
      <c r="EF621" s="11">
        <v>24.81269</v>
      </c>
      <c r="EG621" s="11">
        <v>19.01679</v>
      </c>
      <c r="EH621" s="11">
        <v>895.25991999999997</v>
      </c>
      <c r="EI621" s="11">
        <v>2394.1633000000002</v>
      </c>
      <c r="EJ621" s="11">
        <v>0</v>
      </c>
      <c r="EK621" s="11">
        <v>53.88079407</v>
      </c>
      <c r="EL621" s="11">
        <v>5.0779968000000002E-2</v>
      </c>
      <c r="EM621" s="11">
        <v>3.1332337000000002E-2</v>
      </c>
      <c r="EN621" s="11">
        <v>1.3319335999999999E-2</v>
      </c>
      <c r="EO621" s="11">
        <v>0</v>
      </c>
      <c r="EP621" s="11">
        <v>0</v>
      </c>
      <c r="EQ621" s="11">
        <v>0</v>
      </c>
      <c r="ER621" s="11">
        <v>0</v>
      </c>
      <c r="ES621" s="11">
        <v>0</v>
      </c>
      <c r="ET621" s="11">
        <v>0</v>
      </c>
      <c r="EU621" s="11">
        <v>0</v>
      </c>
      <c r="EV621" s="11">
        <v>0</v>
      </c>
      <c r="EW621" s="11">
        <v>24.880405920000001</v>
      </c>
      <c r="EX621" s="11">
        <v>2.4872919E-2</v>
      </c>
      <c r="EY621" s="11">
        <v>1.5842317000000002E-2</v>
      </c>
      <c r="EZ621" s="11">
        <v>6.9881179999999998E-3</v>
      </c>
      <c r="FA621" s="11">
        <v>0</v>
      </c>
      <c r="FB621" s="11">
        <v>0</v>
      </c>
      <c r="FC621" s="11">
        <v>0</v>
      </c>
      <c r="FD621" s="11">
        <v>0</v>
      </c>
      <c r="FE621" s="11">
        <v>0</v>
      </c>
      <c r="FF621" s="11">
        <v>0</v>
      </c>
      <c r="FG621" s="11">
        <v>0</v>
      </c>
      <c r="FH621" s="11">
        <v>0.45695999999999998</v>
      </c>
      <c r="FI621" s="11" t="s">
        <v>115</v>
      </c>
      <c r="FJ621" s="11" t="s">
        <v>115</v>
      </c>
      <c r="FK621" s="9">
        <v>1732.0973550000001</v>
      </c>
      <c r="FL621" s="11" t="s">
        <v>115</v>
      </c>
      <c r="FM621" s="11" t="s">
        <v>115</v>
      </c>
    </row>
    <row r="622" spans="116:169">
      <c r="DL622" s="11">
        <v>0</v>
      </c>
      <c r="DM622" s="11">
        <v>0.43955</v>
      </c>
      <c r="DN622" s="11">
        <v>3.32E-3</v>
      </c>
      <c r="DO622" s="11">
        <v>2.7799999999999999E-3</v>
      </c>
      <c r="DP622" s="11">
        <v>2.48E-3</v>
      </c>
      <c r="DQ622" s="11">
        <v>5.0000000000000002E-5</v>
      </c>
      <c r="DR622" s="11">
        <v>5.0000000000000002E-5</v>
      </c>
      <c r="DS622" s="11">
        <v>2.5200000000000001E-3</v>
      </c>
      <c r="DT622" s="11">
        <v>6.2199999999999998E-3</v>
      </c>
      <c r="DU622" s="11">
        <v>3.1199999999999999E-3</v>
      </c>
      <c r="DV622" s="11">
        <v>0.14566000000000001</v>
      </c>
      <c r="DW622" s="11">
        <v>0.39426</v>
      </c>
      <c r="DX622" s="11">
        <v>0</v>
      </c>
      <c r="DY622" s="11">
        <v>1610.93453</v>
      </c>
      <c r="DZ622" s="11">
        <v>12.56099</v>
      </c>
      <c r="EA622" s="11">
        <v>10.802379999999999</v>
      </c>
      <c r="EB622" s="11">
        <v>9.9250100000000003</v>
      </c>
      <c r="EC622" s="11">
        <v>0.19481000000000001</v>
      </c>
      <c r="ED622" s="11">
        <v>0.19278999999999999</v>
      </c>
      <c r="EE622" s="11">
        <v>10.2925</v>
      </c>
      <c r="EF622" s="11">
        <v>23.549240000000001</v>
      </c>
      <c r="EG622" s="11">
        <v>19.218859999999999</v>
      </c>
      <c r="EH622" s="11">
        <v>905.75244999999995</v>
      </c>
      <c r="EI622" s="11">
        <v>2418.9759800000002</v>
      </c>
      <c r="EJ622" s="11">
        <v>0</v>
      </c>
      <c r="EK622" s="11">
        <v>53.548663509999997</v>
      </c>
      <c r="EL622" s="11">
        <v>5.0943480999999999E-2</v>
      </c>
      <c r="EM622" s="11">
        <v>3.1931143000000002E-2</v>
      </c>
      <c r="EN622" s="11">
        <v>1.3568336E-2</v>
      </c>
      <c r="EO622" s="11">
        <v>0</v>
      </c>
      <c r="EP622" s="11">
        <v>0</v>
      </c>
      <c r="EQ622" s="11">
        <v>0</v>
      </c>
      <c r="ER622" s="11">
        <v>0</v>
      </c>
      <c r="ES622" s="11">
        <v>0</v>
      </c>
      <c r="ET622" s="11">
        <v>0</v>
      </c>
      <c r="EU622" s="11">
        <v>0</v>
      </c>
      <c r="EV622" s="11">
        <v>0</v>
      </c>
      <c r="EW622" s="11">
        <v>23.634328880000002</v>
      </c>
      <c r="EX622" s="11">
        <v>2.3900227999999999E-2</v>
      </c>
      <c r="EY622" s="11">
        <v>1.5474005000000001E-2</v>
      </c>
      <c r="EZ622" s="11">
        <v>6.8299529999999997E-3</v>
      </c>
      <c r="FA622" s="11">
        <v>0</v>
      </c>
      <c r="FB622" s="11">
        <v>0</v>
      </c>
      <c r="FC622" s="11">
        <v>0</v>
      </c>
      <c r="FD622" s="11">
        <v>0</v>
      </c>
      <c r="FE622" s="11">
        <v>0</v>
      </c>
      <c r="FF622" s="11">
        <v>0</v>
      </c>
      <c r="FG622" s="11">
        <v>0</v>
      </c>
      <c r="FH622" s="11">
        <v>0.44817699999999999</v>
      </c>
      <c r="FI622" s="11" t="s">
        <v>115</v>
      </c>
      <c r="FJ622" s="11" t="s">
        <v>115</v>
      </c>
      <c r="FK622" s="9">
        <v>1644.417715</v>
      </c>
      <c r="FL622" s="11" t="s">
        <v>115</v>
      </c>
      <c r="FM622" s="11" t="s">
        <v>115</v>
      </c>
    </row>
    <row r="623" spans="116:169">
      <c r="DL623" s="11">
        <v>0</v>
      </c>
      <c r="DM623" s="11">
        <v>0.43058000000000002</v>
      </c>
      <c r="DN623" s="11">
        <v>3.47E-3</v>
      </c>
      <c r="DO623" s="11">
        <v>2.96E-3</v>
      </c>
      <c r="DP623" s="11">
        <v>2.4399999999999999E-3</v>
      </c>
      <c r="DQ623" s="11">
        <v>5.0000000000000002E-5</v>
      </c>
      <c r="DR623" s="11">
        <v>5.0000000000000002E-5</v>
      </c>
      <c r="DS623" s="11">
        <v>2.5300000000000001E-3</v>
      </c>
      <c r="DT623" s="11">
        <v>6.0899999999999999E-3</v>
      </c>
      <c r="DU623" s="11">
        <v>3.1800000000000001E-3</v>
      </c>
      <c r="DV623" s="11">
        <v>0.14817</v>
      </c>
      <c r="DW623" s="11">
        <v>0.40046999999999999</v>
      </c>
      <c r="DX623" s="11">
        <v>0</v>
      </c>
      <c r="DY623" s="11">
        <v>1525.0065300000001</v>
      </c>
      <c r="DZ623" s="11">
        <v>12.713340000000001</v>
      </c>
      <c r="EA623" s="11">
        <v>11.16244</v>
      </c>
      <c r="EB623" s="11">
        <v>9.4744600000000005</v>
      </c>
      <c r="EC623" s="11">
        <v>0.19342999999999999</v>
      </c>
      <c r="ED623" s="11">
        <v>0.18551000000000001</v>
      </c>
      <c r="EE623" s="11">
        <v>10.04227</v>
      </c>
      <c r="EF623" s="11">
        <v>22.333770000000001</v>
      </c>
      <c r="EG623" s="11">
        <v>19.411650000000002</v>
      </c>
      <c r="EH623" s="11">
        <v>916.04494999999997</v>
      </c>
      <c r="EI623" s="11">
        <v>2442.52522</v>
      </c>
      <c r="EJ623" s="11">
        <v>0</v>
      </c>
      <c r="EK623" s="11">
        <v>53.206369950000003</v>
      </c>
      <c r="EL623" s="11">
        <v>5.3942164000000001E-2</v>
      </c>
      <c r="EM623" s="11">
        <v>3.1842370000000002E-2</v>
      </c>
      <c r="EN623" s="11">
        <v>1.3803489E-2</v>
      </c>
      <c r="EO623" s="11">
        <v>0</v>
      </c>
      <c r="EP623" s="11">
        <v>0</v>
      </c>
      <c r="EQ623" s="11">
        <v>0</v>
      </c>
      <c r="ER623" s="11">
        <v>0</v>
      </c>
      <c r="ES623" s="11">
        <v>0</v>
      </c>
      <c r="ET623" s="11">
        <v>0</v>
      </c>
      <c r="EU623" s="11">
        <v>0</v>
      </c>
      <c r="EV623" s="11">
        <v>0</v>
      </c>
      <c r="EW623" s="11">
        <v>22.41276994</v>
      </c>
      <c r="EX623" s="11">
        <v>2.4180076000000002E-2</v>
      </c>
      <c r="EY623" s="11">
        <v>1.4772182E-2</v>
      </c>
      <c r="EZ623" s="11">
        <v>6.6586140000000002E-3</v>
      </c>
      <c r="FA623" s="11">
        <v>0</v>
      </c>
      <c r="FB623" s="11">
        <v>0</v>
      </c>
      <c r="FC623" s="11">
        <v>0</v>
      </c>
      <c r="FD623" s="11">
        <v>0</v>
      </c>
      <c r="FE623" s="11">
        <v>0</v>
      </c>
      <c r="FF623" s="11">
        <v>0</v>
      </c>
      <c r="FG623" s="11">
        <v>0</v>
      </c>
      <c r="FH623" s="11">
        <v>0.43950800000000001</v>
      </c>
      <c r="FI623" s="11" t="s">
        <v>115</v>
      </c>
      <c r="FJ623" s="11" t="s">
        <v>115</v>
      </c>
      <c r="FK623" s="9">
        <v>1558.550201</v>
      </c>
      <c r="FL623" s="11" t="s">
        <v>115</v>
      </c>
      <c r="FM623" s="11" t="s">
        <v>115</v>
      </c>
    </row>
    <row r="624" spans="116:169">
      <c r="DL624" s="11">
        <v>0</v>
      </c>
      <c r="DM624" s="11">
        <v>0.4224</v>
      </c>
      <c r="DN624" s="11">
        <v>2.8999999999999998E-3</v>
      </c>
      <c r="DO624" s="11">
        <v>3.0799999999999998E-3</v>
      </c>
      <c r="DP624" s="11">
        <v>2.5899999999999999E-3</v>
      </c>
      <c r="DQ624" s="11">
        <v>5.0000000000000002E-5</v>
      </c>
      <c r="DR624" s="11">
        <v>5.0000000000000002E-5</v>
      </c>
      <c r="DS624" s="11">
        <v>2.47E-3</v>
      </c>
      <c r="DT624" s="11">
        <v>5.9699999999999996E-3</v>
      </c>
      <c r="DU624" s="11">
        <v>3.2200000000000002E-3</v>
      </c>
      <c r="DV624" s="11">
        <v>0.1507</v>
      </c>
      <c r="DW624" s="11">
        <v>0.40656999999999999</v>
      </c>
      <c r="DX624" s="11">
        <v>0</v>
      </c>
      <c r="DY624" s="11">
        <v>1443.2133899999999</v>
      </c>
      <c r="DZ624" s="11">
        <v>10.27285</v>
      </c>
      <c r="EA624" s="11">
        <v>11.228400000000001</v>
      </c>
      <c r="EB624" s="11">
        <v>9.7266300000000001</v>
      </c>
      <c r="EC624" s="11">
        <v>0.19270999999999999</v>
      </c>
      <c r="ED624" s="11">
        <v>0.1782</v>
      </c>
      <c r="EE624" s="11">
        <v>9.5405099999999994</v>
      </c>
      <c r="EF624" s="11">
        <v>21.149629999999998</v>
      </c>
      <c r="EG624" s="11">
        <v>19.597159999999999</v>
      </c>
      <c r="EH624" s="11">
        <v>926.08722</v>
      </c>
      <c r="EI624" s="11">
        <v>2464.8589999999999</v>
      </c>
      <c r="EJ624" s="11">
        <v>0</v>
      </c>
      <c r="EK624" s="11">
        <v>52.94309457</v>
      </c>
      <c r="EL624" s="11">
        <v>5.7057722999999998E-2</v>
      </c>
      <c r="EM624" s="11">
        <v>3.3960540999999997E-2</v>
      </c>
      <c r="EN624" s="11">
        <v>1.3773017E-2</v>
      </c>
      <c r="EO624" s="11">
        <v>0</v>
      </c>
      <c r="EP624" s="11">
        <v>0</v>
      </c>
      <c r="EQ624" s="11">
        <v>0</v>
      </c>
      <c r="ER624" s="11">
        <v>0</v>
      </c>
      <c r="ES624" s="11">
        <v>0</v>
      </c>
      <c r="ET624" s="11">
        <v>0</v>
      </c>
      <c r="EU624" s="11">
        <v>0</v>
      </c>
      <c r="EV624" s="11">
        <v>0</v>
      </c>
      <c r="EW624" s="11">
        <v>21.251642789999998</v>
      </c>
      <c r="EX624" s="11">
        <v>2.4417382000000001E-2</v>
      </c>
      <c r="EY624" s="11">
        <v>1.5056734E-2</v>
      </c>
      <c r="EZ624" s="11">
        <v>6.3588799999999999E-3</v>
      </c>
      <c r="FA624" s="11">
        <v>0</v>
      </c>
      <c r="FB624" s="11">
        <v>0</v>
      </c>
      <c r="FC624" s="11">
        <v>0</v>
      </c>
      <c r="FD624" s="11">
        <v>0</v>
      </c>
      <c r="FE624" s="11">
        <v>0</v>
      </c>
      <c r="FF624" s="11">
        <v>0</v>
      </c>
      <c r="FG624" s="11">
        <v>0</v>
      </c>
      <c r="FH624" s="11">
        <v>0.43101499999999998</v>
      </c>
      <c r="FI624" s="11" t="s">
        <v>115</v>
      </c>
      <c r="FJ624" s="11" t="s">
        <v>115</v>
      </c>
      <c r="FK624" s="9">
        <v>1474.633975</v>
      </c>
      <c r="FL624" s="11" t="s">
        <v>115</v>
      </c>
      <c r="FM624" s="11" t="s">
        <v>115</v>
      </c>
    </row>
    <row r="625" spans="116:169">
      <c r="DL625" s="11">
        <v>0</v>
      </c>
      <c r="DM625" s="11">
        <v>0.41378999999999999</v>
      </c>
      <c r="DN625" s="11">
        <v>3.31E-3</v>
      </c>
      <c r="DO625" s="11">
        <v>2.6700000000000001E-3</v>
      </c>
      <c r="DP625" s="11">
        <v>2.6700000000000001E-3</v>
      </c>
      <c r="DQ625" s="11">
        <v>5.0000000000000002E-5</v>
      </c>
      <c r="DR625" s="11">
        <v>5.0000000000000002E-5</v>
      </c>
      <c r="DS625" s="11">
        <v>2.63E-3</v>
      </c>
      <c r="DT625" s="11">
        <v>5.8500000000000002E-3</v>
      </c>
      <c r="DU625" s="11">
        <v>3.2699999999999999E-3</v>
      </c>
      <c r="DV625" s="11">
        <v>0.15317</v>
      </c>
      <c r="DW625" s="11">
        <v>0.41254000000000002</v>
      </c>
      <c r="DX625" s="11">
        <v>0</v>
      </c>
      <c r="DY625" s="11">
        <v>1361.35022</v>
      </c>
      <c r="DZ625" s="11">
        <v>11.31029</v>
      </c>
      <c r="EA625" s="11">
        <v>9.4185400000000001</v>
      </c>
      <c r="EB625" s="11">
        <v>9.71373</v>
      </c>
      <c r="EC625" s="11">
        <v>0.17851</v>
      </c>
      <c r="ED625" s="11">
        <v>0.16783000000000001</v>
      </c>
      <c r="EE625" s="11">
        <v>9.8175399999999993</v>
      </c>
      <c r="EF625" s="11">
        <v>19.979710000000001</v>
      </c>
      <c r="EG625" s="11">
        <v>19.775359999999999</v>
      </c>
      <c r="EH625" s="11">
        <v>935.62773000000004</v>
      </c>
      <c r="EI625" s="11">
        <v>2486.0086299999998</v>
      </c>
      <c r="EJ625" s="11">
        <v>0</v>
      </c>
      <c r="EK625" s="11">
        <v>52.59365167</v>
      </c>
      <c r="EL625" s="11">
        <v>5.3290785E-2</v>
      </c>
      <c r="EM625" s="11">
        <v>3.5882786999999999E-2</v>
      </c>
      <c r="EN625" s="11">
        <v>1.4791422E-2</v>
      </c>
      <c r="EO625" s="11">
        <v>0</v>
      </c>
      <c r="EP625" s="11">
        <v>0</v>
      </c>
      <c r="EQ625" s="11">
        <v>0</v>
      </c>
      <c r="ER625" s="11">
        <v>0</v>
      </c>
      <c r="ES625" s="11">
        <v>0</v>
      </c>
      <c r="ET625" s="11">
        <v>0</v>
      </c>
      <c r="EU625" s="11">
        <v>0</v>
      </c>
      <c r="EV625" s="11">
        <v>0</v>
      </c>
      <c r="EW625" s="11">
        <v>20.0823824</v>
      </c>
      <c r="EX625" s="11">
        <v>2.1788981999999998E-2</v>
      </c>
      <c r="EY625" s="11">
        <v>1.5186549000000001E-2</v>
      </c>
      <c r="EZ625" s="11">
        <v>6.527232E-3</v>
      </c>
      <c r="FA625" s="11">
        <v>0</v>
      </c>
      <c r="FB625" s="11">
        <v>0</v>
      </c>
      <c r="FC625" s="11">
        <v>0</v>
      </c>
      <c r="FD625" s="11">
        <v>0</v>
      </c>
      <c r="FE625" s="11">
        <v>0</v>
      </c>
      <c r="FF625" s="11">
        <v>0</v>
      </c>
      <c r="FG625" s="11">
        <v>0</v>
      </c>
      <c r="FH625" s="11">
        <v>0.42249399999999998</v>
      </c>
      <c r="FI625" s="11" t="s">
        <v>115</v>
      </c>
      <c r="FJ625" s="11" t="s">
        <v>115</v>
      </c>
      <c r="FK625" s="9">
        <v>1391.9712870000001</v>
      </c>
      <c r="FL625" s="11" t="s">
        <v>115</v>
      </c>
      <c r="FM625" s="11" t="s">
        <v>115</v>
      </c>
    </row>
    <row r="626" spans="116:169">
      <c r="DL626" s="11">
        <v>0</v>
      </c>
      <c r="DM626" s="11">
        <v>0.40627999999999997</v>
      </c>
      <c r="DN626" s="11">
        <v>2.4299999999999999E-3</v>
      </c>
      <c r="DO626" s="11">
        <v>2.9299999999999999E-3</v>
      </c>
      <c r="DP626" s="11">
        <v>2.3700000000000001E-3</v>
      </c>
      <c r="DQ626" s="11">
        <v>5.0000000000000002E-5</v>
      </c>
      <c r="DR626" s="11">
        <v>5.0000000000000002E-5</v>
      </c>
      <c r="DS626" s="11">
        <v>2.65E-3</v>
      </c>
      <c r="DT626" s="11">
        <v>5.7499999999999999E-3</v>
      </c>
      <c r="DU626" s="11">
        <v>3.32E-3</v>
      </c>
      <c r="DV626" s="11">
        <v>0.15579999999999999</v>
      </c>
      <c r="DW626" s="11">
        <v>0.41837999999999997</v>
      </c>
      <c r="DX626" s="11">
        <v>0</v>
      </c>
      <c r="DY626" s="11">
        <v>1284.39858</v>
      </c>
      <c r="DZ626" s="11">
        <v>7.9801200000000003</v>
      </c>
      <c r="EA626" s="11">
        <v>9.9629399999999997</v>
      </c>
      <c r="EB626" s="11">
        <v>8.3104399999999998</v>
      </c>
      <c r="EC626" s="11">
        <v>0.17460999999999999</v>
      </c>
      <c r="ED626" s="11">
        <v>0.16128000000000001</v>
      </c>
      <c r="EE626" s="11">
        <v>9.5968900000000001</v>
      </c>
      <c r="EF626" s="11">
        <v>18.908760000000001</v>
      </c>
      <c r="EG626" s="11">
        <v>19.943180000000002</v>
      </c>
      <c r="EH626" s="11">
        <v>945.44527000000005</v>
      </c>
      <c r="EI626" s="11">
        <v>2505.9883399999999</v>
      </c>
      <c r="EJ626" s="11">
        <v>0</v>
      </c>
      <c r="EK626" s="11">
        <v>52.373478509999998</v>
      </c>
      <c r="EL626" s="11">
        <v>5.6104408000000001E-2</v>
      </c>
      <c r="EM626" s="11">
        <v>3.2595683E-2</v>
      </c>
      <c r="EN626" s="11">
        <v>1.5474873E-2</v>
      </c>
      <c r="EO626" s="11">
        <v>0</v>
      </c>
      <c r="EP626" s="11">
        <v>0</v>
      </c>
      <c r="EQ626" s="11">
        <v>0</v>
      </c>
      <c r="ER626" s="11">
        <v>0</v>
      </c>
      <c r="ES626" s="11">
        <v>0</v>
      </c>
      <c r="ET626" s="11">
        <v>0</v>
      </c>
      <c r="EU626" s="11">
        <v>0</v>
      </c>
      <c r="EV626" s="11">
        <v>0</v>
      </c>
      <c r="EW626" s="11">
        <v>18.987962209999999</v>
      </c>
      <c r="EX626" s="11">
        <v>2.1798029E-2</v>
      </c>
      <c r="EY626" s="11">
        <v>1.3156259999999999E-2</v>
      </c>
      <c r="EZ626" s="11">
        <v>6.5174539999999998E-3</v>
      </c>
      <c r="FA626" s="11">
        <v>0</v>
      </c>
      <c r="FB626" s="11">
        <v>0</v>
      </c>
      <c r="FC626" s="11">
        <v>0</v>
      </c>
      <c r="FD626" s="11">
        <v>0</v>
      </c>
      <c r="FE626" s="11">
        <v>0</v>
      </c>
      <c r="FF626" s="11">
        <v>0</v>
      </c>
      <c r="FG626" s="11">
        <v>0</v>
      </c>
      <c r="FH626" s="11">
        <v>0.414051</v>
      </c>
      <c r="FI626" s="11" t="s">
        <v>115</v>
      </c>
      <c r="FJ626" s="11" t="s">
        <v>115</v>
      </c>
      <c r="FK626" s="9">
        <v>1310.826697</v>
      </c>
      <c r="FL626" s="11" t="s">
        <v>115</v>
      </c>
      <c r="FM626" s="11" t="s">
        <v>115</v>
      </c>
    </row>
    <row r="627" spans="116:169">
      <c r="DL627" s="11">
        <v>0</v>
      </c>
      <c r="DM627" s="11">
        <v>0.39867999999999998</v>
      </c>
      <c r="DN627" s="11">
        <v>2.4299999999999999E-3</v>
      </c>
      <c r="DO627" s="11">
        <v>2.31E-3</v>
      </c>
      <c r="DP627" s="11">
        <v>2.5300000000000001E-3</v>
      </c>
      <c r="DQ627" s="11">
        <v>4.0000000000000003E-5</v>
      </c>
      <c r="DR627" s="11">
        <v>5.0000000000000002E-5</v>
      </c>
      <c r="DS627" s="11">
        <v>2.3800000000000002E-3</v>
      </c>
      <c r="DT627" s="11">
        <v>5.64E-3</v>
      </c>
      <c r="DU627" s="11">
        <v>3.3700000000000002E-3</v>
      </c>
      <c r="DV627" s="11">
        <v>0.15845000000000001</v>
      </c>
      <c r="DW627" s="11">
        <v>0.42413000000000001</v>
      </c>
      <c r="DX627" s="11">
        <v>0</v>
      </c>
      <c r="DY627" s="11">
        <v>1208.39096</v>
      </c>
      <c r="DZ627" s="11">
        <v>7.6629899999999997</v>
      </c>
      <c r="EA627" s="11">
        <v>7.5423200000000001</v>
      </c>
      <c r="EB627" s="11">
        <v>8.5747900000000001</v>
      </c>
      <c r="EC627" s="11">
        <v>0.15051999999999999</v>
      </c>
      <c r="ED627" s="11">
        <v>0.14685000000000001</v>
      </c>
      <c r="EE627" s="11">
        <v>8.3179599999999994</v>
      </c>
      <c r="EF627" s="11">
        <v>17.8339</v>
      </c>
      <c r="EG627" s="11">
        <v>20.104469999999999</v>
      </c>
      <c r="EH627" s="11">
        <v>955.04215999999997</v>
      </c>
      <c r="EI627" s="11">
        <v>2524.8971000000001</v>
      </c>
      <c r="EJ627" s="11">
        <v>0</v>
      </c>
      <c r="EK627" s="11">
        <v>52.108841750000003</v>
      </c>
      <c r="EL627" s="11">
        <v>4.8707278E-2</v>
      </c>
      <c r="EM627" s="11">
        <v>3.4950772999999997E-2</v>
      </c>
      <c r="EN627" s="11">
        <v>1.3911789000000001E-2</v>
      </c>
      <c r="EO627" s="11">
        <v>0</v>
      </c>
      <c r="EP627" s="11">
        <v>0</v>
      </c>
      <c r="EQ627" s="11">
        <v>0</v>
      </c>
      <c r="ER627" s="11">
        <v>0</v>
      </c>
      <c r="ES627" s="11">
        <v>0</v>
      </c>
      <c r="ET627" s="11">
        <v>0</v>
      </c>
      <c r="EU627" s="11">
        <v>0</v>
      </c>
      <c r="EV627" s="11">
        <v>0</v>
      </c>
      <c r="EW627" s="11">
        <v>17.900599069999998</v>
      </c>
      <c r="EX627" s="11">
        <v>1.8036732E-2</v>
      </c>
      <c r="EY627" s="11">
        <v>1.3411582999999999E-2</v>
      </c>
      <c r="EZ627" s="11">
        <v>5.5831240000000001E-3</v>
      </c>
      <c r="FA627" s="11">
        <v>0</v>
      </c>
      <c r="FB627" s="11">
        <v>0</v>
      </c>
      <c r="FC627" s="11">
        <v>0</v>
      </c>
      <c r="FD627" s="11">
        <v>0</v>
      </c>
      <c r="FE627" s="11">
        <v>0</v>
      </c>
      <c r="FF627" s="11">
        <v>0</v>
      </c>
      <c r="FG627" s="11">
        <v>0</v>
      </c>
      <c r="FH627" s="11">
        <v>0.40598499999999998</v>
      </c>
      <c r="FI627" s="11" t="s">
        <v>115</v>
      </c>
      <c r="FJ627" s="11" t="s">
        <v>115</v>
      </c>
      <c r="FK627" s="9">
        <v>1232.3215760000001</v>
      </c>
      <c r="FL627" s="11" t="s">
        <v>115</v>
      </c>
      <c r="FM627" s="11" t="s">
        <v>115</v>
      </c>
    </row>
    <row r="628" spans="116:169">
      <c r="DL628" s="11">
        <v>0</v>
      </c>
      <c r="DM628" s="11">
        <v>0.39093</v>
      </c>
      <c r="DN628" s="11">
        <v>2.6099999999999999E-3</v>
      </c>
      <c r="DO628" s="11">
        <v>2.2499999999999998E-3</v>
      </c>
      <c r="DP628" s="11">
        <v>2.0500000000000002E-3</v>
      </c>
      <c r="DQ628" s="11">
        <v>4.0000000000000003E-5</v>
      </c>
      <c r="DR628" s="11">
        <v>4.0000000000000003E-5</v>
      </c>
      <c r="DS628" s="11">
        <v>2.5100000000000001E-3</v>
      </c>
      <c r="DT628" s="11">
        <v>5.5399999999999998E-3</v>
      </c>
      <c r="DU628" s="11">
        <v>3.4199999999999999E-3</v>
      </c>
      <c r="DV628" s="11">
        <v>0.16083</v>
      </c>
      <c r="DW628" s="11">
        <v>0.42976999999999999</v>
      </c>
      <c r="DX628" s="11">
        <v>0</v>
      </c>
      <c r="DY628" s="11">
        <v>1133.2139099999999</v>
      </c>
      <c r="DZ628" s="11">
        <v>7.90909</v>
      </c>
      <c r="EA628" s="11">
        <v>7.0734399999999997</v>
      </c>
      <c r="EB628" s="11">
        <v>6.6712400000000001</v>
      </c>
      <c r="EC628" s="11">
        <v>0.13705999999999999</v>
      </c>
      <c r="ED628" s="11">
        <v>0.13824</v>
      </c>
      <c r="EE628" s="11">
        <v>8.47851</v>
      </c>
      <c r="EF628" s="11">
        <v>16.799630000000001</v>
      </c>
      <c r="EG628" s="11">
        <v>20.25132</v>
      </c>
      <c r="EH628" s="11">
        <v>963.36012000000005</v>
      </c>
      <c r="EI628" s="11">
        <v>2542.7310000000002</v>
      </c>
      <c r="EJ628" s="11">
        <v>0</v>
      </c>
      <c r="EK628" s="11">
        <v>51.809830230000003</v>
      </c>
      <c r="EL628" s="11">
        <v>4.6083618999999999E-2</v>
      </c>
      <c r="EM628" s="11">
        <v>2.9470874000000001E-2</v>
      </c>
      <c r="EN628" s="11">
        <v>1.5081344E-2</v>
      </c>
      <c r="EO628" s="11">
        <v>0</v>
      </c>
      <c r="EP628" s="11">
        <v>0</v>
      </c>
      <c r="EQ628" s="11">
        <v>0</v>
      </c>
      <c r="ER628" s="11">
        <v>0</v>
      </c>
      <c r="ES628" s="11">
        <v>0</v>
      </c>
      <c r="ET628" s="11">
        <v>0</v>
      </c>
      <c r="EU628" s="11">
        <v>0</v>
      </c>
      <c r="EV628" s="11">
        <v>0</v>
      </c>
      <c r="EW628" s="11">
        <v>16.825808899999998</v>
      </c>
      <c r="EX628" s="11">
        <v>1.6170284E-2</v>
      </c>
      <c r="EY628" s="11">
        <v>1.0752429000000001E-2</v>
      </c>
      <c r="EZ628" s="11">
        <v>5.7574510000000002E-3</v>
      </c>
      <c r="FA628" s="11">
        <v>0</v>
      </c>
      <c r="FB628" s="11">
        <v>0</v>
      </c>
      <c r="FC628" s="11">
        <v>0</v>
      </c>
      <c r="FD628" s="11">
        <v>0</v>
      </c>
      <c r="FE628" s="11">
        <v>0</v>
      </c>
      <c r="FF628" s="11">
        <v>0</v>
      </c>
      <c r="FG628" s="11">
        <v>0</v>
      </c>
      <c r="FH628" s="11">
        <v>0.39788499999999999</v>
      </c>
      <c r="FI628" s="11" t="s">
        <v>115</v>
      </c>
      <c r="FJ628" s="11" t="s">
        <v>115</v>
      </c>
      <c r="FK628" s="9">
        <v>1155.0047259999999</v>
      </c>
      <c r="FL628" s="11" t="s">
        <v>115</v>
      </c>
      <c r="FM628" s="11" t="s">
        <v>115</v>
      </c>
    </row>
    <row r="629" spans="116:169">
      <c r="DL629" s="11">
        <v>0</v>
      </c>
      <c r="DM629" s="11">
        <v>0.38374000000000003</v>
      </c>
      <c r="DN629" s="11">
        <v>2.2200000000000002E-3</v>
      </c>
      <c r="DO629" s="11">
        <v>2.3700000000000001E-3</v>
      </c>
      <c r="DP629" s="11">
        <v>1.99E-3</v>
      </c>
      <c r="DQ629" s="11">
        <v>4.0000000000000003E-5</v>
      </c>
      <c r="DR629" s="11">
        <v>4.0000000000000003E-5</v>
      </c>
      <c r="DS629" s="11">
        <v>2.0500000000000002E-3</v>
      </c>
      <c r="DT629" s="11">
        <v>5.4299999999999999E-3</v>
      </c>
      <c r="DU629" s="11">
        <v>3.46E-3</v>
      </c>
      <c r="DV629" s="11">
        <v>0.16335</v>
      </c>
      <c r="DW629" s="11">
        <v>0.43530999999999997</v>
      </c>
      <c r="DX629" s="11">
        <v>0</v>
      </c>
      <c r="DY629" s="11">
        <v>1060.9022600000001</v>
      </c>
      <c r="DZ629" s="11">
        <v>6.4366899999999996</v>
      </c>
      <c r="EA629" s="11">
        <v>7.1401199999999996</v>
      </c>
      <c r="EB629" s="11">
        <v>6.2125700000000004</v>
      </c>
      <c r="EC629" s="11">
        <v>0.12690000000000001</v>
      </c>
      <c r="ED629" s="11">
        <v>0.128</v>
      </c>
      <c r="EE629" s="11">
        <v>6.6545100000000001</v>
      </c>
      <c r="EF629" s="11">
        <v>15.737869999999999</v>
      </c>
      <c r="EG629" s="11">
        <v>20.389559999999999</v>
      </c>
      <c r="EH629" s="11">
        <v>971.83862999999997</v>
      </c>
      <c r="EI629" s="11">
        <v>2559.5306300000002</v>
      </c>
      <c r="EJ629" s="11">
        <v>0</v>
      </c>
      <c r="EK629" s="11">
        <v>51.578091690000001</v>
      </c>
      <c r="EL629" s="11">
        <v>4.7114096000000001E-2</v>
      </c>
      <c r="EM629" s="11">
        <v>2.8220507999999998E-2</v>
      </c>
      <c r="EN629" s="11">
        <v>1.2383712999999999E-2</v>
      </c>
      <c r="EO629" s="11">
        <v>0</v>
      </c>
      <c r="EP629" s="11">
        <v>0</v>
      </c>
      <c r="EQ629" s="11">
        <v>0</v>
      </c>
      <c r="ER629" s="11">
        <v>0</v>
      </c>
      <c r="ES629" s="11">
        <v>0</v>
      </c>
      <c r="ET629" s="11">
        <v>0</v>
      </c>
      <c r="EU629" s="11">
        <v>0</v>
      </c>
      <c r="EV629" s="11">
        <v>0</v>
      </c>
      <c r="EW629" s="11">
        <v>15.7965939</v>
      </c>
      <c r="EX629" s="11">
        <v>1.5611909E-2</v>
      </c>
      <c r="EY629" s="11">
        <v>9.7514400000000001E-3</v>
      </c>
      <c r="EZ629" s="11">
        <v>4.488718E-3</v>
      </c>
      <c r="FA629" s="11">
        <v>0</v>
      </c>
      <c r="FB629" s="11">
        <v>0</v>
      </c>
      <c r="FC629" s="11">
        <v>0</v>
      </c>
      <c r="FD629" s="11">
        <v>0</v>
      </c>
      <c r="FE629" s="11">
        <v>0</v>
      </c>
      <c r="FF629" s="11">
        <v>0</v>
      </c>
      <c r="FG629" s="11">
        <v>0</v>
      </c>
      <c r="FH629" s="11">
        <v>0.39035900000000001</v>
      </c>
      <c r="FI629" s="11" t="s">
        <v>115</v>
      </c>
      <c r="FJ629" s="11" t="s">
        <v>115</v>
      </c>
      <c r="FK629" s="9">
        <v>1080.818534</v>
      </c>
      <c r="FL629" s="11" t="s">
        <v>115</v>
      </c>
      <c r="FM629" s="11" t="s">
        <v>115</v>
      </c>
    </row>
    <row r="630" spans="116:169">
      <c r="DL630" s="11">
        <v>0</v>
      </c>
      <c r="DM630" s="11">
        <v>0.37634000000000001</v>
      </c>
      <c r="DN630" s="11">
        <v>2.4399999999999999E-3</v>
      </c>
      <c r="DO630" s="11">
        <v>2.0999999999999999E-3</v>
      </c>
      <c r="DP630" s="11">
        <v>2.0600000000000002E-3</v>
      </c>
      <c r="DQ630" s="11">
        <v>4.0000000000000003E-5</v>
      </c>
      <c r="DR630" s="11">
        <v>4.0000000000000003E-5</v>
      </c>
      <c r="DS630" s="11">
        <v>2.0100000000000001E-3</v>
      </c>
      <c r="DT630" s="11">
        <v>5.3200000000000001E-3</v>
      </c>
      <c r="DU630" s="11">
        <v>3.5000000000000001E-3</v>
      </c>
      <c r="DV630" s="11">
        <v>0.16539999999999999</v>
      </c>
      <c r="DW630" s="11">
        <v>0.44074000000000002</v>
      </c>
      <c r="DX630" s="11">
        <v>0</v>
      </c>
      <c r="DY630" s="11">
        <v>989.27104999999995</v>
      </c>
      <c r="DZ630" s="11">
        <v>6.7524100000000002</v>
      </c>
      <c r="EA630" s="11">
        <v>6.0265399999999998</v>
      </c>
      <c r="EB630" s="11">
        <v>6.1945100000000002</v>
      </c>
      <c r="EC630" s="11">
        <v>0.11545999999999999</v>
      </c>
      <c r="ED630" s="11">
        <v>0.11858</v>
      </c>
      <c r="EE630" s="11">
        <v>6.2499500000000001</v>
      </c>
      <c r="EF630" s="11">
        <v>14.708600000000001</v>
      </c>
      <c r="EG630" s="11">
        <v>20.51756</v>
      </c>
      <c r="EH630" s="11">
        <v>978.49314000000004</v>
      </c>
      <c r="EI630" s="11">
        <v>2575.2684899999999</v>
      </c>
      <c r="EJ630" s="11">
        <v>0</v>
      </c>
      <c r="EK630" s="11">
        <v>51.295550579999997</v>
      </c>
      <c r="EL630" s="11">
        <v>4.4021909999999997E-2</v>
      </c>
      <c r="EM630" s="11">
        <v>2.9673945E-2</v>
      </c>
      <c r="EN630" s="11">
        <v>1.2180612E-2</v>
      </c>
      <c r="EO630" s="11">
        <v>0</v>
      </c>
      <c r="EP630" s="11">
        <v>0</v>
      </c>
      <c r="EQ630" s="11">
        <v>0</v>
      </c>
      <c r="ER630" s="11">
        <v>0</v>
      </c>
      <c r="ES630" s="11">
        <v>0</v>
      </c>
      <c r="ET630" s="11">
        <v>0</v>
      </c>
      <c r="EU630" s="11">
        <v>0</v>
      </c>
      <c r="EV630" s="11">
        <v>0</v>
      </c>
      <c r="EW630" s="11">
        <v>14.77455363</v>
      </c>
      <c r="EX630" s="11">
        <v>1.3792710999999999E-2</v>
      </c>
      <c r="EY630" s="11">
        <v>9.6922589999999999E-3</v>
      </c>
      <c r="EZ630" s="11">
        <v>4.1834130000000004E-3</v>
      </c>
      <c r="FA630" s="11">
        <v>0</v>
      </c>
      <c r="FB630" s="11">
        <v>0</v>
      </c>
      <c r="FC630" s="11">
        <v>0</v>
      </c>
      <c r="FD630" s="11">
        <v>0</v>
      </c>
      <c r="FE630" s="11">
        <v>0</v>
      </c>
      <c r="FF630" s="11">
        <v>0</v>
      </c>
      <c r="FG630" s="11">
        <v>0</v>
      </c>
      <c r="FH630" s="11">
        <v>0.38298599999999999</v>
      </c>
      <c r="FI630" s="11" t="s">
        <v>115</v>
      </c>
      <c r="FJ630" s="11" t="s">
        <v>115</v>
      </c>
      <c r="FK630" s="9">
        <v>1008.3599819999999</v>
      </c>
      <c r="FL630" s="11" t="s">
        <v>115</v>
      </c>
      <c r="FM630" s="11" t="s">
        <v>115</v>
      </c>
    </row>
    <row r="631" spans="116:169">
      <c r="DL631" s="11">
        <v>0</v>
      </c>
      <c r="DM631" s="11">
        <v>0.36908000000000002</v>
      </c>
      <c r="DN631" s="11">
        <v>2.4499999999999999E-3</v>
      </c>
      <c r="DO631" s="11">
        <v>2.2300000000000002E-3</v>
      </c>
      <c r="DP631" s="11">
        <v>1.8600000000000001E-3</v>
      </c>
      <c r="DQ631" s="11">
        <v>4.0000000000000003E-5</v>
      </c>
      <c r="DR631" s="11">
        <v>4.0000000000000003E-5</v>
      </c>
      <c r="DS631" s="11">
        <v>2.0699999999999998E-3</v>
      </c>
      <c r="DT631" s="11">
        <v>5.2100000000000002E-3</v>
      </c>
      <c r="DU631" s="11">
        <v>3.5500000000000002E-3</v>
      </c>
      <c r="DV631" s="11">
        <v>0.16741</v>
      </c>
      <c r="DW631" s="11">
        <v>0.44606000000000001</v>
      </c>
      <c r="DX631" s="11">
        <v>0</v>
      </c>
      <c r="DY631" s="11">
        <v>919.28009999999995</v>
      </c>
      <c r="DZ631" s="11">
        <v>6.43262</v>
      </c>
      <c r="EA631" s="11">
        <v>6.1121600000000003</v>
      </c>
      <c r="EB631" s="11">
        <v>5.3185900000000004</v>
      </c>
      <c r="EC631" s="11">
        <v>0.11076</v>
      </c>
      <c r="ED631" s="11">
        <v>0.11207</v>
      </c>
      <c r="EE631" s="11">
        <v>6.1777300000000004</v>
      </c>
      <c r="EF631" s="11">
        <v>13.710229999999999</v>
      </c>
      <c r="EG631" s="11">
        <v>20.636140000000001</v>
      </c>
      <c r="EH631" s="11">
        <v>984.74309000000005</v>
      </c>
      <c r="EI631" s="11">
        <v>2589.9770899999999</v>
      </c>
      <c r="EJ631" s="11">
        <v>0</v>
      </c>
      <c r="EK631" s="11">
        <v>51.019994599999997</v>
      </c>
      <c r="EL631" s="11">
        <v>4.5527755000000003E-2</v>
      </c>
      <c r="EM631" s="11">
        <v>2.7353133000000002E-2</v>
      </c>
      <c r="EN631" s="11">
        <v>1.2844196E-2</v>
      </c>
      <c r="EO631" s="11">
        <v>0</v>
      </c>
      <c r="EP631" s="11">
        <v>0</v>
      </c>
      <c r="EQ631" s="11">
        <v>0</v>
      </c>
      <c r="ER631" s="11">
        <v>0</v>
      </c>
      <c r="ES631" s="11">
        <v>0</v>
      </c>
      <c r="ET631" s="11">
        <v>0</v>
      </c>
      <c r="EU631" s="11">
        <v>0</v>
      </c>
      <c r="EV631" s="11">
        <v>0</v>
      </c>
      <c r="EW631" s="11">
        <v>13.77774844</v>
      </c>
      <c r="EX631" s="11">
        <v>1.3407472E-2</v>
      </c>
      <c r="EY631" s="11">
        <v>8.4336979999999999E-3</v>
      </c>
      <c r="EZ631" s="11">
        <v>4.170422E-3</v>
      </c>
      <c r="FA631" s="11">
        <v>0</v>
      </c>
      <c r="FB631" s="11">
        <v>0</v>
      </c>
      <c r="FC631" s="11">
        <v>0</v>
      </c>
      <c r="FD631" s="11">
        <v>0</v>
      </c>
      <c r="FE631" s="11">
        <v>0</v>
      </c>
      <c r="FF631" s="11">
        <v>0</v>
      </c>
      <c r="FG631" s="11">
        <v>0</v>
      </c>
      <c r="FH631" s="11">
        <v>0.37565599999999999</v>
      </c>
      <c r="FI631" s="11" t="s">
        <v>115</v>
      </c>
      <c r="FJ631" s="11" t="s">
        <v>115</v>
      </c>
      <c r="FK631" s="11">
        <v>937.25423000000001</v>
      </c>
      <c r="FL631" s="11" t="s">
        <v>115</v>
      </c>
      <c r="FM631" s="11" t="s">
        <v>115</v>
      </c>
    </row>
    <row r="632" spans="116:169">
      <c r="DL632" s="11">
        <v>0</v>
      </c>
      <c r="DM632" s="11">
        <v>0.36192000000000002</v>
      </c>
      <c r="DN632" s="11">
        <v>2.47E-3</v>
      </c>
      <c r="DO632" s="11">
        <v>2.2300000000000002E-3</v>
      </c>
      <c r="DP632" s="11">
        <v>1.9499999999999999E-3</v>
      </c>
      <c r="DQ632" s="11">
        <v>4.0000000000000003E-5</v>
      </c>
      <c r="DR632" s="11">
        <v>4.0000000000000003E-5</v>
      </c>
      <c r="DS632" s="11">
        <v>1.89E-3</v>
      </c>
      <c r="DT632" s="11">
        <v>5.1200000000000004E-3</v>
      </c>
      <c r="DU632" s="11">
        <v>3.5899999999999999E-3</v>
      </c>
      <c r="DV632" s="11">
        <v>0.16949</v>
      </c>
      <c r="DW632" s="11">
        <v>0.45127</v>
      </c>
      <c r="DX632" s="11">
        <v>0</v>
      </c>
      <c r="DY632" s="11">
        <v>850.80355999999995</v>
      </c>
      <c r="DZ632" s="11">
        <v>6.1466700000000003</v>
      </c>
      <c r="EA632" s="11">
        <v>5.82585</v>
      </c>
      <c r="EB632" s="11">
        <v>5.3268399999999998</v>
      </c>
      <c r="EC632" s="11">
        <v>0.10440000000000001</v>
      </c>
      <c r="ED632" s="11">
        <v>0.10394</v>
      </c>
      <c r="EE632" s="11">
        <v>5.3663600000000002</v>
      </c>
      <c r="EF632" s="11">
        <v>12.748279999999999</v>
      </c>
      <c r="EG632" s="11">
        <v>20.74821</v>
      </c>
      <c r="EH632" s="11">
        <v>990.92082000000005</v>
      </c>
      <c r="EI632" s="11">
        <v>2603.68732</v>
      </c>
      <c r="EJ632" s="11">
        <v>0</v>
      </c>
      <c r="EK632" s="11">
        <v>50.741472819999998</v>
      </c>
      <c r="EL632" s="11">
        <v>4.6480647999999999E-2</v>
      </c>
      <c r="EM632" s="11">
        <v>2.8664967999999999E-2</v>
      </c>
      <c r="EN632" s="11">
        <v>1.1714753E-2</v>
      </c>
      <c r="EO632" s="11">
        <v>0</v>
      </c>
      <c r="EP632" s="11">
        <v>0</v>
      </c>
      <c r="EQ632" s="11">
        <v>0</v>
      </c>
      <c r="ER632" s="11">
        <v>0</v>
      </c>
      <c r="ES632" s="11">
        <v>0</v>
      </c>
      <c r="ET632" s="11">
        <v>0</v>
      </c>
      <c r="EU632" s="11">
        <v>0</v>
      </c>
      <c r="EV632" s="11">
        <v>0</v>
      </c>
      <c r="EW632" s="11">
        <v>12.802941430000001</v>
      </c>
      <c r="EX632" s="11">
        <v>1.2844747E-2</v>
      </c>
      <c r="EY632" s="11">
        <v>8.3083919999999995E-3</v>
      </c>
      <c r="EZ632" s="11">
        <v>3.587051E-3</v>
      </c>
      <c r="FA632" s="11">
        <v>0</v>
      </c>
      <c r="FB632" s="11">
        <v>0</v>
      </c>
      <c r="FC632" s="11">
        <v>0</v>
      </c>
      <c r="FD632" s="11">
        <v>0</v>
      </c>
      <c r="FE632" s="11">
        <v>0</v>
      </c>
      <c r="FF632" s="11">
        <v>0</v>
      </c>
      <c r="FG632" s="11">
        <v>0</v>
      </c>
      <c r="FH632" s="11">
        <v>0.36860900000000002</v>
      </c>
      <c r="FI632" s="11" t="s">
        <v>115</v>
      </c>
      <c r="FJ632" s="11" t="s">
        <v>115</v>
      </c>
      <c r="FK632" s="11">
        <v>868.20731499999999</v>
      </c>
      <c r="FL632" s="11" t="s">
        <v>115</v>
      </c>
      <c r="FM632" s="11" t="s">
        <v>115</v>
      </c>
    </row>
    <row r="633" spans="116:169">
      <c r="DL633" s="11">
        <v>0</v>
      </c>
      <c r="DM633" s="11">
        <v>0.35492000000000001</v>
      </c>
      <c r="DN633" s="11">
        <v>2.4099999999999998E-3</v>
      </c>
      <c r="DO633" s="11">
        <v>2.2399999999999998E-3</v>
      </c>
      <c r="DP633" s="11">
        <v>1.9599999999999999E-3</v>
      </c>
      <c r="DQ633" s="11">
        <v>4.0000000000000003E-5</v>
      </c>
      <c r="DR633" s="11">
        <v>4.0000000000000003E-5</v>
      </c>
      <c r="DS633" s="11">
        <v>1.97E-3</v>
      </c>
      <c r="DT633" s="11">
        <v>5.0299999999999997E-3</v>
      </c>
      <c r="DU633" s="11">
        <v>3.63E-3</v>
      </c>
      <c r="DV633" s="11">
        <v>0.17138</v>
      </c>
      <c r="DW633" s="11">
        <v>0.45639000000000002</v>
      </c>
      <c r="DX633" s="11">
        <v>0</v>
      </c>
      <c r="DY633" s="11">
        <v>783.99866999999995</v>
      </c>
      <c r="DZ633" s="11">
        <v>5.66418</v>
      </c>
      <c r="EA633" s="11">
        <v>5.54434</v>
      </c>
      <c r="EB633" s="11">
        <v>5.0847300000000004</v>
      </c>
      <c r="EC633" s="11">
        <v>0.10027999999999999</v>
      </c>
      <c r="ED633" s="11">
        <v>9.7549999999999998E-2</v>
      </c>
      <c r="EE633" s="11">
        <v>5.3428000000000004</v>
      </c>
      <c r="EF633" s="11">
        <v>11.8172</v>
      </c>
      <c r="EG633" s="11">
        <v>20.852150000000002</v>
      </c>
      <c r="EH633" s="11">
        <v>996.28719000000001</v>
      </c>
      <c r="EI633" s="11">
        <v>2616.4355999999998</v>
      </c>
      <c r="EJ633" s="11">
        <v>0</v>
      </c>
      <c r="EK633" s="11">
        <v>50.468181110000003</v>
      </c>
      <c r="EL633" s="11">
        <v>4.7563750000000002E-2</v>
      </c>
      <c r="EM633" s="11">
        <v>2.9347860999999999E-2</v>
      </c>
      <c r="EN633" s="11">
        <v>1.2475738E-2</v>
      </c>
      <c r="EO633" s="11">
        <v>0</v>
      </c>
      <c r="EP633" s="11">
        <v>0</v>
      </c>
      <c r="EQ633" s="11">
        <v>0</v>
      </c>
      <c r="ER633" s="11">
        <v>0</v>
      </c>
      <c r="ES633" s="11">
        <v>0</v>
      </c>
      <c r="ET633" s="11">
        <v>0</v>
      </c>
      <c r="EU633" s="11">
        <v>0</v>
      </c>
      <c r="EV633" s="11">
        <v>0</v>
      </c>
      <c r="EW633" s="11">
        <v>11.851730180000001</v>
      </c>
      <c r="EX633" s="11">
        <v>1.2296704E-2</v>
      </c>
      <c r="EY633" s="11">
        <v>7.9791510000000003E-3</v>
      </c>
      <c r="EZ633" s="11">
        <v>3.5925639999999999E-3</v>
      </c>
      <c r="FA633" s="11">
        <v>0</v>
      </c>
      <c r="FB633" s="11">
        <v>0</v>
      </c>
      <c r="FC633" s="11">
        <v>0</v>
      </c>
      <c r="FD633" s="11">
        <v>0</v>
      </c>
      <c r="FE633" s="11">
        <v>0</v>
      </c>
      <c r="FF633" s="11">
        <v>0</v>
      </c>
      <c r="FG633" s="11">
        <v>0</v>
      </c>
      <c r="FH633" s="11">
        <v>0.36157</v>
      </c>
      <c r="FI633" s="11" t="s">
        <v>115</v>
      </c>
      <c r="FJ633" s="11" t="s">
        <v>115</v>
      </c>
      <c r="FK633" s="11">
        <v>800.39219600000001</v>
      </c>
      <c r="FL633" s="11" t="s">
        <v>115</v>
      </c>
      <c r="FM633" s="11" t="s">
        <v>115</v>
      </c>
    </row>
    <row r="634" spans="116:169">
      <c r="DL634" s="11">
        <v>0</v>
      </c>
      <c r="DM634" s="11">
        <v>0.34778999999999999</v>
      </c>
      <c r="DN634" s="11">
        <v>2.63E-3</v>
      </c>
      <c r="DO634" s="11">
        <v>2.2000000000000001E-3</v>
      </c>
      <c r="DP634" s="11">
        <v>1.9599999999999999E-3</v>
      </c>
      <c r="DQ634" s="11">
        <v>4.0000000000000003E-5</v>
      </c>
      <c r="DR634" s="11">
        <v>4.0000000000000003E-5</v>
      </c>
      <c r="DS634" s="11">
        <v>1.99E-3</v>
      </c>
      <c r="DT634" s="11">
        <v>4.9199999999999999E-3</v>
      </c>
      <c r="DU634" s="11">
        <v>3.6700000000000001E-3</v>
      </c>
      <c r="DV634" s="11">
        <v>0.17335</v>
      </c>
      <c r="DW634" s="11">
        <v>0.46140999999999999</v>
      </c>
      <c r="DX634" s="11">
        <v>0</v>
      </c>
      <c r="DY634" s="11">
        <v>718.22424000000001</v>
      </c>
      <c r="DZ634" s="11">
        <v>5.7964900000000004</v>
      </c>
      <c r="EA634" s="11">
        <v>5.1211700000000002</v>
      </c>
      <c r="EB634" s="11">
        <v>4.8302199999999997</v>
      </c>
      <c r="EC634" s="11">
        <v>9.3979999999999994E-2</v>
      </c>
      <c r="ED634" s="11">
        <v>9.0380000000000002E-2</v>
      </c>
      <c r="EE634" s="11">
        <v>5.1158299999999999</v>
      </c>
      <c r="EF634" s="11">
        <v>10.87247</v>
      </c>
      <c r="EG634" s="11">
        <v>20.9497</v>
      </c>
      <c r="EH634" s="11">
        <v>1001.62999</v>
      </c>
      <c r="EI634" s="11">
        <v>2628.2528000000002</v>
      </c>
      <c r="EJ634" s="11">
        <v>0</v>
      </c>
      <c r="EK634" s="11">
        <v>50.157086489999998</v>
      </c>
      <c r="EL634" s="11">
        <v>4.7716906000000003E-2</v>
      </c>
      <c r="EM634" s="11">
        <v>2.9908740999999999E-2</v>
      </c>
      <c r="EN634" s="11">
        <v>1.2708967E-2</v>
      </c>
      <c r="EO634" s="11">
        <v>0</v>
      </c>
      <c r="EP634" s="11">
        <v>0</v>
      </c>
      <c r="EQ634" s="11">
        <v>0</v>
      </c>
      <c r="ER634" s="11">
        <v>0</v>
      </c>
      <c r="ES634" s="11">
        <v>0</v>
      </c>
      <c r="ET634" s="11">
        <v>0</v>
      </c>
      <c r="EU634" s="11">
        <v>0</v>
      </c>
      <c r="EV634" s="11">
        <v>0</v>
      </c>
      <c r="EW634" s="11">
        <v>10.914065799999999</v>
      </c>
      <c r="EX634" s="11">
        <v>1.1503285E-2</v>
      </c>
      <c r="EY634" s="11">
        <v>7.6006499999999996E-3</v>
      </c>
      <c r="EZ634" s="11">
        <v>3.4312079999999998E-3</v>
      </c>
      <c r="FA634" s="11">
        <v>0</v>
      </c>
      <c r="FB634" s="11">
        <v>0</v>
      </c>
      <c r="FC634" s="11">
        <v>0</v>
      </c>
      <c r="FD634" s="11">
        <v>0</v>
      </c>
      <c r="FE634" s="11">
        <v>0</v>
      </c>
      <c r="FF634" s="11">
        <v>0</v>
      </c>
      <c r="FG634" s="11">
        <v>0</v>
      </c>
      <c r="FH634" s="11">
        <v>0.35461999999999999</v>
      </c>
      <c r="FI634" s="11" t="s">
        <v>115</v>
      </c>
      <c r="FJ634" s="11" t="s">
        <v>115</v>
      </c>
      <c r="FK634" s="11">
        <v>734.06609900000001</v>
      </c>
      <c r="FL634" s="11" t="s">
        <v>115</v>
      </c>
      <c r="FM634" s="11" t="s">
        <v>115</v>
      </c>
    </row>
    <row r="635" spans="116:169">
      <c r="DL635" s="11">
        <v>0</v>
      </c>
      <c r="DM635" s="11">
        <v>0.3407</v>
      </c>
      <c r="DN635" s="11">
        <v>2.7499999999999998E-3</v>
      </c>
      <c r="DO635" s="11">
        <v>2.3400000000000001E-3</v>
      </c>
      <c r="DP635" s="11">
        <v>1.9300000000000001E-3</v>
      </c>
      <c r="DQ635" s="11">
        <v>4.0000000000000003E-5</v>
      </c>
      <c r="DR635" s="11">
        <v>4.0000000000000003E-5</v>
      </c>
      <c r="DS635" s="11">
        <v>2E-3</v>
      </c>
      <c r="DT635" s="11">
        <v>4.8199999999999996E-3</v>
      </c>
      <c r="DU635" s="11">
        <v>3.7100000000000002E-3</v>
      </c>
      <c r="DV635" s="11">
        <v>0.17534</v>
      </c>
      <c r="DW635" s="11">
        <v>0.46633000000000002</v>
      </c>
      <c r="DX635" s="11">
        <v>0</v>
      </c>
      <c r="DY635" s="11">
        <v>653.86456999999996</v>
      </c>
      <c r="DZ635" s="11">
        <v>5.66648</v>
      </c>
      <c r="EA635" s="11">
        <v>5.1293600000000001</v>
      </c>
      <c r="EB635" s="11">
        <v>4.4802799999999996</v>
      </c>
      <c r="EC635" s="11">
        <v>9.0560000000000002E-2</v>
      </c>
      <c r="ED635" s="11">
        <v>8.4190000000000001E-2</v>
      </c>
      <c r="EE635" s="11">
        <v>4.8612000000000002</v>
      </c>
      <c r="EF635" s="11">
        <v>9.9597099999999994</v>
      </c>
      <c r="EG635" s="11">
        <v>21.04008</v>
      </c>
      <c r="EH635" s="11">
        <v>1006.74582</v>
      </c>
      <c r="EI635" s="11">
        <v>2639.12527</v>
      </c>
      <c r="EJ635" s="11">
        <v>0</v>
      </c>
      <c r="EK635" s="11">
        <v>49.836472559999997</v>
      </c>
      <c r="EL635" s="11">
        <v>5.0525663999999998E-2</v>
      </c>
      <c r="EM635" s="11">
        <v>2.9825589999999999E-2</v>
      </c>
      <c r="EN635" s="11">
        <v>1.2929227E-2</v>
      </c>
      <c r="EO635" s="11">
        <v>0</v>
      </c>
      <c r="EP635" s="11">
        <v>0</v>
      </c>
      <c r="EQ635" s="11">
        <v>0</v>
      </c>
      <c r="ER635" s="11">
        <v>0</v>
      </c>
      <c r="ES635" s="11">
        <v>0</v>
      </c>
      <c r="ET635" s="11">
        <v>0</v>
      </c>
      <c r="EU635" s="11">
        <v>0</v>
      </c>
      <c r="EV635" s="11">
        <v>0</v>
      </c>
      <c r="EW635" s="11">
        <v>9.9972792259999999</v>
      </c>
      <c r="EX635" s="11">
        <v>1.1288668999999999E-2</v>
      </c>
      <c r="EY635" s="11">
        <v>7.0582400000000003E-3</v>
      </c>
      <c r="EZ635" s="11">
        <v>3.2614409999999999E-3</v>
      </c>
      <c r="FA635" s="11">
        <v>0</v>
      </c>
      <c r="FB635" s="11">
        <v>0</v>
      </c>
      <c r="FC635" s="11">
        <v>0</v>
      </c>
      <c r="FD635" s="11">
        <v>0</v>
      </c>
      <c r="FE635" s="11">
        <v>0</v>
      </c>
      <c r="FF635" s="11">
        <v>0</v>
      </c>
      <c r="FG635" s="11">
        <v>0</v>
      </c>
      <c r="FH635" s="11">
        <v>0.34776099999999999</v>
      </c>
      <c r="FI635" s="11" t="s">
        <v>115</v>
      </c>
      <c r="FJ635" s="11" t="s">
        <v>115</v>
      </c>
      <c r="FK635" s="11">
        <v>669.23124600000006</v>
      </c>
      <c r="FL635" s="11" t="s">
        <v>115</v>
      </c>
      <c r="FM635" s="11" t="s">
        <v>115</v>
      </c>
    </row>
    <row r="636" spans="116:169">
      <c r="DL636" s="11">
        <v>0</v>
      </c>
      <c r="DM636" s="11">
        <v>0.33422000000000002</v>
      </c>
      <c r="DN636" s="11">
        <v>2.3E-3</v>
      </c>
      <c r="DO636" s="11">
        <v>2.4299999999999999E-3</v>
      </c>
      <c r="DP636" s="11">
        <v>2.0500000000000002E-3</v>
      </c>
      <c r="DQ636" s="11">
        <v>4.0000000000000003E-5</v>
      </c>
      <c r="DR636" s="11">
        <v>4.0000000000000003E-5</v>
      </c>
      <c r="DS636" s="11">
        <v>1.9599999999999999E-3</v>
      </c>
      <c r="DT636" s="11">
        <v>4.7200000000000002E-3</v>
      </c>
      <c r="DU636" s="11">
        <v>3.7499999999999999E-3</v>
      </c>
      <c r="DV636" s="11">
        <v>0.17734</v>
      </c>
      <c r="DW636" s="11">
        <v>0.47115000000000001</v>
      </c>
      <c r="DX636" s="11">
        <v>0</v>
      </c>
      <c r="DY636" s="11">
        <v>591.97686999999996</v>
      </c>
      <c r="DZ636" s="11">
        <v>4.4028299999999998</v>
      </c>
      <c r="EA636" s="11">
        <v>4.9822499999999996</v>
      </c>
      <c r="EB636" s="11">
        <v>4.4574499999999997</v>
      </c>
      <c r="EC636" s="11">
        <v>8.7300000000000003E-2</v>
      </c>
      <c r="ED636" s="11">
        <v>7.7979999999999994E-2</v>
      </c>
      <c r="EE636" s="11">
        <v>4.4877900000000004</v>
      </c>
      <c r="EF636" s="11">
        <v>9.0707500000000003</v>
      </c>
      <c r="EG636" s="11">
        <v>21.124269999999999</v>
      </c>
      <c r="EH636" s="11">
        <v>1011.60702</v>
      </c>
      <c r="EI636" s="11">
        <v>2649.0849800000001</v>
      </c>
      <c r="EJ636" s="11">
        <v>0</v>
      </c>
      <c r="EK636" s="11">
        <v>49.58987209</v>
      </c>
      <c r="EL636" s="11">
        <v>5.3443894999999998E-2</v>
      </c>
      <c r="EM636" s="11">
        <v>3.1809603999999998E-2</v>
      </c>
      <c r="EN636" s="11">
        <v>1.2900684000000001E-2</v>
      </c>
      <c r="EO636" s="11">
        <v>0</v>
      </c>
      <c r="EP636" s="11">
        <v>0</v>
      </c>
      <c r="EQ636" s="11">
        <v>0</v>
      </c>
      <c r="ER636" s="11">
        <v>0</v>
      </c>
      <c r="ES636" s="11">
        <v>0</v>
      </c>
      <c r="ET636" s="11">
        <v>0</v>
      </c>
      <c r="EU636" s="11">
        <v>0</v>
      </c>
      <c r="EV636" s="11">
        <v>0</v>
      </c>
      <c r="EW636" s="11">
        <v>9.116819177</v>
      </c>
      <c r="EX636" s="11">
        <v>1.1023397000000001E-2</v>
      </c>
      <c r="EY636" s="11">
        <v>6.9753840000000003E-3</v>
      </c>
      <c r="EZ636" s="11">
        <v>3.0287080000000002E-3</v>
      </c>
      <c r="FA636" s="11">
        <v>0</v>
      </c>
      <c r="FB636" s="11">
        <v>0</v>
      </c>
      <c r="FC636" s="11">
        <v>0</v>
      </c>
      <c r="FD636" s="11">
        <v>0</v>
      </c>
      <c r="FE636" s="11">
        <v>0</v>
      </c>
      <c r="FF636" s="11">
        <v>0</v>
      </c>
      <c r="FG636" s="11">
        <v>0</v>
      </c>
      <c r="FH636" s="11">
        <v>0.34104099999999998</v>
      </c>
      <c r="FI636" s="11" t="s">
        <v>115</v>
      </c>
      <c r="FJ636" s="11" t="s">
        <v>115</v>
      </c>
      <c r="FK636" s="11">
        <v>605.90669400000002</v>
      </c>
      <c r="FL636" s="11" t="s">
        <v>115</v>
      </c>
      <c r="FM636" s="11" t="s">
        <v>115</v>
      </c>
    </row>
    <row r="637" spans="116:169">
      <c r="DL637" s="11">
        <v>0</v>
      </c>
      <c r="DM637" s="11">
        <v>0.32740999999999998</v>
      </c>
      <c r="DN637" s="11">
        <v>2.6199999999999999E-3</v>
      </c>
      <c r="DO637" s="11">
        <v>2.1099999999999999E-3</v>
      </c>
      <c r="DP637" s="11">
        <v>2.1099999999999999E-3</v>
      </c>
      <c r="DQ637" s="11">
        <v>4.0000000000000003E-5</v>
      </c>
      <c r="DR637" s="11">
        <v>4.0000000000000003E-5</v>
      </c>
      <c r="DS637" s="11">
        <v>2.0799999999999998E-3</v>
      </c>
      <c r="DT637" s="11">
        <v>4.6299999999999996E-3</v>
      </c>
      <c r="DU637" s="11">
        <v>3.79E-3</v>
      </c>
      <c r="DV637" s="11">
        <v>0.17929999999999999</v>
      </c>
      <c r="DW637" s="11">
        <v>0.47588000000000003</v>
      </c>
      <c r="DX637" s="11">
        <v>0</v>
      </c>
      <c r="DY637" s="11">
        <v>530.77981999999997</v>
      </c>
      <c r="DZ637" s="11">
        <v>4.6373600000000001</v>
      </c>
      <c r="EA637" s="11">
        <v>4.0137299999999998</v>
      </c>
      <c r="EB637" s="11">
        <v>4.29833</v>
      </c>
      <c r="EC637" s="11">
        <v>7.8109999999999999E-2</v>
      </c>
      <c r="ED637" s="11">
        <v>7.0510000000000003E-2</v>
      </c>
      <c r="EE637" s="11">
        <v>4.47098</v>
      </c>
      <c r="EF637" s="11">
        <v>8.1979199999999999</v>
      </c>
      <c r="EG637" s="11">
        <v>21.202259999999999</v>
      </c>
      <c r="EH637" s="11">
        <v>1016.0948100000001</v>
      </c>
      <c r="EI637" s="11">
        <v>2658.1557299999999</v>
      </c>
      <c r="EJ637" s="11">
        <v>0</v>
      </c>
      <c r="EK637" s="11">
        <v>49.26256162</v>
      </c>
      <c r="EL637" s="11">
        <v>4.9915541000000001E-2</v>
      </c>
      <c r="EM637" s="11">
        <v>3.3610103000000002E-2</v>
      </c>
      <c r="EN637" s="11">
        <v>1.3854587E-2</v>
      </c>
      <c r="EO637" s="11">
        <v>0</v>
      </c>
      <c r="EP637" s="11">
        <v>0</v>
      </c>
      <c r="EQ637" s="11">
        <v>0</v>
      </c>
      <c r="ER637" s="11">
        <v>0</v>
      </c>
      <c r="ES637" s="11">
        <v>0</v>
      </c>
      <c r="ET637" s="11">
        <v>0</v>
      </c>
      <c r="EU637" s="11">
        <v>0</v>
      </c>
      <c r="EV637" s="11">
        <v>0</v>
      </c>
      <c r="EW637" s="11">
        <v>8.2424535060000004</v>
      </c>
      <c r="EX637" s="11">
        <v>9.4914309999999998E-3</v>
      </c>
      <c r="EY637" s="11">
        <v>6.7985830000000004E-3</v>
      </c>
      <c r="EZ637" s="11">
        <v>3.0138280000000001E-3</v>
      </c>
      <c r="FA637" s="11">
        <v>0</v>
      </c>
      <c r="FB637" s="11">
        <v>0</v>
      </c>
      <c r="FC637" s="11">
        <v>0</v>
      </c>
      <c r="FD637" s="11">
        <v>0</v>
      </c>
      <c r="FE637" s="11">
        <v>0</v>
      </c>
      <c r="FF637" s="11">
        <v>0</v>
      </c>
      <c r="FG637" s="11">
        <v>0</v>
      </c>
      <c r="FH637" s="11">
        <v>0.33429900000000001</v>
      </c>
      <c r="FI637" s="11" t="s">
        <v>115</v>
      </c>
      <c r="FJ637" s="11" t="s">
        <v>115</v>
      </c>
      <c r="FK637" s="11">
        <v>543.80734399999994</v>
      </c>
      <c r="FL637" s="11" t="s">
        <v>115</v>
      </c>
      <c r="FM637" s="11" t="s">
        <v>115</v>
      </c>
    </row>
    <row r="638" spans="116:169">
      <c r="DL638" s="11">
        <v>0</v>
      </c>
      <c r="DM638" s="11">
        <v>0.32146999999999998</v>
      </c>
      <c r="DN638" s="11">
        <v>1.92E-3</v>
      </c>
      <c r="DO638" s="11">
        <v>2.32E-3</v>
      </c>
      <c r="DP638" s="11">
        <v>1.8699999999999999E-3</v>
      </c>
      <c r="DQ638" s="11">
        <v>4.0000000000000003E-5</v>
      </c>
      <c r="DR638" s="11">
        <v>4.0000000000000003E-5</v>
      </c>
      <c r="DS638" s="11">
        <v>2.0999999999999999E-3</v>
      </c>
      <c r="DT638" s="11">
        <v>4.5500000000000002E-3</v>
      </c>
      <c r="DU638" s="11">
        <v>3.82E-3</v>
      </c>
      <c r="DV638" s="11">
        <v>0.18137</v>
      </c>
      <c r="DW638" s="11">
        <v>0.48049999999999998</v>
      </c>
      <c r="DX638" s="11">
        <v>0</v>
      </c>
      <c r="DY638" s="11">
        <v>472.21656999999999</v>
      </c>
      <c r="DZ638" s="11">
        <v>3.1095100000000002</v>
      </c>
      <c r="EA638" s="11">
        <v>4.06121</v>
      </c>
      <c r="EB638" s="11">
        <v>3.52902</v>
      </c>
      <c r="EC638" s="11">
        <v>7.3209999999999997E-2</v>
      </c>
      <c r="ED638" s="11">
        <v>6.4680000000000001E-2</v>
      </c>
      <c r="EE638" s="11">
        <v>4.22417</v>
      </c>
      <c r="EF638" s="11">
        <v>7.37507</v>
      </c>
      <c r="EG638" s="11">
        <v>21.272770000000001</v>
      </c>
      <c r="EH638" s="11">
        <v>1020.56578</v>
      </c>
      <c r="EI638" s="11">
        <v>2666.35365</v>
      </c>
      <c r="EJ638" s="11">
        <v>0</v>
      </c>
      <c r="EK638" s="11">
        <v>49.056333430000002</v>
      </c>
      <c r="EL638" s="11">
        <v>5.2550960000000001E-2</v>
      </c>
      <c r="EM638" s="11">
        <v>3.0531190999999999E-2</v>
      </c>
      <c r="EN638" s="11">
        <v>1.4494751E-2</v>
      </c>
      <c r="EO638" s="11">
        <v>0</v>
      </c>
      <c r="EP638" s="11">
        <v>0</v>
      </c>
      <c r="EQ638" s="11">
        <v>0</v>
      </c>
      <c r="ER638" s="11">
        <v>0</v>
      </c>
      <c r="ES638" s="11">
        <v>0</v>
      </c>
      <c r="ET638" s="11">
        <v>0</v>
      </c>
      <c r="EU638" s="11">
        <v>0</v>
      </c>
      <c r="EV638" s="11">
        <v>0</v>
      </c>
      <c r="EW638" s="11">
        <v>7.4085078490000003</v>
      </c>
      <c r="EX638" s="11">
        <v>9.0894540000000003E-3</v>
      </c>
      <c r="EY638" s="11">
        <v>5.6700989999999996E-3</v>
      </c>
      <c r="EZ638" s="11">
        <v>2.9067089999999999E-3</v>
      </c>
      <c r="FA638" s="11">
        <v>0</v>
      </c>
      <c r="FB638" s="11">
        <v>0</v>
      </c>
      <c r="FC638" s="11">
        <v>0</v>
      </c>
      <c r="FD638" s="11">
        <v>0</v>
      </c>
      <c r="FE638" s="11">
        <v>0</v>
      </c>
      <c r="FF638" s="11">
        <v>0</v>
      </c>
      <c r="FG638" s="11">
        <v>0</v>
      </c>
      <c r="FH638" s="11">
        <v>0.32761899999999999</v>
      </c>
      <c r="FI638" s="11" t="s">
        <v>115</v>
      </c>
      <c r="FJ638" s="11" t="s">
        <v>115</v>
      </c>
      <c r="FK638" s="11">
        <v>482.98951599999998</v>
      </c>
      <c r="FL638" s="11" t="s">
        <v>115</v>
      </c>
      <c r="FM638" s="11" t="s">
        <v>115</v>
      </c>
    </row>
    <row r="639" spans="116:169">
      <c r="DL639" s="11">
        <v>0</v>
      </c>
      <c r="DM639" s="11">
        <v>0.31546000000000002</v>
      </c>
      <c r="DN639" s="11">
        <v>1.92E-3</v>
      </c>
      <c r="DO639" s="11">
        <v>1.83E-3</v>
      </c>
      <c r="DP639" s="11">
        <v>2E-3</v>
      </c>
      <c r="DQ639" s="11">
        <v>4.0000000000000003E-5</v>
      </c>
      <c r="DR639" s="11">
        <v>4.0000000000000003E-5</v>
      </c>
      <c r="DS639" s="11">
        <v>1.8799999999999999E-3</v>
      </c>
      <c r="DT639" s="11">
        <v>4.4600000000000004E-3</v>
      </c>
      <c r="DU639" s="11">
        <v>3.8600000000000001E-3</v>
      </c>
      <c r="DV639" s="11">
        <v>0.18346999999999999</v>
      </c>
      <c r="DW639" s="11">
        <v>0.48504999999999998</v>
      </c>
      <c r="DX639" s="11">
        <v>0</v>
      </c>
      <c r="DY639" s="11">
        <v>414.69281999999998</v>
      </c>
      <c r="DZ639" s="11">
        <v>2.81534</v>
      </c>
      <c r="EA639" s="11">
        <v>2.9144800000000002</v>
      </c>
      <c r="EB639" s="11">
        <v>3.4832999999999998</v>
      </c>
      <c r="EC639" s="11">
        <v>6.0269999999999997E-2</v>
      </c>
      <c r="ED639" s="11">
        <v>5.5669999999999997E-2</v>
      </c>
      <c r="EE639" s="11">
        <v>3.5083299999999999</v>
      </c>
      <c r="EF639" s="11">
        <v>6.55945</v>
      </c>
      <c r="EG639" s="11">
        <v>21.33745</v>
      </c>
      <c r="EH639" s="11">
        <v>1024.7899600000001</v>
      </c>
      <c r="EI639" s="11">
        <v>2673.7287200000001</v>
      </c>
      <c r="EJ639" s="11">
        <v>0</v>
      </c>
      <c r="EK639" s="11">
        <v>48.808457799999999</v>
      </c>
      <c r="EL639" s="11">
        <v>4.5622336999999999E-2</v>
      </c>
      <c r="EM639" s="11">
        <v>3.2737119000000002E-2</v>
      </c>
      <c r="EN639" s="11">
        <v>1.3030666999999999E-2</v>
      </c>
      <c r="EO639" s="11">
        <v>0</v>
      </c>
      <c r="EP639" s="11">
        <v>0</v>
      </c>
      <c r="EQ639" s="11">
        <v>0</v>
      </c>
      <c r="ER639" s="11">
        <v>0</v>
      </c>
      <c r="ES639" s="11">
        <v>0</v>
      </c>
      <c r="ET639" s="11">
        <v>0</v>
      </c>
      <c r="EU639" s="11">
        <v>0</v>
      </c>
      <c r="EV639" s="11">
        <v>0</v>
      </c>
      <c r="EW639" s="11">
        <v>6.5866116420000003</v>
      </c>
      <c r="EX639" s="11">
        <v>7.1889559999999998E-3</v>
      </c>
      <c r="EY639" s="11">
        <v>5.5296649999999996E-3</v>
      </c>
      <c r="EZ639" s="11">
        <v>2.3947109999999999E-3</v>
      </c>
      <c r="FA639" s="11">
        <v>0</v>
      </c>
      <c r="FB639" s="11">
        <v>0</v>
      </c>
      <c r="FC639" s="11">
        <v>0</v>
      </c>
      <c r="FD639" s="11">
        <v>0</v>
      </c>
      <c r="FE639" s="11">
        <v>0</v>
      </c>
      <c r="FF639" s="11">
        <v>0</v>
      </c>
      <c r="FG639" s="11">
        <v>0</v>
      </c>
      <c r="FH639" s="11">
        <v>0.32123600000000002</v>
      </c>
      <c r="FI639" s="11" t="s">
        <v>115</v>
      </c>
      <c r="FJ639" s="11" t="s">
        <v>115</v>
      </c>
      <c r="FK639" s="11">
        <v>423.96621199999998</v>
      </c>
      <c r="FL639" s="11" t="s">
        <v>115</v>
      </c>
      <c r="FM639" s="11" t="s">
        <v>115</v>
      </c>
    </row>
    <row r="640" spans="116:169">
      <c r="DL640" s="11">
        <v>0</v>
      </c>
      <c r="DM640" s="11">
        <v>0.30932999999999999</v>
      </c>
      <c r="DN640" s="11">
        <v>2.0699999999999998E-3</v>
      </c>
      <c r="DO640" s="11">
        <v>1.7799999999999999E-3</v>
      </c>
      <c r="DP640" s="11">
        <v>1.6199999999999999E-3</v>
      </c>
      <c r="DQ640" s="11">
        <v>3.0000000000000001E-5</v>
      </c>
      <c r="DR640" s="11">
        <v>4.0000000000000003E-5</v>
      </c>
      <c r="DS640" s="11">
        <v>1.99E-3</v>
      </c>
      <c r="DT640" s="11">
        <v>4.3800000000000002E-3</v>
      </c>
      <c r="DU640" s="11">
        <v>3.8999999999999998E-3</v>
      </c>
      <c r="DV640" s="11">
        <v>0.18534999999999999</v>
      </c>
      <c r="DW640" s="11">
        <v>0.48951</v>
      </c>
      <c r="DX640" s="11">
        <v>0</v>
      </c>
      <c r="DY640" s="11">
        <v>358.21379999999999</v>
      </c>
      <c r="DZ640" s="11">
        <v>2.7122700000000002</v>
      </c>
      <c r="EA640" s="11">
        <v>2.5734599999999999</v>
      </c>
      <c r="EB640" s="11">
        <v>2.56603</v>
      </c>
      <c r="EC640" s="11">
        <v>5.1970000000000002E-2</v>
      </c>
      <c r="ED640" s="11">
        <v>4.9209999999999997E-2</v>
      </c>
      <c r="EE640" s="11">
        <v>3.41845</v>
      </c>
      <c r="EF640" s="11">
        <v>5.7677199999999997</v>
      </c>
      <c r="EG640" s="11">
        <v>21.39312</v>
      </c>
      <c r="EH640" s="11">
        <v>1028.29829</v>
      </c>
      <c r="EI640" s="11">
        <v>2680.2881699999998</v>
      </c>
      <c r="EJ640" s="11">
        <v>0</v>
      </c>
      <c r="EK640" s="11">
        <v>48.52838457</v>
      </c>
      <c r="EL640" s="11">
        <v>4.3164850999999997E-2</v>
      </c>
      <c r="EM640" s="11">
        <v>2.7604297E-2</v>
      </c>
      <c r="EN640" s="11">
        <v>1.4126147E-2</v>
      </c>
      <c r="EO640" s="11">
        <v>0</v>
      </c>
      <c r="EP640" s="11">
        <v>0</v>
      </c>
      <c r="EQ640" s="11">
        <v>0</v>
      </c>
      <c r="ER640" s="11">
        <v>0</v>
      </c>
      <c r="ES640" s="11">
        <v>0</v>
      </c>
      <c r="ET640" s="11">
        <v>0</v>
      </c>
      <c r="EU640" s="11">
        <v>0</v>
      </c>
      <c r="EV640" s="11">
        <v>0</v>
      </c>
      <c r="EW640" s="11">
        <v>5.7796623240000002</v>
      </c>
      <c r="EX640" s="11">
        <v>6.0936380000000002E-3</v>
      </c>
      <c r="EY640" s="11">
        <v>4.2224489999999996E-3</v>
      </c>
      <c r="EZ640" s="11">
        <v>2.36258E-3</v>
      </c>
      <c r="FA640" s="11">
        <v>0</v>
      </c>
      <c r="FB640" s="11">
        <v>0</v>
      </c>
      <c r="FC640" s="11">
        <v>0</v>
      </c>
      <c r="FD640" s="11">
        <v>0</v>
      </c>
      <c r="FE640" s="11">
        <v>0</v>
      </c>
      <c r="FF640" s="11">
        <v>0</v>
      </c>
      <c r="FG640" s="11">
        <v>0</v>
      </c>
      <c r="FH640" s="11">
        <v>0.31482700000000002</v>
      </c>
      <c r="FI640" s="11" t="s">
        <v>115</v>
      </c>
      <c r="FJ640" s="11" t="s">
        <v>115</v>
      </c>
      <c r="FK640" s="11">
        <v>366.11754500000001</v>
      </c>
      <c r="FL640" s="11" t="s">
        <v>115</v>
      </c>
      <c r="FM640" s="11" t="s">
        <v>115</v>
      </c>
    </row>
    <row r="641" spans="116:169">
      <c r="DL641" s="11">
        <v>0</v>
      </c>
      <c r="DM641" s="11">
        <v>0.30330000000000001</v>
      </c>
      <c r="DN641" s="11">
        <v>1.7899999999999999E-3</v>
      </c>
      <c r="DO641" s="11">
        <v>2.1700000000000001E-3</v>
      </c>
      <c r="DP641" s="11">
        <v>1.58E-3</v>
      </c>
      <c r="DQ641" s="11">
        <v>3.0000000000000001E-5</v>
      </c>
      <c r="DR641" s="11">
        <v>3.0000000000000001E-5</v>
      </c>
      <c r="DS641" s="11">
        <v>1.6299999999999999E-3</v>
      </c>
      <c r="DT641" s="11">
        <v>4.3E-3</v>
      </c>
      <c r="DU641" s="11">
        <v>3.9300000000000003E-3</v>
      </c>
      <c r="DV641" s="11">
        <v>0.18734000000000001</v>
      </c>
      <c r="DW641" s="11">
        <v>0.49390000000000001</v>
      </c>
      <c r="DX641" s="11">
        <v>0</v>
      </c>
      <c r="DY641" s="11">
        <v>303.08303999999998</v>
      </c>
      <c r="DZ641" s="11">
        <v>2.0693100000000002</v>
      </c>
      <c r="EA641" s="11">
        <v>2.8035399999999999</v>
      </c>
      <c r="EB641" s="11">
        <v>2.2610899999999998</v>
      </c>
      <c r="EC641" s="11">
        <v>4.8000000000000001E-2</v>
      </c>
      <c r="ED641" s="11">
        <v>4.2999999999999997E-2</v>
      </c>
      <c r="EE641" s="11">
        <v>2.5381900000000002</v>
      </c>
      <c r="EF641" s="11">
        <v>4.9796399999999998</v>
      </c>
      <c r="EG641" s="11">
        <v>21.442340000000002</v>
      </c>
      <c r="EH641" s="11">
        <v>1031.7167400000001</v>
      </c>
      <c r="EI641" s="11">
        <v>2686.0558900000001</v>
      </c>
      <c r="EJ641" s="11">
        <v>0</v>
      </c>
      <c r="EK641" s="11">
        <v>48.204611239999998</v>
      </c>
      <c r="EL641" s="11">
        <v>4.9085505000000001E-2</v>
      </c>
      <c r="EM641" s="11">
        <v>2.6433123999999999E-2</v>
      </c>
      <c r="EN641" s="11">
        <v>1.1599373E-2</v>
      </c>
      <c r="EO641" s="11">
        <v>0</v>
      </c>
      <c r="EP641" s="11">
        <v>0</v>
      </c>
      <c r="EQ641" s="11">
        <v>0</v>
      </c>
      <c r="ER641" s="11">
        <v>0</v>
      </c>
      <c r="ES641" s="11">
        <v>0</v>
      </c>
      <c r="ET641" s="11">
        <v>0</v>
      </c>
      <c r="EU641" s="11">
        <v>0</v>
      </c>
      <c r="EV641" s="11">
        <v>0</v>
      </c>
      <c r="EW641" s="11">
        <v>4.9871283650000002</v>
      </c>
      <c r="EX641" s="11">
        <v>6.0918819999999999E-3</v>
      </c>
      <c r="EY641" s="11">
        <v>3.6122329999999999E-3</v>
      </c>
      <c r="EZ641" s="11">
        <v>1.750962E-3</v>
      </c>
      <c r="FA641" s="11">
        <v>0</v>
      </c>
      <c r="FB641" s="11">
        <v>0</v>
      </c>
      <c r="FC641" s="11">
        <v>0</v>
      </c>
      <c r="FD641" s="11">
        <v>0</v>
      </c>
      <c r="FE641" s="11">
        <v>0</v>
      </c>
      <c r="FF641" s="11">
        <v>0</v>
      </c>
      <c r="FG641" s="11">
        <v>0</v>
      </c>
      <c r="FH641" s="11">
        <v>0.30886799999999998</v>
      </c>
      <c r="FI641" s="11" t="s">
        <v>115</v>
      </c>
      <c r="FJ641" s="11" t="s">
        <v>115</v>
      </c>
      <c r="FK641" s="11">
        <v>310.26498800000002</v>
      </c>
      <c r="FL641" s="11" t="s">
        <v>115</v>
      </c>
      <c r="FM641" s="11" t="s">
        <v>115</v>
      </c>
    </row>
    <row r="642" spans="116:169">
      <c r="DL642" s="11">
        <v>0</v>
      </c>
      <c r="DM642" s="11">
        <v>0.27442</v>
      </c>
      <c r="DN642" s="11">
        <v>4.4000000000000002E-4</v>
      </c>
      <c r="DO642" s="11">
        <v>1.9400000000000001E-3</v>
      </c>
      <c r="DP642" s="11">
        <v>1.8699999999999999E-3</v>
      </c>
      <c r="DQ642" s="11">
        <v>3.0000000000000001E-5</v>
      </c>
      <c r="DR642" s="11">
        <v>3.0000000000000001E-5</v>
      </c>
      <c r="DS642" s="11">
        <v>1.5499999999999999E-3</v>
      </c>
      <c r="DT642" s="11">
        <v>2.8590000000000001E-2</v>
      </c>
      <c r="DU642" s="11">
        <v>3.9699999999999996E-3</v>
      </c>
      <c r="DV642" s="11">
        <v>0.18897</v>
      </c>
      <c r="DW642" s="11">
        <v>0.49819000000000002</v>
      </c>
      <c r="DX642" s="11">
        <v>0</v>
      </c>
      <c r="DY642" s="11">
        <v>230.04212999999999</v>
      </c>
      <c r="DZ642" s="11">
        <v>0.43852000000000002</v>
      </c>
      <c r="EA642" s="11">
        <v>2.2009599999999998</v>
      </c>
      <c r="EB642" s="11">
        <v>2.3954399999999998</v>
      </c>
      <c r="EC642" s="11">
        <v>4.2009999999999999E-2</v>
      </c>
      <c r="ED642" s="11">
        <v>3.4770000000000002E-2</v>
      </c>
      <c r="EE642" s="11">
        <v>2.19882</v>
      </c>
      <c r="EF642" s="11">
        <v>28.573899999999998</v>
      </c>
      <c r="EG642" s="11">
        <v>21.485330000000001</v>
      </c>
      <c r="EH642" s="11">
        <v>1034.2549300000001</v>
      </c>
      <c r="EI642" s="11">
        <v>2691.0355199999999</v>
      </c>
      <c r="EJ642" s="11">
        <v>0</v>
      </c>
      <c r="EK642" s="11">
        <v>44.247476329999998</v>
      </c>
      <c r="EL642" s="11">
        <v>4.8050679999999998E-2</v>
      </c>
      <c r="EM642" s="11">
        <v>3.1411754E-2</v>
      </c>
      <c r="EN642" s="11">
        <v>1.1484968E-2</v>
      </c>
      <c r="EO642" s="11">
        <v>0</v>
      </c>
      <c r="EP642" s="11">
        <v>0</v>
      </c>
      <c r="EQ642" s="11">
        <v>0</v>
      </c>
      <c r="ER642" s="11">
        <v>0</v>
      </c>
      <c r="ES642" s="11">
        <v>0</v>
      </c>
      <c r="ET642" s="11">
        <v>0</v>
      </c>
      <c r="EU642" s="11">
        <v>0</v>
      </c>
      <c r="EV642" s="11">
        <v>0</v>
      </c>
      <c r="EW642" s="11">
        <v>3.8964920570000001</v>
      </c>
      <c r="EX642" s="11">
        <v>5.2382590000000003E-3</v>
      </c>
      <c r="EY642" s="11">
        <v>3.7857860000000002E-3</v>
      </c>
      <c r="EZ642" s="11">
        <v>1.54915E-3</v>
      </c>
      <c r="FA642" s="11">
        <v>0</v>
      </c>
      <c r="FB642" s="11">
        <v>0</v>
      </c>
      <c r="FC642" s="11">
        <v>0</v>
      </c>
      <c r="FD642" s="11">
        <v>0</v>
      </c>
      <c r="FE642" s="11">
        <v>0</v>
      </c>
      <c r="FF642" s="11">
        <v>0</v>
      </c>
      <c r="FG642" s="11">
        <v>0</v>
      </c>
      <c r="FH642" s="11">
        <v>0.27869699999999997</v>
      </c>
      <c r="FI642" s="11" t="s">
        <v>115</v>
      </c>
      <c r="FJ642" s="11" t="s">
        <v>115</v>
      </c>
      <c r="FK642" s="11">
        <v>235.11906999999999</v>
      </c>
      <c r="FL642" s="11" t="s">
        <v>115</v>
      </c>
      <c r="FM642" s="11" t="s">
        <v>115</v>
      </c>
    </row>
    <row r="643" spans="116:169">
      <c r="DL643" s="11">
        <v>0</v>
      </c>
      <c r="DM643" s="11">
        <v>0.15515999999999999</v>
      </c>
      <c r="DN643" s="11">
        <v>1.1E-4</v>
      </c>
      <c r="DO643" s="11">
        <v>6.7000000000000002E-4</v>
      </c>
      <c r="DP643" s="11">
        <v>1.64E-3</v>
      </c>
      <c r="DQ643" s="11">
        <v>2.0000000000000002E-5</v>
      </c>
      <c r="DR643" s="11">
        <v>2.0000000000000002E-5</v>
      </c>
      <c r="DS643" s="11">
        <v>1.7899999999999999E-3</v>
      </c>
      <c r="DT643" s="11">
        <v>0.11928</v>
      </c>
      <c r="DU643" s="11">
        <v>4.0000000000000001E-3</v>
      </c>
      <c r="DV643" s="11">
        <v>0.19051999999999999</v>
      </c>
      <c r="DW643" s="11">
        <v>0.52678000000000003</v>
      </c>
      <c r="DX643" s="11">
        <v>0</v>
      </c>
      <c r="DY643" s="11">
        <v>104.73268</v>
      </c>
      <c r="DZ643" s="11">
        <v>9.0910000000000005E-2</v>
      </c>
      <c r="EA643" s="11">
        <v>0.64336000000000004</v>
      </c>
      <c r="EB643" s="11">
        <v>1.85548</v>
      </c>
      <c r="EC643" s="11">
        <v>2.5930000000000002E-2</v>
      </c>
      <c r="ED643" s="11">
        <v>1.9060000000000001E-2</v>
      </c>
      <c r="EE643" s="11">
        <v>2.28349</v>
      </c>
      <c r="EF643" s="11">
        <v>99.994079999999997</v>
      </c>
      <c r="EG643" s="11">
        <v>21.520109999999999</v>
      </c>
      <c r="EH643" s="11">
        <v>1036.4537499999999</v>
      </c>
      <c r="EI643" s="11">
        <v>2719.6094199999998</v>
      </c>
      <c r="EJ643" s="11">
        <v>0</v>
      </c>
      <c r="EK643" s="11">
        <v>25.402868099999999</v>
      </c>
      <c r="EL643" s="11">
        <v>2.7678952999999999E-2</v>
      </c>
      <c r="EM643" s="11">
        <v>2.9770826E-2</v>
      </c>
      <c r="EN643" s="11">
        <v>1.3755356E-2</v>
      </c>
      <c r="EO643" s="11">
        <v>0</v>
      </c>
      <c r="EP643" s="11">
        <v>0</v>
      </c>
      <c r="EQ643" s="11">
        <v>0</v>
      </c>
      <c r="ER643" s="11">
        <v>0</v>
      </c>
      <c r="ES643" s="11">
        <v>0</v>
      </c>
      <c r="ET643" s="11">
        <v>0</v>
      </c>
      <c r="EU643" s="11">
        <v>0</v>
      </c>
      <c r="EV643" s="11">
        <v>0</v>
      </c>
      <c r="EW643" s="11">
        <v>1.8519767250000001</v>
      </c>
      <c r="EX643" s="11">
        <v>2.7032620000000001E-3</v>
      </c>
      <c r="EY643" s="11">
        <v>3.131048E-3</v>
      </c>
      <c r="EZ643" s="11">
        <v>1.6374549999999999E-3</v>
      </c>
      <c r="FA643" s="11">
        <v>0</v>
      </c>
      <c r="FB643" s="11">
        <v>0</v>
      </c>
      <c r="FC643" s="11">
        <v>0</v>
      </c>
      <c r="FD643" s="11">
        <v>0</v>
      </c>
      <c r="FE643" s="11">
        <v>0</v>
      </c>
      <c r="FF643" s="11">
        <v>0</v>
      </c>
      <c r="FG643" s="11">
        <v>0</v>
      </c>
      <c r="FH643" s="11">
        <v>0.157609</v>
      </c>
      <c r="FI643" s="11" t="s">
        <v>115</v>
      </c>
      <c r="FJ643" s="11" t="s">
        <v>115</v>
      </c>
      <c r="FK643" s="11">
        <v>107.34836300000001</v>
      </c>
      <c r="FL643" s="11" t="s">
        <v>115</v>
      </c>
      <c r="FM643" s="11" t="s">
        <v>115</v>
      </c>
    </row>
    <row r="644" spans="116:169">
      <c r="DL644" s="11">
        <v>0</v>
      </c>
      <c r="DM644" s="11">
        <v>2.3279999999999999E-2</v>
      </c>
      <c r="DN644" s="11">
        <v>4.0000000000000003E-5</v>
      </c>
      <c r="DO644" s="11">
        <v>1.8000000000000001E-4</v>
      </c>
      <c r="DP644" s="11">
        <v>6.0999999999999997E-4</v>
      </c>
      <c r="DQ644" s="11">
        <v>1.0000000000000001E-5</v>
      </c>
      <c r="DR644" s="11">
        <v>1.0000000000000001E-5</v>
      </c>
      <c r="DS644" s="11">
        <v>1.5299999999999999E-3</v>
      </c>
      <c r="DT644" s="11">
        <v>0.13195000000000001</v>
      </c>
      <c r="DU644" s="11">
        <v>4.0200000000000001E-3</v>
      </c>
      <c r="DV644" s="11">
        <v>0.19231000000000001</v>
      </c>
      <c r="DW644" s="11">
        <v>0.64605999999999997</v>
      </c>
      <c r="DX644" s="11">
        <v>0</v>
      </c>
      <c r="DY644" s="11">
        <v>11.8537</v>
      </c>
      <c r="DZ644" s="11">
        <v>2.317E-2</v>
      </c>
      <c r="EA644" s="11">
        <v>0.14419999999999999</v>
      </c>
      <c r="EB644" s="11">
        <v>0.58394999999999997</v>
      </c>
      <c r="EC644" s="11">
        <v>1.188E-2</v>
      </c>
      <c r="ED644" s="11">
        <v>6.0800000000000003E-3</v>
      </c>
      <c r="EE644" s="11">
        <v>1.72607</v>
      </c>
      <c r="EF644" s="11">
        <v>89.068070000000006</v>
      </c>
      <c r="EG644" s="11">
        <v>21.539169999999999</v>
      </c>
      <c r="EH644" s="11">
        <v>1038.7372399999999</v>
      </c>
      <c r="EI644" s="11">
        <v>2819.6035000000002</v>
      </c>
      <c r="EJ644" s="11">
        <v>0</v>
      </c>
      <c r="EK644" s="11">
        <v>3.8923663510000002</v>
      </c>
      <c r="EL644" s="11">
        <v>1.3151348E-2</v>
      </c>
      <c r="EM644" s="11">
        <v>1.3452597E-2</v>
      </c>
      <c r="EN644" s="11">
        <v>1.2259018999999999E-2</v>
      </c>
      <c r="EO644" s="11">
        <v>0</v>
      </c>
      <c r="EP644" s="11">
        <v>0</v>
      </c>
      <c r="EQ644" s="11">
        <v>0</v>
      </c>
      <c r="ER644" s="11">
        <v>0</v>
      </c>
      <c r="ES644" s="11">
        <v>0</v>
      </c>
      <c r="ET644" s="11">
        <v>0</v>
      </c>
      <c r="EU644" s="11">
        <v>0</v>
      </c>
      <c r="EV644" s="11">
        <v>0</v>
      </c>
      <c r="EW644" s="11">
        <v>0.22627619500000001</v>
      </c>
      <c r="EX644" s="11">
        <v>1.122875E-3</v>
      </c>
      <c r="EY644" s="11">
        <v>1.2271420000000001E-3</v>
      </c>
      <c r="EZ644" s="11">
        <v>1.2678120000000001E-3</v>
      </c>
      <c r="FA644" s="11">
        <v>0</v>
      </c>
      <c r="FB644" s="11">
        <v>0</v>
      </c>
      <c r="FC644" s="11">
        <v>0</v>
      </c>
      <c r="FD644" s="11">
        <v>0</v>
      </c>
      <c r="FE644" s="11">
        <v>0</v>
      </c>
      <c r="FF644" s="11">
        <v>0</v>
      </c>
      <c r="FG644" s="11">
        <v>0</v>
      </c>
      <c r="FH644" s="11">
        <v>2.4119000000000002E-2</v>
      </c>
      <c r="FI644" s="11" t="s">
        <v>115</v>
      </c>
      <c r="FJ644" s="11" t="s">
        <v>115</v>
      </c>
      <c r="FK644" s="11">
        <v>12.616913</v>
      </c>
      <c r="FL644" s="11" t="s">
        <v>115</v>
      </c>
      <c r="FM644" s="11" t="s">
        <v>115</v>
      </c>
    </row>
    <row r="645" spans="116:169">
      <c r="DL645" s="11">
        <v>0</v>
      </c>
      <c r="DM645" s="11">
        <v>5.6999999999999998E-4</v>
      </c>
      <c r="DN645" s="11">
        <v>1.0000000000000001E-5</v>
      </c>
      <c r="DO645" s="11">
        <v>5.0000000000000002E-5</v>
      </c>
      <c r="DP645" s="11">
        <v>1.7000000000000001E-4</v>
      </c>
      <c r="DQ645" s="11">
        <v>0</v>
      </c>
      <c r="DR645" s="11">
        <v>0</v>
      </c>
      <c r="DS645" s="11">
        <v>5.6999999999999998E-4</v>
      </c>
      <c r="DT645" s="11">
        <v>2.274E-2</v>
      </c>
      <c r="DU645" s="11">
        <v>4.0299999999999997E-3</v>
      </c>
      <c r="DV645" s="11">
        <v>0.19384000000000001</v>
      </c>
      <c r="DW645" s="11">
        <v>0.77800999999999998</v>
      </c>
      <c r="DX645" s="11">
        <v>0</v>
      </c>
      <c r="DY645" s="11">
        <v>0.19291</v>
      </c>
      <c r="DZ645" s="11">
        <v>5.6699999999999997E-3</v>
      </c>
      <c r="EA645" s="11">
        <v>3.2629999999999999E-2</v>
      </c>
      <c r="EB645" s="11">
        <v>0.13652</v>
      </c>
      <c r="EC645" s="11">
        <v>3.3500000000000001E-3</v>
      </c>
      <c r="ED645" s="11">
        <v>1.4599999999999999E-3</v>
      </c>
      <c r="EE645" s="11">
        <v>0.54093000000000002</v>
      </c>
      <c r="EF645" s="11">
        <v>11.57971</v>
      </c>
      <c r="EG645" s="11">
        <v>21.545249999999999</v>
      </c>
      <c r="EH645" s="11">
        <v>1040.4633100000001</v>
      </c>
      <c r="EI645" s="11">
        <v>2908.67157</v>
      </c>
      <c r="EJ645" s="11">
        <v>0</v>
      </c>
      <c r="EK645" s="11">
        <v>0.10996734499999999</v>
      </c>
      <c r="EL645" s="11">
        <v>4.8581320000000002E-3</v>
      </c>
      <c r="EM645" s="11">
        <v>4.2885010000000001E-3</v>
      </c>
      <c r="EN645" s="11">
        <v>4.6151719999999999E-3</v>
      </c>
      <c r="EO645" s="11">
        <v>0</v>
      </c>
      <c r="EP645" s="11">
        <v>0</v>
      </c>
      <c r="EQ645" s="11">
        <v>0</v>
      </c>
      <c r="ER645" s="11">
        <v>0</v>
      </c>
      <c r="ES645" s="11">
        <v>0</v>
      </c>
      <c r="ET645" s="11">
        <v>0</v>
      </c>
      <c r="EU645" s="11">
        <v>0</v>
      </c>
      <c r="EV645" s="11">
        <v>0</v>
      </c>
      <c r="EW645" s="11">
        <v>5.16271E-3</v>
      </c>
      <c r="EX645" s="11">
        <v>3.4805300000000002E-4</v>
      </c>
      <c r="EY645" s="11">
        <v>3.29425E-4</v>
      </c>
      <c r="EZ645" s="11">
        <v>4.0620100000000002E-4</v>
      </c>
      <c r="FA645" s="11">
        <v>0</v>
      </c>
      <c r="FB645" s="11">
        <v>0</v>
      </c>
      <c r="FC645" s="11">
        <v>0</v>
      </c>
      <c r="FD645" s="11">
        <v>0</v>
      </c>
      <c r="FE645" s="11">
        <v>0</v>
      </c>
      <c r="FF645" s="11">
        <v>0</v>
      </c>
      <c r="FG645" s="11">
        <v>0</v>
      </c>
      <c r="FH645" s="11">
        <v>8.12E-4</v>
      </c>
      <c r="FI645" s="11" t="s">
        <v>115</v>
      </c>
      <c r="FJ645" s="11" t="s">
        <v>115</v>
      </c>
      <c r="FK645" s="11">
        <v>0.37108400000000002</v>
      </c>
      <c r="FL645" s="11" t="s">
        <v>115</v>
      </c>
      <c r="FM645" s="11" t="s">
        <v>115</v>
      </c>
    </row>
    <row r="646" spans="116:169">
      <c r="DL646" s="11">
        <v>0</v>
      </c>
      <c r="DM646" s="11">
        <v>1.0000000000000001E-5</v>
      </c>
      <c r="DN646" s="11">
        <v>0</v>
      </c>
      <c r="DO646" s="11">
        <v>2.0000000000000002E-5</v>
      </c>
      <c r="DP646" s="11">
        <v>5.0000000000000002E-5</v>
      </c>
      <c r="DQ646" s="11">
        <v>0</v>
      </c>
      <c r="DR646" s="11">
        <v>0</v>
      </c>
      <c r="DS646" s="11">
        <v>1.6000000000000001E-4</v>
      </c>
      <c r="DT646" s="11">
        <v>5.6999999999999998E-4</v>
      </c>
      <c r="DU646" s="11">
        <v>4.0299999999999997E-3</v>
      </c>
      <c r="DV646" s="11">
        <v>0.19441</v>
      </c>
      <c r="DW646" s="11">
        <v>0.80074999999999996</v>
      </c>
      <c r="DX646" s="11">
        <v>0</v>
      </c>
      <c r="DY646" s="11">
        <v>0</v>
      </c>
      <c r="DZ646" s="11">
        <v>1.08E-3</v>
      </c>
      <c r="EA646" s="11">
        <v>7.4900000000000001E-3</v>
      </c>
      <c r="EB646" s="11">
        <v>3.082E-2</v>
      </c>
      <c r="EC646" s="11">
        <v>7.7999999999999999E-4</v>
      </c>
      <c r="ED646" s="11">
        <v>3.3E-4</v>
      </c>
      <c r="EE646" s="11">
        <v>0.12642999999999999</v>
      </c>
      <c r="EF646" s="11">
        <v>0.19262000000000001</v>
      </c>
      <c r="EG646" s="11">
        <v>21.546710000000001</v>
      </c>
      <c r="EH646" s="11">
        <v>1041.00424</v>
      </c>
      <c r="EI646" s="11">
        <v>2920.25128</v>
      </c>
      <c r="EJ646" s="11">
        <v>0</v>
      </c>
      <c r="EK646" s="11">
        <v>7.4500230000000001E-3</v>
      </c>
      <c r="EL646" s="11">
        <v>1.503147E-3</v>
      </c>
      <c r="EM646" s="11">
        <v>1.2536680000000001E-3</v>
      </c>
      <c r="EN646" s="11">
        <v>1.324375E-3</v>
      </c>
      <c r="EO646" s="11">
        <v>0</v>
      </c>
      <c r="EP646" s="11">
        <v>0</v>
      </c>
      <c r="EQ646" s="11">
        <v>0</v>
      </c>
      <c r="ER646" s="11">
        <v>0</v>
      </c>
      <c r="ES646" s="11">
        <v>0</v>
      </c>
      <c r="ET646" s="11">
        <v>0</v>
      </c>
      <c r="EU646" s="11">
        <v>0</v>
      </c>
      <c r="EV646" s="11">
        <v>0</v>
      </c>
      <c r="EW646" s="11">
        <v>3.0525499999999999E-4</v>
      </c>
      <c r="EX646" s="10">
        <v>8.5340999999999995E-5</v>
      </c>
      <c r="EY646" s="10">
        <v>7.7564000000000005E-5</v>
      </c>
      <c r="EZ646" s="10">
        <v>9.6447399999999994E-5</v>
      </c>
      <c r="FA646" s="11">
        <v>0</v>
      </c>
      <c r="FB646" s="11">
        <v>0</v>
      </c>
      <c r="FC646" s="11">
        <v>0</v>
      </c>
      <c r="FD646" s="11">
        <v>0</v>
      </c>
      <c r="FE646" s="11">
        <v>0</v>
      </c>
      <c r="FF646" s="11">
        <v>0</v>
      </c>
      <c r="FG646" s="11">
        <v>0</v>
      </c>
      <c r="FH646" s="11">
        <v>8.2000000000000001E-5</v>
      </c>
      <c r="FI646" s="11" t="s">
        <v>115</v>
      </c>
      <c r="FJ646" s="11" t="s">
        <v>115</v>
      </c>
      <c r="FK646" s="11">
        <v>4.0170999999999998E-2</v>
      </c>
      <c r="FL646" s="11" t="s">
        <v>115</v>
      </c>
      <c r="FM646" s="11" t="s">
        <v>115</v>
      </c>
    </row>
    <row r="647" spans="116:169">
      <c r="DL647" s="11">
        <v>0</v>
      </c>
      <c r="DM647" s="11">
        <v>0</v>
      </c>
      <c r="DN647" s="11">
        <v>0</v>
      </c>
      <c r="DO647" s="11">
        <v>1.0000000000000001E-5</v>
      </c>
      <c r="DP647" s="11">
        <v>2.0000000000000002E-5</v>
      </c>
      <c r="DQ647" s="11">
        <v>0</v>
      </c>
      <c r="DR647" s="11">
        <v>0</v>
      </c>
      <c r="DS647" s="11">
        <v>5.0000000000000002E-5</v>
      </c>
      <c r="DT647" s="11">
        <v>1.0000000000000001E-5</v>
      </c>
      <c r="DU647" s="11">
        <v>4.0299999999999997E-3</v>
      </c>
      <c r="DV647" s="11">
        <v>0.19456999999999999</v>
      </c>
      <c r="DW647" s="11">
        <v>0.80132000000000003</v>
      </c>
      <c r="DX647" s="11">
        <v>0</v>
      </c>
      <c r="DY647" s="11">
        <v>0</v>
      </c>
      <c r="DZ647" s="11">
        <v>1.2E-4</v>
      </c>
      <c r="EA647" s="11">
        <v>1.4300000000000001E-3</v>
      </c>
      <c r="EB647" s="11">
        <v>6.96E-3</v>
      </c>
      <c r="EC647" s="11">
        <v>1.7000000000000001E-4</v>
      </c>
      <c r="ED647" s="11">
        <v>8.0000000000000007E-5</v>
      </c>
      <c r="EE647" s="11">
        <v>2.8549999999999999E-2</v>
      </c>
      <c r="EF647" s="11">
        <v>6.9999999999999994E-5</v>
      </c>
      <c r="EG647" s="11">
        <v>21.547039999999999</v>
      </c>
      <c r="EH647" s="11">
        <v>1041.13067</v>
      </c>
      <c r="EI647" s="11">
        <v>2920.44391</v>
      </c>
      <c r="EJ647" s="11">
        <v>0</v>
      </c>
      <c r="EK647" s="11">
        <v>1.5664209999999999E-3</v>
      </c>
      <c r="EL647" s="11">
        <v>4.5138900000000001E-4</v>
      </c>
      <c r="EM647" s="11">
        <v>3.8464100000000002E-4</v>
      </c>
      <c r="EN647" s="11">
        <v>3.8494100000000003E-4</v>
      </c>
      <c r="EO647" s="11">
        <v>0</v>
      </c>
      <c r="EP647" s="11">
        <v>0</v>
      </c>
      <c r="EQ647" s="11">
        <v>0</v>
      </c>
      <c r="ER647" s="11">
        <v>0</v>
      </c>
      <c r="ES647" s="11">
        <v>0</v>
      </c>
      <c r="ET647" s="11">
        <v>0</v>
      </c>
      <c r="EU647" s="11">
        <v>0</v>
      </c>
      <c r="EV647" s="11">
        <v>0</v>
      </c>
      <c r="EW647" s="10">
        <v>5.57901E-5</v>
      </c>
      <c r="EX647" s="10">
        <v>1.88497E-5</v>
      </c>
      <c r="EY647" s="10">
        <v>1.8015900000000001E-5</v>
      </c>
      <c r="EZ647" s="10">
        <v>2.2267900000000001E-5</v>
      </c>
      <c r="FA647" s="11">
        <v>0</v>
      </c>
      <c r="FB647" s="11">
        <v>0</v>
      </c>
      <c r="FC647" s="11">
        <v>0</v>
      </c>
      <c r="FD647" s="11">
        <v>0</v>
      </c>
      <c r="FE647" s="11">
        <v>0</v>
      </c>
      <c r="FF647" s="11">
        <v>0</v>
      </c>
      <c r="FG647" s="11">
        <v>0</v>
      </c>
      <c r="FH647" s="11">
        <v>2.5000000000000001E-5</v>
      </c>
      <c r="FI647" s="11" t="s">
        <v>115</v>
      </c>
      <c r="FJ647" s="11" t="s">
        <v>115</v>
      </c>
      <c r="FK647" s="11">
        <v>8.6859999999999993E-3</v>
      </c>
      <c r="FL647" s="11" t="s">
        <v>115</v>
      </c>
      <c r="FM647" s="11" t="s">
        <v>115</v>
      </c>
    </row>
    <row r="648" spans="116:169">
      <c r="DL648" s="11">
        <v>0</v>
      </c>
      <c r="DM648" s="11">
        <v>0</v>
      </c>
      <c r="DN648" s="11">
        <v>0</v>
      </c>
      <c r="DO648" s="11">
        <v>0</v>
      </c>
      <c r="DP648" s="11">
        <v>0</v>
      </c>
      <c r="DQ648" s="11">
        <v>0</v>
      </c>
      <c r="DR648" s="11">
        <v>0</v>
      </c>
      <c r="DS648" s="11">
        <v>1.0000000000000001E-5</v>
      </c>
      <c r="DT648" s="11">
        <v>0</v>
      </c>
      <c r="DU648" s="11">
        <v>4.0299999999999997E-3</v>
      </c>
      <c r="DV648" s="11">
        <v>0.19461000000000001</v>
      </c>
      <c r="DW648" s="11">
        <v>0.80132999999999999</v>
      </c>
      <c r="DX648" s="11">
        <v>0</v>
      </c>
      <c r="DY648" s="11">
        <v>0</v>
      </c>
      <c r="DZ648" s="11">
        <v>0</v>
      </c>
      <c r="EA648" s="11">
        <v>1.6000000000000001E-4</v>
      </c>
      <c r="EB648" s="11">
        <v>1.33E-3</v>
      </c>
      <c r="EC648" s="11">
        <v>4.0000000000000003E-5</v>
      </c>
      <c r="ED648" s="11">
        <v>2.0000000000000002E-5</v>
      </c>
      <c r="EE648" s="11">
        <v>6.4400000000000004E-3</v>
      </c>
      <c r="EF648" s="11">
        <v>2.0000000000000002E-5</v>
      </c>
      <c r="EG648" s="11">
        <v>21.54712</v>
      </c>
      <c r="EH648" s="11">
        <v>1041.15922</v>
      </c>
      <c r="EI648" s="11">
        <v>2920.44398</v>
      </c>
      <c r="EJ648" s="11">
        <v>0</v>
      </c>
      <c r="EK648" s="11">
        <v>3.34276E-4</v>
      </c>
      <c r="EL648" s="11">
        <v>1.12386E-4</v>
      </c>
      <c r="EM648" s="11">
        <v>1.2023600000000001E-4</v>
      </c>
      <c r="EN648" s="11">
        <v>1.2152899999999999E-4</v>
      </c>
      <c r="EO648" s="11">
        <v>0</v>
      </c>
      <c r="EP648" s="11">
        <v>0</v>
      </c>
      <c r="EQ648" s="11">
        <v>0</v>
      </c>
      <c r="ER648" s="11">
        <v>0</v>
      </c>
      <c r="ES648" s="11">
        <v>0</v>
      </c>
      <c r="ET648" s="11">
        <v>0</v>
      </c>
      <c r="EU648" s="11">
        <v>0</v>
      </c>
      <c r="EV648" s="11">
        <v>0</v>
      </c>
      <c r="EW648" s="10">
        <v>9.6394400000000007E-6</v>
      </c>
      <c r="EX648" s="10">
        <v>3.05052E-6</v>
      </c>
      <c r="EY648" s="10">
        <v>3.8722300000000004E-6</v>
      </c>
      <c r="EZ648" s="10">
        <v>5.23539E-6</v>
      </c>
      <c r="FA648" s="11">
        <v>0</v>
      </c>
      <c r="FB648" s="11">
        <v>0</v>
      </c>
      <c r="FC648" s="11">
        <v>0</v>
      </c>
      <c r="FD648" s="11">
        <v>0</v>
      </c>
      <c r="FE648" s="11">
        <v>0</v>
      </c>
      <c r="FF648" s="11">
        <v>0</v>
      </c>
      <c r="FG648" s="11">
        <v>0</v>
      </c>
      <c r="FH648" s="11">
        <v>7.9999999999999996E-6</v>
      </c>
      <c r="FI648" s="11" t="s">
        <v>115</v>
      </c>
      <c r="FJ648" s="11" t="s">
        <v>115</v>
      </c>
      <c r="FK648" s="11">
        <v>1.529E-3</v>
      </c>
      <c r="FL648" s="11" t="s">
        <v>115</v>
      </c>
      <c r="FM648" s="11" t="s">
        <v>115</v>
      </c>
    </row>
    <row r="649" spans="116:169">
      <c r="DL649" s="11">
        <v>0</v>
      </c>
      <c r="DM649" s="11">
        <v>0</v>
      </c>
      <c r="DN649" s="11">
        <v>0</v>
      </c>
      <c r="DO649" s="11">
        <v>0</v>
      </c>
      <c r="DP649" s="11">
        <v>0</v>
      </c>
      <c r="DQ649" s="11">
        <v>0</v>
      </c>
      <c r="DR649" s="11">
        <v>0</v>
      </c>
      <c r="DS649" s="11">
        <v>0</v>
      </c>
      <c r="DT649" s="11">
        <v>0</v>
      </c>
      <c r="DU649" s="11">
        <v>0</v>
      </c>
      <c r="DV649" s="11">
        <v>0</v>
      </c>
      <c r="DW649" s="11">
        <v>0</v>
      </c>
      <c r="DX649" s="11">
        <v>0</v>
      </c>
      <c r="DY649" s="11">
        <v>0</v>
      </c>
      <c r="DZ649" s="11">
        <v>0</v>
      </c>
      <c r="EA649" s="11">
        <v>0</v>
      </c>
      <c r="EB649" s="11">
        <v>0</v>
      </c>
      <c r="EC649" s="11">
        <v>0</v>
      </c>
      <c r="ED649" s="11">
        <v>0</v>
      </c>
      <c r="EE649" s="11">
        <v>0</v>
      </c>
      <c r="EF649" s="11">
        <v>0</v>
      </c>
      <c r="EG649" s="11">
        <v>0</v>
      </c>
      <c r="EH649" s="11">
        <v>0</v>
      </c>
      <c r="EI649" s="11">
        <v>0</v>
      </c>
      <c r="EJ649" s="11">
        <v>0</v>
      </c>
      <c r="EK649" s="11">
        <v>0</v>
      </c>
      <c r="EL649" s="11">
        <v>0</v>
      </c>
      <c r="EM649" s="11">
        <v>0</v>
      </c>
      <c r="EN649" s="11">
        <v>0</v>
      </c>
      <c r="EO649" s="11">
        <v>0</v>
      </c>
      <c r="EP649" s="11">
        <v>0</v>
      </c>
      <c r="EQ649" s="11">
        <v>0</v>
      </c>
      <c r="ER649" s="11">
        <v>0</v>
      </c>
      <c r="ES649" s="11">
        <v>0</v>
      </c>
      <c r="ET649" s="11">
        <v>0</v>
      </c>
      <c r="EU649" s="11">
        <v>0</v>
      </c>
      <c r="EV649" s="11">
        <v>0</v>
      </c>
      <c r="EW649" s="11">
        <v>0</v>
      </c>
      <c r="EX649" s="11">
        <v>0</v>
      </c>
      <c r="EY649" s="11">
        <v>0</v>
      </c>
      <c r="EZ649" s="11">
        <v>0</v>
      </c>
      <c r="FA649" s="11">
        <v>0</v>
      </c>
      <c r="FB649" s="11">
        <v>0</v>
      </c>
      <c r="FC649" s="11">
        <v>0</v>
      </c>
      <c r="FD649" s="11">
        <v>0</v>
      </c>
      <c r="FE649" s="11">
        <v>0</v>
      </c>
      <c r="FF649" s="11">
        <v>0</v>
      </c>
      <c r="FG649" s="11">
        <v>0</v>
      </c>
      <c r="FH649" s="11" t="s">
        <v>115</v>
      </c>
      <c r="FI649" s="11">
        <v>7.9999999999999996E-6</v>
      </c>
      <c r="FJ649" s="11" t="s">
        <v>115</v>
      </c>
      <c r="FK649" s="11" t="s">
        <v>115</v>
      </c>
      <c r="FL649" s="11">
        <v>1.529E-3</v>
      </c>
      <c r="FM649" s="11" t="s">
        <v>115</v>
      </c>
    </row>
    <row r="650" spans="116:169">
      <c r="DL650" s="11">
        <v>0</v>
      </c>
      <c r="DM650" s="11">
        <v>0</v>
      </c>
      <c r="DN650" s="11">
        <v>0</v>
      </c>
      <c r="DO650" s="11">
        <v>0</v>
      </c>
      <c r="DP650" s="11">
        <v>0</v>
      </c>
      <c r="DQ650" s="11">
        <v>0</v>
      </c>
      <c r="DR650" s="11">
        <v>0</v>
      </c>
      <c r="DS650" s="11">
        <v>0</v>
      </c>
      <c r="DT650" s="11">
        <v>0</v>
      </c>
      <c r="DU650" s="11">
        <v>0</v>
      </c>
      <c r="DV650" s="11">
        <v>0</v>
      </c>
      <c r="DW650" s="11">
        <v>0</v>
      </c>
      <c r="DX650" s="11">
        <v>0</v>
      </c>
      <c r="DY650" s="11">
        <v>0</v>
      </c>
      <c r="DZ650" s="11">
        <v>0</v>
      </c>
      <c r="EA650" s="11">
        <v>0</v>
      </c>
      <c r="EB650" s="11">
        <v>0</v>
      </c>
      <c r="EC650" s="11">
        <v>0</v>
      </c>
      <c r="ED650" s="11">
        <v>0</v>
      </c>
      <c r="EE650" s="11">
        <v>0</v>
      </c>
      <c r="EF650" s="11">
        <v>0</v>
      </c>
      <c r="EG650" s="11">
        <v>0</v>
      </c>
      <c r="EH650" s="11">
        <v>0</v>
      </c>
      <c r="EI650" s="11">
        <v>0</v>
      </c>
      <c r="EJ650" s="11">
        <v>0</v>
      </c>
      <c r="EK650" s="11">
        <v>0</v>
      </c>
      <c r="EL650" s="11">
        <v>0</v>
      </c>
      <c r="EM650" s="11">
        <v>0</v>
      </c>
      <c r="EN650" s="11">
        <v>0</v>
      </c>
      <c r="EO650" s="11">
        <v>0</v>
      </c>
      <c r="EP650" s="11">
        <v>0</v>
      </c>
      <c r="EQ650" s="11">
        <v>0</v>
      </c>
      <c r="ER650" s="11">
        <v>0</v>
      </c>
      <c r="ES650" s="11">
        <v>0</v>
      </c>
      <c r="ET650" s="11">
        <v>0</v>
      </c>
      <c r="EU650" s="11">
        <v>0</v>
      </c>
      <c r="EV650" s="11">
        <v>0</v>
      </c>
      <c r="EW650" s="11">
        <v>0</v>
      </c>
      <c r="EX650" s="11">
        <v>0</v>
      </c>
      <c r="EY650" s="11">
        <v>0</v>
      </c>
      <c r="EZ650" s="11">
        <v>0</v>
      </c>
      <c r="FA650" s="11">
        <v>0</v>
      </c>
      <c r="FB650" s="11">
        <v>0</v>
      </c>
      <c r="FC650" s="11">
        <v>0</v>
      </c>
      <c r="FD650" s="11">
        <v>0</v>
      </c>
      <c r="FE650" s="11">
        <v>0</v>
      </c>
      <c r="FF650" s="11">
        <v>0</v>
      </c>
      <c r="FG650" s="11">
        <v>0</v>
      </c>
      <c r="FH650" s="11" t="s">
        <v>115</v>
      </c>
      <c r="FI650" s="11" t="s">
        <v>115</v>
      </c>
      <c r="FJ650" s="11">
        <v>7.9999999999999996E-6</v>
      </c>
      <c r="FK650" s="11" t="s">
        <v>115</v>
      </c>
      <c r="FL650" s="11" t="s">
        <v>115</v>
      </c>
      <c r="FM650" s="11">
        <v>1.529E-3</v>
      </c>
    </row>
    <row r="651" spans="116:169">
      <c r="DL651" s="11">
        <v>0</v>
      </c>
      <c r="DM651" s="11">
        <v>0</v>
      </c>
      <c r="DN651" s="11">
        <v>0</v>
      </c>
      <c r="DO651" s="11">
        <v>0</v>
      </c>
      <c r="DP651" s="11">
        <v>0</v>
      </c>
      <c r="DQ651" s="11">
        <v>0</v>
      </c>
      <c r="DR651" s="11">
        <v>0</v>
      </c>
      <c r="DS651" s="11">
        <v>0</v>
      </c>
      <c r="DT651" s="11">
        <v>0</v>
      </c>
      <c r="DU651" s="11">
        <v>0</v>
      </c>
      <c r="DV651" s="11">
        <v>0</v>
      </c>
      <c r="DW651" s="11">
        <v>0</v>
      </c>
      <c r="DX651" s="11">
        <v>0</v>
      </c>
      <c r="DY651" s="11">
        <v>0</v>
      </c>
      <c r="DZ651" s="11">
        <v>0</v>
      </c>
      <c r="EA651" s="11">
        <v>0</v>
      </c>
      <c r="EB651" s="11">
        <v>0</v>
      </c>
      <c r="EC651" s="11">
        <v>0</v>
      </c>
      <c r="ED651" s="11">
        <v>0</v>
      </c>
      <c r="EE651" s="11">
        <v>0</v>
      </c>
      <c r="EF651" s="11">
        <v>0</v>
      </c>
      <c r="EG651" s="11">
        <v>0</v>
      </c>
      <c r="EH651" s="11">
        <v>0</v>
      </c>
      <c r="EI651" s="11">
        <v>0</v>
      </c>
      <c r="EJ651" s="11">
        <v>0</v>
      </c>
      <c r="EK651" s="11">
        <v>0</v>
      </c>
      <c r="EL651" s="11">
        <v>0</v>
      </c>
      <c r="EM651" s="11">
        <v>0</v>
      </c>
      <c r="EN651" s="11">
        <v>0</v>
      </c>
      <c r="EO651" s="11">
        <v>0</v>
      </c>
      <c r="EP651" s="11">
        <v>0</v>
      </c>
      <c r="EQ651" s="11">
        <v>0</v>
      </c>
      <c r="ER651" s="11">
        <v>0</v>
      </c>
      <c r="ES651" s="11">
        <v>0</v>
      </c>
      <c r="ET651" s="11">
        <v>0</v>
      </c>
      <c r="EU651" s="11">
        <v>0</v>
      </c>
      <c r="EV651" s="11">
        <v>0</v>
      </c>
      <c r="EW651" s="11">
        <v>0</v>
      </c>
      <c r="EX651" s="11">
        <v>0</v>
      </c>
      <c r="EY651" s="11">
        <v>0</v>
      </c>
      <c r="EZ651" s="11">
        <v>0</v>
      </c>
      <c r="FA651" s="11">
        <v>0</v>
      </c>
      <c r="FB651" s="11">
        <v>0</v>
      </c>
      <c r="FC651" s="11">
        <v>0</v>
      </c>
      <c r="FD651" s="11">
        <v>0</v>
      </c>
      <c r="FE651" s="11">
        <v>0</v>
      </c>
      <c r="FF651" s="11">
        <v>0</v>
      </c>
      <c r="FG651" s="11">
        <v>0</v>
      </c>
      <c r="FH651" s="11" t="s">
        <v>115</v>
      </c>
      <c r="FI651" s="11" t="s">
        <v>115</v>
      </c>
      <c r="FJ651" s="11">
        <v>7.9999999999999996E-6</v>
      </c>
      <c r="FK651" s="11" t="s">
        <v>115</v>
      </c>
      <c r="FL651" s="11" t="s">
        <v>115</v>
      </c>
      <c r="FM651" s="11">
        <v>1.529E-3</v>
      </c>
    </row>
    <row r="652" spans="116:169">
      <c r="DL652" s="11">
        <v>0</v>
      </c>
      <c r="DM652" s="11">
        <v>0</v>
      </c>
      <c r="DN652" s="11">
        <v>0</v>
      </c>
      <c r="DO652" s="11">
        <v>0</v>
      </c>
      <c r="DP652" s="11">
        <v>0</v>
      </c>
      <c r="DQ652" s="11">
        <v>0</v>
      </c>
      <c r="DR652" s="11">
        <v>0</v>
      </c>
      <c r="DS652" s="11">
        <v>0</v>
      </c>
      <c r="DT652" s="11">
        <v>0</v>
      </c>
      <c r="DU652" s="11">
        <v>0</v>
      </c>
      <c r="DV652" s="11">
        <v>0</v>
      </c>
      <c r="DW652" s="11">
        <v>0</v>
      </c>
      <c r="DX652" s="11">
        <v>0</v>
      </c>
      <c r="DY652" s="11">
        <v>0</v>
      </c>
      <c r="DZ652" s="11">
        <v>0</v>
      </c>
      <c r="EA652" s="11">
        <v>0</v>
      </c>
      <c r="EB652" s="11">
        <v>0</v>
      </c>
      <c r="EC652" s="11">
        <v>0</v>
      </c>
      <c r="ED652" s="11">
        <v>0</v>
      </c>
      <c r="EE652" s="11">
        <v>0</v>
      </c>
      <c r="EF652" s="11">
        <v>0</v>
      </c>
      <c r="EG652" s="11">
        <v>0</v>
      </c>
      <c r="EH652" s="11">
        <v>0</v>
      </c>
      <c r="EI652" s="11">
        <v>0</v>
      </c>
      <c r="EJ652" s="11">
        <v>0</v>
      </c>
      <c r="EK652" s="11">
        <v>0</v>
      </c>
      <c r="EL652" s="11">
        <v>0</v>
      </c>
      <c r="EM652" s="11">
        <v>0</v>
      </c>
      <c r="EN652" s="11">
        <v>0</v>
      </c>
      <c r="EO652" s="11">
        <v>0</v>
      </c>
      <c r="EP652" s="11">
        <v>0</v>
      </c>
      <c r="EQ652" s="11">
        <v>0</v>
      </c>
      <c r="ER652" s="11">
        <v>0</v>
      </c>
      <c r="ES652" s="11">
        <v>0</v>
      </c>
      <c r="ET652" s="11">
        <v>0</v>
      </c>
      <c r="EU652" s="11">
        <v>0</v>
      </c>
      <c r="EV652" s="11">
        <v>0</v>
      </c>
      <c r="EW652" s="11">
        <v>0</v>
      </c>
      <c r="EX652" s="11">
        <v>0</v>
      </c>
      <c r="EY652" s="11">
        <v>0</v>
      </c>
      <c r="EZ652" s="11">
        <v>0</v>
      </c>
      <c r="FA652" s="11">
        <v>0</v>
      </c>
      <c r="FB652" s="11">
        <v>0</v>
      </c>
      <c r="FC652" s="11">
        <v>0</v>
      </c>
      <c r="FD652" s="11">
        <v>0</v>
      </c>
      <c r="FE652" s="11">
        <v>0</v>
      </c>
      <c r="FF652" s="11">
        <v>0</v>
      </c>
      <c r="FG652" s="11">
        <v>0</v>
      </c>
      <c r="FH652" s="11" t="s">
        <v>115</v>
      </c>
      <c r="FI652" s="11" t="s">
        <v>115</v>
      </c>
      <c r="FJ652" s="11">
        <v>7.9999999999999996E-6</v>
      </c>
      <c r="FK652" s="11" t="s">
        <v>115</v>
      </c>
      <c r="FL652" s="11" t="s">
        <v>115</v>
      </c>
      <c r="FM652" s="11">
        <v>1.529E-3</v>
      </c>
    </row>
    <row r="653" spans="116:169">
      <c r="DL653" s="11">
        <v>0</v>
      </c>
      <c r="DM653" s="11">
        <v>1</v>
      </c>
      <c r="DN653" s="11">
        <v>0</v>
      </c>
      <c r="DO653" s="11">
        <v>0</v>
      </c>
      <c r="DP653" s="11">
        <v>0</v>
      </c>
      <c r="DQ653" s="11">
        <v>0</v>
      </c>
      <c r="DR653" s="11">
        <v>0</v>
      </c>
      <c r="DS653" s="11">
        <v>0</v>
      </c>
      <c r="DT653" s="11">
        <v>0</v>
      </c>
      <c r="DU653" s="11">
        <v>0</v>
      </c>
      <c r="DV653" s="11">
        <v>0</v>
      </c>
      <c r="DW653" s="11">
        <v>0</v>
      </c>
      <c r="DX653" s="11">
        <v>0</v>
      </c>
      <c r="DY653" s="11">
        <v>6914.02</v>
      </c>
      <c r="DZ653" s="11">
        <v>0</v>
      </c>
      <c r="EA653" s="11">
        <v>0</v>
      </c>
      <c r="EB653" s="11">
        <v>0</v>
      </c>
      <c r="EC653" s="11">
        <v>0</v>
      </c>
      <c r="ED653" s="11">
        <v>0</v>
      </c>
      <c r="EE653" s="11">
        <v>0</v>
      </c>
      <c r="EF653" s="11">
        <v>0</v>
      </c>
      <c r="EG653" s="11">
        <v>0</v>
      </c>
      <c r="EH653" s="11">
        <v>0</v>
      </c>
      <c r="EI653" s="11">
        <v>0</v>
      </c>
      <c r="EJ653" s="11">
        <v>0</v>
      </c>
      <c r="EK653" s="11">
        <v>0</v>
      </c>
      <c r="EL653" s="11">
        <v>0</v>
      </c>
      <c r="EM653" s="11">
        <v>0</v>
      </c>
      <c r="EN653" s="11">
        <v>0</v>
      </c>
      <c r="EO653" s="11">
        <v>0</v>
      </c>
      <c r="EP653" s="11">
        <v>0</v>
      </c>
      <c r="EQ653" s="11">
        <v>0</v>
      </c>
      <c r="ER653" s="11">
        <v>0</v>
      </c>
      <c r="ES653" s="11">
        <v>0</v>
      </c>
      <c r="ET653" s="11">
        <v>0</v>
      </c>
      <c r="EU653" s="11">
        <v>0</v>
      </c>
      <c r="EV653" s="11">
        <v>0</v>
      </c>
      <c r="EW653" s="11">
        <v>0</v>
      </c>
      <c r="EX653" s="11">
        <v>0</v>
      </c>
      <c r="EY653" s="11">
        <v>0</v>
      </c>
      <c r="EZ653" s="11">
        <v>0</v>
      </c>
      <c r="FA653" s="11">
        <v>0</v>
      </c>
      <c r="FB653" s="11">
        <v>0</v>
      </c>
      <c r="FC653" s="11">
        <v>0</v>
      </c>
      <c r="FD653" s="11">
        <v>0</v>
      </c>
      <c r="FE653" s="11">
        <v>0</v>
      </c>
      <c r="FF653" s="11">
        <v>0</v>
      </c>
      <c r="FG653" s="11">
        <v>0</v>
      </c>
      <c r="FH653" s="11" t="s">
        <v>115</v>
      </c>
      <c r="FI653" s="11" t="s">
        <v>115</v>
      </c>
      <c r="FJ653" s="11" t="s">
        <v>115</v>
      </c>
      <c r="FK653" s="11" t="s">
        <v>115</v>
      </c>
      <c r="FL653" s="11" t="s">
        <v>115</v>
      </c>
      <c r="FM653" s="11" t="s">
        <v>115</v>
      </c>
    </row>
    <row r="654" spans="116:169">
      <c r="DL654" s="11">
        <v>0</v>
      </c>
      <c r="DM654" s="11">
        <v>0.96647000000000005</v>
      </c>
      <c r="DN654" s="11">
        <v>2.99E-3</v>
      </c>
      <c r="DO654" s="11">
        <v>2.7999999999999998E-4</v>
      </c>
      <c r="DP654" s="11">
        <v>0</v>
      </c>
      <c r="DQ654" s="11">
        <v>0</v>
      </c>
      <c r="DR654" s="11">
        <v>1.1199999999999999E-3</v>
      </c>
      <c r="DS654" s="11">
        <v>0</v>
      </c>
      <c r="DT654" s="11">
        <v>2.9139999999999999E-2</v>
      </c>
      <c r="DU654" s="11">
        <v>0</v>
      </c>
      <c r="DV654" s="11">
        <v>0</v>
      </c>
      <c r="DW654" s="11">
        <v>0</v>
      </c>
      <c r="DX654" s="11">
        <v>0</v>
      </c>
      <c r="DY654" s="11">
        <v>6652.7198099999996</v>
      </c>
      <c r="DZ654" s="11">
        <v>20.647069999999999</v>
      </c>
      <c r="EA654" s="11">
        <v>1.9379900000000001</v>
      </c>
      <c r="EB654" s="11">
        <v>0</v>
      </c>
      <c r="EC654" s="11">
        <v>0</v>
      </c>
      <c r="ED654" s="11">
        <v>7.7519799999999996</v>
      </c>
      <c r="EE654" s="11">
        <v>0</v>
      </c>
      <c r="EF654" s="11">
        <v>201.47927000000001</v>
      </c>
      <c r="EG654" s="11">
        <v>0</v>
      </c>
      <c r="EH654" s="11">
        <v>0</v>
      </c>
      <c r="EI654" s="11">
        <v>0</v>
      </c>
      <c r="EJ654" s="11">
        <v>0</v>
      </c>
      <c r="EK654" s="11">
        <v>29.483888069999999</v>
      </c>
      <c r="EL654" s="11">
        <v>0</v>
      </c>
      <c r="EM654" s="11">
        <v>0</v>
      </c>
      <c r="EN654" s="11">
        <v>0</v>
      </c>
      <c r="EO654" s="11">
        <v>0</v>
      </c>
      <c r="EP654" s="11">
        <v>0</v>
      </c>
      <c r="EQ654" s="11">
        <v>0</v>
      </c>
      <c r="ER654" s="11">
        <v>0</v>
      </c>
      <c r="ES654" s="11">
        <v>0</v>
      </c>
      <c r="ET654" s="11">
        <v>0</v>
      </c>
      <c r="EU654" s="11">
        <v>0</v>
      </c>
      <c r="EV654" s="11">
        <v>0</v>
      </c>
      <c r="EW654" s="11">
        <v>66.766351909999997</v>
      </c>
      <c r="EX654" s="11">
        <v>0</v>
      </c>
      <c r="EY654" s="11">
        <v>0</v>
      </c>
      <c r="EZ654" s="11">
        <v>0</v>
      </c>
      <c r="FA654" s="11">
        <v>0</v>
      </c>
      <c r="FB654" s="11">
        <v>0</v>
      </c>
      <c r="FC654" s="11">
        <v>0</v>
      </c>
      <c r="FD654" s="11">
        <v>0</v>
      </c>
      <c r="FE654" s="11">
        <v>0</v>
      </c>
      <c r="FF654" s="11">
        <v>0</v>
      </c>
      <c r="FG654" s="11">
        <v>0</v>
      </c>
      <c r="FH654" s="11">
        <v>0.96973799999999999</v>
      </c>
      <c r="FI654" s="11" t="s">
        <v>115</v>
      </c>
      <c r="FJ654" s="11" t="s">
        <v>115</v>
      </c>
      <c r="FK654" s="9">
        <v>6675.3048660000004</v>
      </c>
      <c r="FL654" s="11" t="s">
        <v>115</v>
      </c>
      <c r="FM654" s="11" t="s">
        <v>115</v>
      </c>
    </row>
    <row r="655" spans="116:169">
      <c r="DL655" s="11">
        <v>0</v>
      </c>
      <c r="DM655" s="11">
        <v>0.94162000000000001</v>
      </c>
      <c r="DN655" s="11">
        <v>4.4099999999999999E-3</v>
      </c>
      <c r="DO655" s="11">
        <v>2.63E-3</v>
      </c>
      <c r="DP655" s="11">
        <v>1.9000000000000001E-4</v>
      </c>
      <c r="DQ655" s="11">
        <v>0</v>
      </c>
      <c r="DR655" s="11">
        <v>7.7999999999999999E-4</v>
      </c>
      <c r="DS655" s="11">
        <v>2.0000000000000002E-5</v>
      </c>
      <c r="DT655" s="11">
        <v>2.009E-2</v>
      </c>
      <c r="DU655" s="11">
        <v>1.1199999999999999E-3</v>
      </c>
      <c r="DV655" s="11">
        <v>0</v>
      </c>
      <c r="DW655" s="11">
        <v>2.9139999999999999E-2</v>
      </c>
      <c r="DX655" s="11">
        <v>0</v>
      </c>
      <c r="DY655" s="11">
        <v>6452.6321900000003</v>
      </c>
      <c r="DZ655" s="11">
        <v>30.381170000000001</v>
      </c>
      <c r="EA655" s="11">
        <v>18.134730000000001</v>
      </c>
      <c r="EB655" s="11">
        <v>1.3458300000000001</v>
      </c>
      <c r="EC655" s="11">
        <v>0</v>
      </c>
      <c r="ED655" s="11">
        <v>5.3622899999999998</v>
      </c>
      <c r="EE655" s="11">
        <v>0.10767</v>
      </c>
      <c r="EF655" s="11">
        <v>138.29839999999999</v>
      </c>
      <c r="EG655" s="11">
        <v>7.7519799999999996</v>
      </c>
      <c r="EH655" s="11">
        <v>0</v>
      </c>
      <c r="EI655" s="11">
        <v>201.47927000000001</v>
      </c>
      <c r="EJ655" s="11">
        <v>0</v>
      </c>
      <c r="EK655" s="11">
        <v>29.03941296</v>
      </c>
      <c r="EL655" s="11">
        <v>3.1762719999999999E-3</v>
      </c>
      <c r="EM655" s="11">
        <v>0</v>
      </c>
      <c r="EN655" s="11">
        <v>0</v>
      </c>
      <c r="EO655" s="11">
        <v>0</v>
      </c>
      <c r="EP655" s="11">
        <v>0</v>
      </c>
      <c r="EQ655" s="11">
        <v>0</v>
      </c>
      <c r="ER655" s="11">
        <v>0</v>
      </c>
      <c r="ES655" s="11">
        <v>0</v>
      </c>
      <c r="ET655" s="11">
        <v>0</v>
      </c>
      <c r="EU655" s="11">
        <v>0</v>
      </c>
      <c r="EV655" s="11">
        <v>0</v>
      </c>
      <c r="EW655" s="11">
        <v>64.822866520000005</v>
      </c>
      <c r="EX655" s="11">
        <v>7.1926769999999998E-3</v>
      </c>
      <c r="EY655" s="11">
        <v>0</v>
      </c>
      <c r="EZ655" s="11">
        <v>0</v>
      </c>
      <c r="FA655" s="11">
        <v>0</v>
      </c>
      <c r="FB655" s="11">
        <v>0</v>
      </c>
      <c r="FC655" s="11">
        <v>0</v>
      </c>
      <c r="FD655" s="11">
        <v>0</v>
      </c>
      <c r="FE655" s="11">
        <v>0</v>
      </c>
      <c r="FF655" s="11">
        <v>0</v>
      </c>
      <c r="FG655" s="11">
        <v>0</v>
      </c>
      <c r="FH655" s="11">
        <v>0.94885299999999995</v>
      </c>
      <c r="FI655" s="11" t="s">
        <v>115</v>
      </c>
      <c r="FJ655" s="11" t="s">
        <v>115</v>
      </c>
      <c r="FK655" s="9">
        <v>6502.4939260000001</v>
      </c>
      <c r="FL655" s="11" t="s">
        <v>115</v>
      </c>
      <c r="FM655" s="11" t="s">
        <v>115</v>
      </c>
    </row>
    <row r="656" spans="116:169">
      <c r="DL656" s="11">
        <v>0</v>
      </c>
      <c r="DM656" s="11">
        <v>0.91903000000000001</v>
      </c>
      <c r="DN656" s="11">
        <v>4.4400000000000004E-3</v>
      </c>
      <c r="DO656" s="11">
        <v>4.15E-3</v>
      </c>
      <c r="DP656" s="11">
        <v>2.5100000000000001E-3</v>
      </c>
      <c r="DQ656" s="11">
        <v>1.1E-4</v>
      </c>
      <c r="DR656" s="11">
        <v>8.0000000000000004E-4</v>
      </c>
      <c r="DS656" s="11">
        <v>2.9999999999999997E-4</v>
      </c>
      <c r="DT656" s="11">
        <v>1.7520000000000001E-2</v>
      </c>
      <c r="DU656" s="11">
        <v>1.9E-3</v>
      </c>
      <c r="DV656" s="11">
        <v>2.0000000000000002E-5</v>
      </c>
      <c r="DW656" s="11">
        <v>4.9230000000000003E-2</v>
      </c>
      <c r="DX656" s="11">
        <v>0</v>
      </c>
      <c r="DY656" s="11">
        <v>6269.2049399999996</v>
      </c>
      <c r="DZ656" s="11">
        <v>30.45722</v>
      </c>
      <c r="EA656" s="11">
        <v>28.52347</v>
      </c>
      <c r="EB656" s="11">
        <v>17.317879999999999</v>
      </c>
      <c r="EC656" s="11">
        <v>0.78847</v>
      </c>
      <c r="ED656" s="11">
        <v>5.4916900000000002</v>
      </c>
      <c r="EE656" s="11">
        <v>2.04095</v>
      </c>
      <c r="EF656" s="11">
        <v>120.03488</v>
      </c>
      <c r="EG656" s="11">
        <v>13.11426</v>
      </c>
      <c r="EH656" s="11">
        <v>0.10767</v>
      </c>
      <c r="EI656" s="11">
        <v>339.77767</v>
      </c>
      <c r="EJ656" s="11">
        <v>0</v>
      </c>
      <c r="EK656" s="11">
        <v>28.620464989999999</v>
      </c>
      <c r="EL656" s="11">
        <v>1.0488957E-2</v>
      </c>
      <c r="EM656" s="11">
        <v>3.4836099999999998E-3</v>
      </c>
      <c r="EN656" s="11">
        <v>0</v>
      </c>
      <c r="EO656" s="11">
        <v>0</v>
      </c>
      <c r="EP656" s="11">
        <v>0</v>
      </c>
      <c r="EQ656" s="11">
        <v>0</v>
      </c>
      <c r="ER656" s="11">
        <v>0</v>
      </c>
      <c r="ES656" s="11">
        <v>0</v>
      </c>
      <c r="ET656" s="11">
        <v>0</v>
      </c>
      <c r="EU656" s="11">
        <v>0</v>
      </c>
      <c r="EV656" s="11">
        <v>0</v>
      </c>
      <c r="EW656" s="11">
        <v>62.972450090000002</v>
      </c>
      <c r="EX656" s="11">
        <v>2.3526036E-2</v>
      </c>
      <c r="EY656" s="11">
        <v>7.8886449999999997E-3</v>
      </c>
      <c r="EZ656" s="11">
        <v>0</v>
      </c>
      <c r="FA656" s="11">
        <v>0</v>
      </c>
      <c r="FB656" s="11">
        <v>0</v>
      </c>
      <c r="FC656" s="11">
        <v>0</v>
      </c>
      <c r="FD656" s="11">
        <v>0</v>
      </c>
      <c r="FE656" s="11">
        <v>0</v>
      </c>
      <c r="FF656" s="11">
        <v>0</v>
      </c>
      <c r="FG656" s="11">
        <v>0</v>
      </c>
      <c r="FH656" s="11">
        <v>0.93023900000000004</v>
      </c>
      <c r="FI656" s="11" t="s">
        <v>115</v>
      </c>
      <c r="FJ656" s="11" t="s">
        <v>115</v>
      </c>
      <c r="FK656" s="9">
        <v>6346.2919750000001</v>
      </c>
      <c r="FL656" s="11" t="s">
        <v>115</v>
      </c>
      <c r="FM656" s="11" t="s">
        <v>115</v>
      </c>
    </row>
    <row r="657" spans="116:169">
      <c r="DL657" s="11">
        <v>0</v>
      </c>
      <c r="DM657" s="11">
        <v>0.89505000000000001</v>
      </c>
      <c r="DN657" s="11">
        <v>4.5199999999999997E-3</v>
      </c>
      <c r="DO657" s="11">
        <v>5.62E-3</v>
      </c>
      <c r="DP657" s="11">
        <v>4.28E-3</v>
      </c>
      <c r="DQ657" s="11">
        <v>1.2E-4</v>
      </c>
      <c r="DR657" s="11">
        <v>0</v>
      </c>
      <c r="DS657" s="11">
        <v>2.5200000000000001E-3</v>
      </c>
      <c r="DT657" s="11">
        <v>1.813E-2</v>
      </c>
      <c r="DU657" s="11">
        <v>2.7000000000000001E-3</v>
      </c>
      <c r="DV657" s="11">
        <v>3.1E-4</v>
      </c>
      <c r="DW657" s="11">
        <v>6.6750000000000004E-2</v>
      </c>
      <c r="DX657" s="11">
        <v>0</v>
      </c>
      <c r="DY657" s="11">
        <v>6077.52225</v>
      </c>
      <c r="DZ657" s="11">
        <v>30.828659999999999</v>
      </c>
      <c r="EA657" s="11">
        <v>38.468499999999999</v>
      </c>
      <c r="EB657" s="11">
        <v>29.407879999999999</v>
      </c>
      <c r="EC657" s="11">
        <v>0.80150999999999994</v>
      </c>
      <c r="ED657" s="11">
        <v>0</v>
      </c>
      <c r="EE657" s="11">
        <v>17.392610000000001</v>
      </c>
      <c r="EF657" s="11">
        <v>123.69126</v>
      </c>
      <c r="EG657" s="11">
        <v>18.60595</v>
      </c>
      <c r="EH657" s="11">
        <v>2.1486100000000001</v>
      </c>
      <c r="EI657" s="11">
        <v>459.81254999999999</v>
      </c>
      <c r="EJ657" s="11">
        <v>0</v>
      </c>
      <c r="EK657" s="11">
        <v>28.153468530000001</v>
      </c>
      <c r="EL657" s="11">
        <v>1.5104721E-2</v>
      </c>
      <c r="EM657" s="11">
        <v>3.7574090000000002E-3</v>
      </c>
      <c r="EN657" s="11">
        <v>6.958718E-3</v>
      </c>
      <c r="EO657" s="11">
        <v>0</v>
      </c>
      <c r="EP657" s="11">
        <v>0</v>
      </c>
      <c r="EQ657" s="11">
        <v>0</v>
      </c>
      <c r="ER657" s="11">
        <v>0</v>
      </c>
      <c r="ES657" s="11">
        <v>0</v>
      </c>
      <c r="ET657" s="11">
        <v>0</v>
      </c>
      <c r="EU657" s="11">
        <v>0</v>
      </c>
      <c r="EV657" s="11">
        <v>0</v>
      </c>
      <c r="EW657" s="11">
        <v>61.053992370000003</v>
      </c>
      <c r="EX657" s="11">
        <v>3.3474183999999997E-2</v>
      </c>
      <c r="EY657" s="11">
        <v>8.387317E-3</v>
      </c>
      <c r="EZ657" s="11">
        <v>1.5758036999999999E-2</v>
      </c>
      <c r="FA657" s="11">
        <v>0</v>
      </c>
      <c r="FB657" s="11">
        <v>0</v>
      </c>
      <c r="FC657" s="11">
        <v>0</v>
      </c>
      <c r="FD657" s="11">
        <v>0</v>
      </c>
      <c r="FE657" s="11">
        <v>0</v>
      </c>
      <c r="FF657" s="11">
        <v>0</v>
      </c>
      <c r="FG657" s="11">
        <v>0</v>
      </c>
      <c r="FH657" s="11">
        <v>0.90958499999999998</v>
      </c>
      <c r="FI657" s="11" t="s">
        <v>115</v>
      </c>
      <c r="FJ657" s="11" t="s">
        <v>115</v>
      </c>
      <c r="FK657" s="9">
        <v>6177.028808</v>
      </c>
      <c r="FL657" s="11" t="s">
        <v>115</v>
      </c>
      <c r="FM657" s="11" t="s">
        <v>115</v>
      </c>
    </row>
    <row r="658" spans="116:169">
      <c r="DL658" s="11">
        <v>0</v>
      </c>
      <c r="DM658" s="11">
        <v>0.87372000000000005</v>
      </c>
      <c r="DN658" s="11">
        <v>5.9800000000000001E-3</v>
      </c>
      <c r="DO658" s="11">
        <v>4.47E-3</v>
      </c>
      <c r="DP658" s="11">
        <v>5.0699999999999999E-3</v>
      </c>
      <c r="DQ658" s="11">
        <v>1.2999999999999999E-4</v>
      </c>
      <c r="DR658" s="11">
        <v>3.6999999999999999E-4</v>
      </c>
      <c r="DS658" s="11">
        <v>4.2199999999999998E-3</v>
      </c>
      <c r="DT658" s="11">
        <v>1.5630000000000002E-2</v>
      </c>
      <c r="DU658" s="11">
        <v>2.7000000000000001E-3</v>
      </c>
      <c r="DV658" s="11">
        <v>2.8300000000000001E-3</v>
      </c>
      <c r="DW658" s="11">
        <v>8.4879999999999997E-2</v>
      </c>
      <c r="DX658" s="11">
        <v>0</v>
      </c>
      <c r="DY658" s="11">
        <v>5904.9124000000002</v>
      </c>
      <c r="DZ658" s="11">
        <v>40.623930000000001</v>
      </c>
      <c r="EA658" s="11">
        <v>30.43393</v>
      </c>
      <c r="EB658" s="11">
        <v>34.709330000000001</v>
      </c>
      <c r="EC658" s="11">
        <v>0.87278999999999995</v>
      </c>
      <c r="ED658" s="11">
        <v>2.5067599999999999</v>
      </c>
      <c r="EE658" s="11">
        <v>28.988700000000001</v>
      </c>
      <c r="EF658" s="11">
        <v>106.15942</v>
      </c>
      <c r="EG658" s="11">
        <v>18.60595</v>
      </c>
      <c r="EH658" s="11">
        <v>19.541229999999999</v>
      </c>
      <c r="EI658" s="11">
        <v>583.50381000000004</v>
      </c>
      <c r="EJ658" s="11">
        <v>0</v>
      </c>
      <c r="EK658" s="11">
        <v>27.785248429999999</v>
      </c>
      <c r="EL658" s="11">
        <v>1.9931928000000002E-2</v>
      </c>
      <c r="EM658" s="11">
        <v>1.5117602000000001E-2</v>
      </c>
      <c r="EN658" s="11">
        <v>1.24391E-3</v>
      </c>
      <c r="EO658" s="11">
        <v>0</v>
      </c>
      <c r="EP658" s="11">
        <v>0</v>
      </c>
      <c r="EQ658" s="11">
        <v>0</v>
      </c>
      <c r="ER658" s="11">
        <v>0</v>
      </c>
      <c r="ES658" s="11">
        <v>0</v>
      </c>
      <c r="ET658" s="11">
        <v>0</v>
      </c>
      <c r="EU658" s="11">
        <v>0</v>
      </c>
      <c r="EV658" s="11">
        <v>0</v>
      </c>
      <c r="EW658" s="11">
        <v>59.385876340000003</v>
      </c>
      <c r="EX658" s="11">
        <v>4.3388524999999997E-2</v>
      </c>
      <c r="EY658" s="11">
        <v>3.3341784999999999E-2</v>
      </c>
      <c r="EZ658" s="11">
        <v>2.7766650000000002E-3</v>
      </c>
      <c r="FA658" s="11">
        <v>0</v>
      </c>
      <c r="FB658" s="11">
        <v>0</v>
      </c>
      <c r="FC658" s="11">
        <v>0</v>
      </c>
      <c r="FD658" s="11">
        <v>0</v>
      </c>
      <c r="FE658" s="11">
        <v>0</v>
      </c>
      <c r="FF658" s="11">
        <v>0</v>
      </c>
      <c r="FG658" s="11">
        <v>0</v>
      </c>
      <c r="FH658" s="11">
        <v>0.88936300000000001</v>
      </c>
      <c r="FI658" s="11" t="s">
        <v>115</v>
      </c>
      <c r="FJ658" s="11" t="s">
        <v>115</v>
      </c>
      <c r="FK658" s="9">
        <v>6011.5523869999997</v>
      </c>
      <c r="FL658" s="11" t="s">
        <v>115</v>
      </c>
      <c r="FM658" s="11" t="s">
        <v>115</v>
      </c>
    </row>
    <row r="659" spans="116:169">
      <c r="DL659" s="11">
        <v>0</v>
      </c>
      <c r="DM659" s="11">
        <v>0.85248000000000002</v>
      </c>
      <c r="DN659" s="11">
        <v>6.6600000000000001E-3</v>
      </c>
      <c r="DO659" s="11">
        <v>5.45E-3</v>
      </c>
      <c r="DP659" s="11">
        <v>4.1200000000000004E-3</v>
      </c>
      <c r="DQ659" s="11">
        <v>1.2999999999999999E-4</v>
      </c>
      <c r="DR659" s="11">
        <v>3.5E-4</v>
      </c>
      <c r="DS659" s="11">
        <v>4.9300000000000004E-3</v>
      </c>
      <c r="DT659" s="11">
        <v>1.524E-2</v>
      </c>
      <c r="DU659" s="11">
        <v>3.0699999999999998E-3</v>
      </c>
      <c r="DV659" s="11">
        <v>7.0499999999999998E-3</v>
      </c>
      <c r="DW659" s="11">
        <v>0.10052</v>
      </c>
      <c r="DX659" s="11">
        <v>0</v>
      </c>
      <c r="DY659" s="11">
        <v>5734.0799699999998</v>
      </c>
      <c r="DZ659" s="11">
        <v>45.02487</v>
      </c>
      <c r="EA659" s="11">
        <v>36.963259999999998</v>
      </c>
      <c r="EB659" s="11">
        <v>28.098610000000001</v>
      </c>
      <c r="EC659" s="11">
        <v>0.90641000000000005</v>
      </c>
      <c r="ED659" s="11">
        <v>2.37656</v>
      </c>
      <c r="EE659" s="11">
        <v>33.698149999999998</v>
      </c>
      <c r="EF659" s="11">
        <v>102.97466</v>
      </c>
      <c r="EG659" s="11">
        <v>21.11271</v>
      </c>
      <c r="EH659" s="11">
        <v>48.529919999999997</v>
      </c>
      <c r="EI659" s="11">
        <v>689.66323</v>
      </c>
      <c r="EJ659" s="11">
        <v>0</v>
      </c>
      <c r="EK659" s="11">
        <v>27.389736660000001</v>
      </c>
      <c r="EL659" s="11">
        <v>2.4569342000000001E-2</v>
      </c>
      <c r="EM659" s="11">
        <v>1.4105411E-2</v>
      </c>
      <c r="EN659" s="11">
        <v>1.488924E-3</v>
      </c>
      <c r="EO659" s="11">
        <v>0</v>
      </c>
      <c r="EP659" s="11">
        <v>0</v>
      </c>
      <c r="EQ659" s="11">
        <v>0</v>
      </c>
      <c r="ER659" s="11">
        <v>0</v>
      </c>
      <c r="ES659" s="11">
        <v>0</v>
      </c>
      <c r="ET659" s="11">
        <v>0</v>
      </c>
      <c r="EU659" s="11">
        <v>0</v>
      </c>
      <c r="EV659" s="11">
        <v>0</v>
      </c>
      <c r="EW659" s="11">
        <v>57.69079954</v>
      </c>
      <c r="EX659" s="11">
        <v>5.2687563E-2</v>
      </c>
      <c r="EY659" s="11">
        <v>3.0682887999999998E-2</v>
      </c>
      <c r="EZ659" s="11">
        <v>3.275979E-3</v>
      </c>
      <c r="FA659" s="11">
        <v>0</v>
      </c>
      <c r="FB659" s="11">
        <v>0</v>
      </c>
      <c r="FC659" s="11">
        <v>0</v>
      </c>
      <c r="FD659" s="11">
        <v>0</v>
      </c>
      <c r="FE659" s="11">
        <v>0</v>
      </c>
      <c r="FF659" s="11">
        <v>0</v>
      </c>
      <c r="FG659" s="11">
        <v>0</v>
      </c>
      <c r="FH659" s="11">
        <v>0.86885000000000001</v>
      </c>
      <c r="FI659" s="11" t="s">
        <v>115</v>
      </c>
      <c r="FJ659" s="11" t="s">
        <v>115</v>
      </c>
      <c r="FK659" s="9">
        <v>5845.0731239999996</v>
      </c>
      <c r="FL659" s="11" t="s">
        <v>115</v>
      </c>
      <c r="FM659" s="11" t="s">
        <v>115</v>
      </c>
    </row>
    <row r="660" spans="116:169">
      <c r="DL660" s="11">
        <v>0</v>
      </c>
      <c r="DM660" s="11">
        <v>0.83152999999999999</v>
      </c>
      <c r="DN660" s="11">
        <v>6.9800000000000001E-3</v>
      </c>
      <c r="DO660" s="11">
        <v>5.96E-3</v>
      </c>
      <c r="DP660" s="11">
        <v>4.9800000000000001E-3</v>
      </c>
      <c r="DQ660" s="11">
        <v>1.2E-4</v>
      </c>
      <c r="DR660" s="11">
        <v>3.5E-4</v>
      </c>
      <c r="DS660" s="11">
        <v>4.0699999999999998E-3</v>
      </c>
      <c r="DT660" s="11">
        <v>1.486E-2</v>
      </c>
      <c r="DU660" s="11">
        <v>3.4199999999999999E-3</v>
      </c>
      <c r="DV660" s="11">
        <v>1.1979999999999999E-2</v>
      </c>
      <c r="DW660" s="11">
        <v>0.11575000000000001</v>
      </c>
      <c r="DX660" s="11">
        <v>0</v>
      </c>
      <c r="DY660" s="11">
        <v>5566.2092499999999</v>
      </c>
      <c r="DZ660" s="11">
        <v>46.940060000000003</v>
      </c>
      <c r="EA660" s="11">
        <v>40.22795</v>
      </c>
      <c r="EB660" s="11">
        <v>33.750239999999998</v>
      </c>
      <c r="EC660" s="11">
        <v>0.83564000000000005</v>
      </c>
      <c r="ED660" s="11">
        <v>2.3680599999999998</v>
      </c>
      <c r="EE660" s="11">
        <v>27.750060000000001</v>
      </c>
      <c r="EF660" s="11">
        <v>99.959440000000001</v>
      </c>
      <c r="EG660" s="11">
        <v>23.489270000000001</v>
      </c>
      <c r="EH660" s="11">
        <v>82.228070000000002</v>
      </c>
      <c r="EI660" s="11">
        <v>792.63788999999997</v>
      </c>
      <c r="EJ660" s="11">
        <v>0</v>
      </c>
      <c r="EK660" s="11">
        <v>26.98975879</v>
      </c>
      <c r="EL660" s="11">
        <v>2.651423E-2</v>
      </c>
      <c r="EM660" s="11">
        <v>1.492071E-2</v>
      </c>
      <c r="EN660" s="11">
        <v>1.2229090000000001E-3</v>
      </c>
      <c r="EO660" s="11">
        <v>0</v>
      </c>
      <c r="EP660" s="11">
        <v>0</v>
      </c>
      <c r="EQ660" s="11">
        <v>0</v>
      </c>
      <c r="ER660" s="11">
        <v>0</v>
      </c>
      <c r="ES660" s="11">
        <v>0</v>
      </c>
      <c r="ET660" s="11">
        <v>0</v>
      </c>
      <c r="EU660" s="11">
        <v>0</v>
      </c>
      <c r="EV660" s="11">
        <v>0</v>
      </c>
      <c r="EW660" s="11">
        <v>56.019181019999998</v>
      </c>
      <c r="EX660" s="11">
        <v>5.6003002000000003E-2</v>
      </c>
      <c r="EY660" s="11">
        <v>3.1965606000000001E-2</v>
      </c>
      <c r="EZ660" s="11">
        <v>2.6519680000000002E-3</v>
      </c>
      <c r="FA660" s="11">
        <v>0</v>
      </c>
      <c r="FB660" s="11">
        <v>0</v>
      </c>
      <c r="FC660" s="11">
        <v>0</v>
      </c>
      <c r="FD660" s="11">
        <v>0</v>
      </c>
      <c r="FE660" s="11">
        <v>0</v>
      </c>
      <c r="FF660" s="11">
        <v>0</v>
      </c>
      <c r="FG660" s="11">
        <v>0</v>
      </c>
      <c r="FH660" s="11">
        <v>0.84956299999999996</v>
      </c>
      <c r="FI660" s="11" t="s">
        <v>115</v>
      </c>
      <c r="FJ660" s="11" t="s">
        <v>115</v>
      </c>
      <c r="FK660" s="9">
        <v>5687.9631449999997</v>
      </c>
      <c r="FL660" s="11" t="s">
        <v>115</v>
      </c>
      <c r="FM660" s="11" t="s">
        <v>115</v>
      </c>
    </row>
    <row r="661" spans="116:169">
      <c r="DL661" s="11">
        <v>0</v>
      </c>
      <c r="DM661" s="11">
        <v>0.81581000000000004</v>
      </c>
      <c r="DN661" s="11">
        <v>5.2900000000000004E-3</v>
      </c>
      <c r="DO661" s="11">
        <v>5.4299999999999999E-3</v>
      </c>
      <c r="DP661" s="11">
        <v>5.7999999999999996E-3</v>
      </c>
      <c r="DQ661" s="11">
        <v>2.4000000000000001E-4</v>
      </c>
      <c r="DR661" s="11">
        <v>1.3999999999999999E-4</v>
      </c>
      <c r="DS661" s="11">
        <v>4.7400000000000003E-3</v>
      </c>
      <c r="DT661" s="11">
        <v>1.213E-2</v>
      </c>
      <c r="DU661" s="11">
        <v>3.7699999999999999E-3</v>
      </c>
      <c r="DV661" s="11">
        <v>1.6049999999999998E-2</v>
      </c>
      <c r="DW661" s="11">
        <v>0.13061</v>
      </c>
      <c r="DX661" s="11">
        <v>0</v>
      </c>
      <c r="DY661" s="11">
        <v>5434.2889699999996</v>
      </c>
      <c r="DZ661" s="11">
        <v>35.417090000000002</v>
      </c>
      <c r="EA661" s="11">
        <v>36.484789999999997</v>
      </c>
      <c r="EB661" s="11">
        <v>39.146979999999999</v>
      </c>
      <c r="EC661" s="11">
        <v>1.5940099999999999</v>
      </c>
      <c r="ED661" s="11">
        <v>0.92266999999999999</v>
      </c>
      <c r="EE661" s="11">
        <v>32.114780000000003</v>
      </c>
      <c r="EF661" s="11">
        <v>81.195710000000005</v>
      </c>
      <c r="EG661" s="11">
        <v>25.857330000000001</v>
      </c>
      <c r="EH661" s="11">
        <v>109.97812999999999</v>
      </c>
      <c r="EI661" s="11">
        <v>892.59733000000006</v>
      </c>
      <c r="EJ661" s="11">
        <v>0</v>
      </c>
      <c r="EK661" s="11">
        <v>26.755462430000001</v>
      </c>
      <c r="EL661" s="11">
        <v>3.0998797000000002E-2</v>
      </c>
      <c r="EM661" s="11">
        <v>4.0063620000000003E-3</v>
      </c>
      <c r="EN661" s="11">
        <v>7.6780559999999999E-3</v>
      </c>
      <c r="EO661" s="11">
        <v>0</v>
      </c>
      <c r="EP661" s="11">
        <v>0</v>
      </c>
      <c r="EQ661" s="11">
        <v>0</v>
      </c>
      <c r="ER661" s="11">
        <v>0</v>
      </c>
      <c r="ES661" s="11">
        <v>0</v>
      </c>
      <c r="ET661" s="11">
        <v>0</v>
      </c>
      <c r="EU661" s="11">
        <v>0</v>
      </c>
      <c r="EV661" s="11">
        <v>0</v>
      </c>
      <c r="EW661" s="11">
        <v>54.71907916</v>
      </c>
      <c r="EX661" s="11">
        <v>6.4912467000000001E-2</v>
      </c>
      <c r="EY661" s="11">
        <v>8.4381609999999996E-3</v>
      </c>
      <c r="EZ661" s="11">
        <v>1.6409746999999999E-2</v>
      </c>
      <c r="FA661" s="11">
        <v>0</v>
      </c>
      <c r="FB661" s="11">
        <v>0</v>
      </c>
      <c r="FC661" s="11">
        <v>0</v>
      </c>
      <c r="FD661" s="11">
        <v>0</v>
      </c>
      <c r="FE661" s="11">
        <v>0</v>
      </c>
      <c r="FF661" s="11">
        <v>0</v>
      </c>
      <c r="FG661" s="11">
        <v>0</v>
      </c>
      <c r="FH661" s="11">
        <v>0.83255900000000005</v>
      </c>
      <c r="FI661" s="11" t="s">
        <v>115</v>
      </c>
      <c r="FJ661" s="11" t="s">
        <v>115</v>
      </c>
      <c r="FK661" s="9">
        <v>5546.9318380000004</v>
      </c>
      <c r="FL661" s="11" t="s">
        <v>115</v>
      </c>
      <c r="FM661" s="11" t="s">
        <v>115</v>
      </c>
    </row>
    <row r="662" spans="116:169">
      <c r="DL662" s="11">
        <v>0</v>
      </c>
      <c r="DM662" s="11">
        <v>0.79923999999999995</v>
      </c>
      <c r="DN662" s="11">
        <v>6.0800000000000003E-3</v>
      </c>
      <c r="DO662" s="11">
        <v>4.1799999999999997E-3</v>
      </c>
      <c r="DP662" s="11">
        <v>5.3E-3</v>
      </c>
      <c r="DQ662" s="11">
        <v>2.3000000000000001E-4</v>
      </c>
      <c r="DR662" s="11">
        <v>1.3999999999999999E-4</v>
      </c>
      <c r="DS662" s="11">
        <v>5.4999999999999997E-3</v>
      </c>
      <c r="DT662" s="11">
        <v>1.188E-2</v>
      </c>
      <c r="DU662" s="11">
        <v>3.9100000000000003E-3</v>
      </c>
      <c r="DV662" s="11">
        <v>2.0789999999999999E-2</v>
      </c>
      <c r="DW662" s="11">
        <v>0.14274000000000001</v>
      </c>
      <c r="DX662" s="11">
        <v>0</v>
      </c>
      <c r="DY662" s="11">
        <v>5297.52387</v>
      </c>
      <c r="DZ662" s="11">
        <v>40.527729999999998</v>
      </c>
      <c r="EA662" s="11">
        <v>27.961749999999999</v>
      </c>
      <c r="EB662" s="11">
        <v>35.660939999999997</v>
      </c>
      <c r="EC662" s="11">
        <v>1.56426</v>
      </c>
      <c r="ED662" s="11">
        <v>0.89975000000000005</v>
      </c>
      <c r="EE662" s="11">
        <v>37.12012</v>
      </c>
      <c r="EF662" s="11">
        <v>79.151949999999999</v>
      </c>
      <c r="EG662" s="11">
        <v>26.779990000000002</v>
      </c>
      <c r="EH662" s="11">
        <v>142.09290999999999</v>
      </c>
      <c r="EI662" s="11">
        <v>973.79304000000002</v>
      </c>
      <c r="EJ662" s="11">
        <v>0</v>
      </c>
      <c r="EK662" s="11">
        <v>26.472200959999999</v>
      </c>
      <c r="EL662" s="11">
        <v>3.6545039000000001E-2</v>
      </c>
      <c r="EM662" s="11">
        <v>3.685645E-3</v>
      </c>
      <c r="EN662" s="11">
        <v>9.0366800000000001E-3</v>
      </c>
      <c r="EO662" s="11">
        <v>0</v>
      </c>
      <c r="EP662" s="11">
        <v>0</v>
      </c>
      <c r="EQ662" s="11">
        <v>0</v>
      </c>
      <c r="ER662" s="11">
        <v>0</v>
      </c>
      <c r="ES662" s="11">
        <v>0</v>
      </c>
      <c r="ET662" s="11">
        <v>0</v>
      </c>
      <c r="EU662" s="11">
        <v>0</v>
      </c>
      <c r="EV662" s="11">
        <v>0</v>
      </c>
      <c r="EW662" s="11">
        <v>53.342536440000003</v>
      </c>
      <c r="EX662" s="11">
        <v>7.5722479999999995E-2</v>
      </c>
      <c r="EY662" s="11">
        <v>7.6494140000000002E-3</v>
      </c>
      <c r="EZ662" s="11">
        <v>1.9032971999999999E-2</v>
      </c>
      <c r="FA662" s="11">
        <v>0</v>
      </c>
      <c r="FB662" s="11">
        <v>0</v>
      </c>
      <c r="FC662" s="11">
        <v>0</v>
      </c>
      <c r="FD662" s="11">
        <v>0</v>
      </c>
      <c r="FE662" s="11">
        <v>0</v>
      </c>
      <c r="FF662" s="11">
        <v>0</v>
      </c>
      <c r="FG662" s="11">
        <v>0</v>
      </c>
      <c r="FH662" s="11">
        <v>0.81504100000000002</v>
      </c>
      <c r="FI662" s="11" t="s">
        <v>115</v>
      </c>
      <c r="FJ662" s="11" t="s">
        <v>115</v>
      </c>
      <c r="FK662" s="9">
        <v>5403.238558</v>
      </c>
      <c r="FL662" s="11" t="s">
        <v>115</v>
      </c>
      <c r="FM662" s="11" t="s">
        <v>115</v>
      </c>
    </row>
    <row r="663" spans="116:169">
      <c r="DL663" s="11">
        <v>0</v>
      </c>
      <c r="DM663" s="11">
        <v>0.78463000000000005</v>
      </c>
      <c r="DN663" s="11">
        <v>4.47E-3</v>
      </c>
      <c r="DO663" s="11">
        <v>4.7299999999999998E-3</v>
      </c>
      <c r="DP663" s="11">
        <v>4.2199999999999998E-3</v>
      </c>
      <c r="DQ663" s="11">
        <v>1.9000000000000001E-4</v>
      </c>
      <c r="DR663" s="11">
        <v>1.2999999999999999E-4</v>
      </c>
      <c r="DS663" s="11">
        <v>4.9899999999999996E-3</v>
      </c>
      <c r="DT663" s="11">
        <v>1.1679999999999999E-2</v>
      </c>
      <c r="DU663" s="11">
        <v>4.0499999999999998E-3</v>
      </c>
      <c r="DV663" s="11">
        <v>2.6290000000000001E-2</v>
      </c>
      <c r="DW663" s="11">
        <v>0.15462000000000001</v>
      </c>
      <c r="DX663" s="11">
        <v>0</v>
      </c>
      <c r="DY663" s="11">
        <v>5174.5214100000003</v>
      </c>
      <c r="DZ663" s="11">
        <v>29.622720000000001</v>
      </c>
      <c r="EA663" s="11">
        <v>31.482589999999998</v>
      </c>
      <c r="EB663" s="11">
        <v>28.237110000000001</v>
      </c>
      <c r="EC663" s="11">
        <v>1.2774399999999999</v>
      </c>
      <c r="ED663" s="11">
        <v>0.87883999999999995</v>
      </c>
      <c r="EE663" s="11">
        <v>33.526049999999998</v>
      </c>
      <c r="EF663" s="11">
        <v>77.395840000000007</v>
      </c>
      <c r="EG663" s="11">
        <v>27.679739999999999</v>
      </c>
      <c r="EH663" s="11">
        <v>179.21303</v>
      </c>
      <c r="EI663" s="11">
        <v>1052.94499</v>
      </c>
      <c r="EJ663" s="11">
        <v>0</v>
      </c>
      <c r="EK663" s="11">
        <v>26.247807359999999</v>
      </c>
      <c r="EL663" s="11">
        <v>3.7540635000000003E-2</v>
      </c>
      <c r="EM663" s="11">
        <v>2.866913E-3</v>
      </c>
      <c r="EN663" s="11">
        <v>8.3501930000000005E-3</v>
      </c>
      <c r="EO663" s="11">
        <v>0</v>
      </c>
      <c r="EP663" s="11">
        <v>0</v>
      </c>
      <c r="EQ663" s="11">
        <v>0</v>
      </c>
      <c r="ER663" s="11">
        <v>0</v>
      </c>
      <c r="ES663" s="11">
        <v>0</v>
      </c>
      <c r="ET663" s="11">
        <v>0</v>
      </c>
      <c r="EU663" s="11">
        <v>0</v>
      </c>
      <c r="EV663" s="11">
        <v>0</v>
      </c>
      <c r="EW663" s="11">
        <v>52.10738259</v>
      </c>
      <c r="EX663" s="11">
        <v>7.6596864000000001E-2</v>
      </c>
      <c r="EY663" s="11">
        <v>5.862941E-3</v>
      </c>
      <c r="EZ663" s="11">
        <v>1.7330505E-2</v>
      </c>
      <c r="FA663" s="11">
        <v>0</v>
      </c>
      <c r="FB663" s="11">
        <v>0</v>
      </c>
      <c r="FC663" s="11">
        <v>0</v>
      </c>
      <c r="FD663" s="11">
        <v>0</v>
      </c>
      <c r="FE663" s="11">
        <v>0</v>
      </c>
      <c r="FF663" s="11">
        <v>0</v>
      </c>
      <c r="FG663" s="11">
        <v>0</v>
      </c>
      <c r="FH663" s="11">
        <v>0.79824300000000004</v>
      </c>
      <c r="FI663" s="11" t="s">
        <v>115</v>
      </c>
      <c r="FJ663" s="11" t="s">
        <v>115</v>
      </c>
      <c r="FK663" s="9">
        <v>5265.1412630000004</v>
      </c>
      <c r="FL663" s="11" t="s">
        <v>115</v>
      </c>
      <c r="FM663" s="11" t="s">
        <v>115</v>
      </c>
    </row>
    <row r="664" spans="116:169">
      <c r="DL664" s="11">
        <v>0</v>
      </c>
      <c r="DM664" s="11">
        <v>0.76800000000000002</v>
      </c>
      <c r="DN664" s="11">
        <v>5.28E-3</v>
      </c>
      <c r="DO664" s="11">
        <v>4.4799999999999996E-3</v>
      </c>
      <c r="DP664" s="11">
        <v>4.4900000000000001E-3</v>
      </c>
      <c r="DQ664" s="11">
        <v>1.2E-4</v>
      </c>
      <c r="DR664" s="11">
        <v>1.8000000000000001E-4</v>
      </c>
      <c r="DS664" s="11">
        <v>4.1799999999999997E-3</v>
      </c>
      <c r="DT664" s="11">
        <v>1.1509999999999999E-2</v>
      </c>
      <c r="DU664" s="11">
        <v>4.1799999999999997E-3</v>
      </c>
      <c r="DV664" s="11">
        <v>3.1280000000000002E-2</v>
      </c>
      <c r="DW664" s="11">
        <v>0.1663</v>
      </c>
      <c r="DX664" s="11">
        <v>0</v>
      </c>
      <c r="DY664" s="11">
        <v>5038.9566299999997</v>
      </c>
      <c r="DZ664" s="11">
        <v>34.841389999999997</v>
      </c>
      <c r="EA664" s="11">
        <v>29.646329999999999</v>
      </c>
      <c r="EB664" s="11">
        <v>29.875509999999998</v>
      </c>
      <c r="EC664" s="11">
        <v>0.82901999999999998</v>
      </c>
      <c r="ED664" s="11">
        <v>1.1694100000000001</v>
      </c>
      <c r="EE664" s="11">
        <v>27.95759</v>
      </c>
      <c r="EF664" s="11">
        <v>75.905739999999994</v>
      </c>
      <c r="EG664" s="11">
        <v>28.558579999999999</v>
      </c>
      <c r="EH664" s="11">
        <v>212.73908</v>
      </c>
      <c r="EI664" s="11">
        <v>1130.3408300000001</v>
      </c>
      <c r="EJ664" s="11">
        <v>0</v>
      </c>
      <c r="EK664" s="11">
        <v>25.933937969999999</v>
      </c>
      <c r="EL664" s="11">
        <v>1.285684E-2</v>
      </c>
      <c r="EM664" s="11">
        <v>6.3228110000000002E-3</v>
      </c>
      <c r="EN664" s="11">
        <v>6.5355029999999998E-3</v>
      </c>
      <c r="EO664" s="11">
        <v>0</v>
      </c>
      <c r="EP664" s="11">
        <v>0</v>
      </c>
      <c r="EQ664" s="11">
        <v>0</v>
      </c>
      <c r="ER664" s="11">
        <v>0</v>
      </c>
      <c r="ES664" s="11">
        <v>0</v>
      </c>
      <c r="ET664" s="11">
        <v>0</v>
      </c>
      <c r="EU664" s="11">
        <v>0</v>
      </c>
      <c r="EV664" s="11">
        <v>0</v>
      </c>
      <c r="EW664" s="11">
        <v>50.71822092</v>
      </c>
      <c r="EX664" s="11">
        <v>2.5748022999999998E-2</v>
      </c>
      <c r="EY664" s="11">
        <v>1.2764522E-2</v>
      </c>
      <c r="EZ664" s="11">
        <v>1.3365343999999999E-2</v>
      </c>
      <c r="FA664" s="11">
        <v>0</v>
      </c>
      <c r="FB664" s="11">
        <v>0</v>
      </c>
      <c r="FC664" s="11">
        <v>0</v>
      </c>
      <c r="FD664" s="11">
        <v>0</v>
      </c>
      <c r="FE664" s="11">
        <v>0</v>
      </c>
      <c r="FF664" s="11">
        <v>0</v>
      </c>
      <c r="FG664" s="11">
        <v>0</v>
      </c>
      <c r="FH664" s="11">
        <v>0.78237400000000001</v>
      </c>
      <c r="FI664" s="11" t="s">
        <v>115</v>
      </c>
      <c r="FJ664" s="11" t="s">
        <v>115</v>
      </c>
      <c r="FK664" s="9">
        <v>5134.1488749999999</v>
      </c>
      <c r="FL664" s="11" t="s">
        <v>115</v>
      </c>
      <c r="FM664" s="11" t="s">
        <v>115</v>
      </c>
    </row>
    <row r="665" spans="116:169">
      <c r="DL665" s="11">
        <v>0</v>
      </c>
      <c r="DM665" s="11">
        <v>0.75114999999999998</v>
      </c>
      <c r="DN665" s="11">
        <v>5.7600000000000004E-3</v>
      </c>
      <c r="DO665" s="11">
        <v>5.13E-3</v>
      </c>
      <c r="DP665" s="11">
        <v>4.3099999999999996E-3</v>
      </c>
      <c r="DQ665" s="11">
        <v>1.2E-4</v>
      </c>
      <c r="DR665" s="11">
        <v>1.7000000000000001E-4</v>
      </c>
      <c r="DS665" s="11">
        <v>4.4299999999999999E-3</v>
      </c>
      <c r="DT665" s="11">
        <v>1.128E-2</v>
      </c>
      <c r="DU665" s="11">
        <v>4.3499999999999997E-3</v>
      </c>
      <c r="DV665" s="11">
        <v>3.5459999999999998E-2</v>
      </c>
      <c r="DW665" s="11">
        <v>0.17781</v>
      </c>
      <c r="DX665" s="11">
        <v>0</v>
      </c>
      <c r="DY665" s="11">
        <v>4902.8444499999996</v>
      </c>
      <c r="DZ665" s="11">
        <v>37.822890000000001</v>
      </c>
      <c r="EA665" s="11">
        <v>33.787770000000002</v>
      </c>
      <c r="EB665" s="11">
        <v>28.5626</v>
      </c>
      <c r="EC665" s="11">
        <v>0.82350999999999996</v>
      </c>
      <c r="ED665" s="11">
        <v>1.13689</v>
      </c>
      <c r="EE665" s="11">
        <v>29.499030000000001</v>
      </c>
      <c r="EF665" s="11">
        <v>74.030690000000007</v>
      </c>
      <c r="EG665" s="11">
        <v>29.727989999999998</v>
      </c>
      <c r="EH665" s="11">
        <v>240.69667000000001</v>
      </c>
      <c r="EI665" s="11">
        <v>1206.24658</v>
      </c>
      <c r="EJ665" s="11">
        <v>0</v>
      </c>
      <c r="EK665" s="11">
        <v>25.614764619999999</v>
      </c>
      <c r="EL665" s="11">
        <v>1.3022938E-2</v>
      </c>
      <c r="EM665" s="11">
        <v>6.2393190000000001E-3</v>
      </c>
      <c r="EN665" s="11">
        <v>7.0170789999999999E-3</v>
      </c>
      <c r="EO665" s="11">
        <v>0</v>
      </c>
      <c r="EP665" s="11">
        <v>0</v>
      </c>
      <c r="EQ665" s="11">
        <v>0</v>
      </c>
      <c r="ER665" s="11">
        <v>0</v>
      </c>
      <c r="ES665" s="11">
        <v>0</v>
      </c>
      <c r="ET665" s="11">
        <v>0</v>
      </c>
      <c r="EU665" s="11">
        <v>0</v>
      </c>
      <c r="EV665" s="11">
        <v>0</v>
      </c>
      <c r="EW665" s="11">
        <v>49.344654329999997</v>
      </c>
      <c r="EX665" s="11">
        <v>2.5659854999999999E-2</v>
      </c>
      <c r="EY665" s="11">
        <v>1.2411752E-2</v>
      </c>
      <c r="EZ665" s="11">
        <v>1.4138800999999999E-2</v>
      </c>
      <c r="FA665" s="11">
        <v>0</v>
      </c>
      <c r="FB665" s="11">
        <v>0</v>
      </c>
      <c r="FC665" s="11">
        <v>0</v>
      </c>
      <c r="FD665" s="11">
        <v>0</v>
      </c>
      <c r="FE665" s="11">
        <v>0</v>
      </c>
      <c r="FF665" s="11">
        <v>0</v>
      </c>
      <c r="FG665" s="11">
        <v>0</v>
      </c>
      <c r="FH665" s="11">
        <v>0.76648300000000003</v>
      </c>
      <c r="FI665" s="11" t="s">
        <v>115</v>
      </c>
      <c r="FJ665" s="11" t="s">
        <v>115</v>
      </c>
      <c r="FK665" s="9">
        <v>5003.8412200000002</v>
      </c>
      <c r="FL665" s="11" t="s">
        <v>115</v>
      </c>
      <c r="FM665" s="11" t="s">
        <v>115</v>
      </c>
    </row>
    <row r="666" spans="116:169">
      <c r="DL666" s="11">
        <v>0</v>
      </c>
      <c r="DM666" s="11">
        <v>0.73562000000000005</v>
      </c>
      <c r="DN666" s="11">
        <v>4.8500000000000001E-3</v>
      </c>
      <c r="DO666" s="11">
        <v>5.5300000000000002E-3</v>
      </c>
      <c r="DP666" s="11">
        <v>4.8900000000000002E-3</v>
      </c>
      <c r="DQ666" s="11">
        <v>1.3999999999999999E-4</v>
      </c>
      <c r="DR666" s="11">
        <v>1.7000000000000001E-4</v>
      </c>
      <c r="DS666" s="11">
        <v>4.2599999999999999E-3</v>
      </c>
      <c r="DT666" s="11">
        <v>1.102E-2</v>
      </c>
      <c r="DU666" s="11">
        <v>4.5300000000000002E-3</v>
      </c>
      <c r="DV666" s="11">
        <v>3.9890000000000002E-2</v>
      </c>
      <c r="DW666" s="11">
        <v>0.18909000000000001</v>
      </c>
      <c r="DX666" s="11">
        <v>0</v>
      </c>
      <c r="DY666" s="11">
        <v>4776.1423199999999</v>
      </c>
      <c r="DZ666" s="11">
        <v>31.674289999999999</v>
      </c>
      <c r="EA666" s="11">
        <v>36.254910000000002</v>
      </c>
      <c r="EB666" s="11">
        <v>32.187869999999997</v>
      </c>
      <c r="EC666" s="11">
        <v>0.89307000000000003</v>
      </c>
      <c r="ED666" s="11">
        <v>1.1459900000000001</v>
      </c>
      <c r="EE666" s="11">
        <v>28.220459999999999</v>
      </c>
      <c r="EF666" s="11">
        <v>71.954570000000004</v>
      </c>
      <c r="EG666" s="11">
        <v>30.864879999999999</v>
      </c>
      <c r="EH666" s="11">
        <v>270.19569999999999</v>
      </c>
      <c r="EI666" s="11">
        <v>1280.27727</v>
      </c>
      <c r="EJ666" s="11">
        <v>0</v>
      </c>
      <c r="EK666" s="11">
        <v>25.340009340000002</v>
      </c>
      <c r="EL666" s="11">
        <v>1.4042661E-2</v>
      </c>
      <c r="EM666" s="11">
        <v>6.8894799999999999E-3</v>
      </c>
      <c r="EN666" s="11">
        <v>6.8128959999999997E-3</v>
      </c>
      <c r="EO666" s="11">
        <v>0</v>
      </c>
      <c r="EP666" s="11">
        <v>0</v>
      </c>
      <c r="EQ666" s="11">
        <v>0</v>
      </c>
      <c r="ER666" s="11">
        <v>0</v>
      </c>
      <c r="ES666" s="11">
        <v>0</v>
      </c>
      <c r="ET666" s="11">
        <v>0</v>
      </c>
      <c r="EU666" s="11">
        <v>0</v>
      </c>
      <c r="EV666" s="11">
        <v>0</v>
      </c>
      <c r="EW666" s="11">
        <v>48.081925939999998</v>
      </c>
      <c r="EX666" s="11">
        <v>2.7247296000000001E-2</v>
      </c>
      <c r="EY666" s="11">
        <v>1.3497912000000001E-2</v>
      </c>
      <c r="EZ666" s="11">
        <v>1.352419E-2</v>
      </c>
      <c r="FA666" s="11">
        <v>0</v>
      </c>
      <c r="FB666" s="11">
        <v>0</v>
      </c>
      <c r="FC666" s="11">
        <v>0</v>
      </c>
      <c r="FD666" s="11">
        <v>0</v>
      </c>
      <c r="FE666" s="11">
        <v>0</v>
      </c>
      <c r="FF666" s="11">
        <v>0</v>
      </c>
      <c r="FG666" s="11">
        <v>0</v>
      </c>
      <c r="FH666" s="11">
        <v>0.75101899999999999</v>
      </c>
      <c r="FI666" s="11" t="s">
        <v>115</v>
      </c>
      <c r="FJ666" s="11" t="s">
        <v>115</v>
      </c>
      <c r="FK666" s="9">
        <v>4877.1524529999997</v>
      </c>
      <c r="FL666" s="11" t="s">
        <v>115</v>
      </c>
      <c r="FM666" s="11" t="s">
        <v>115</v>
      </c>
    </row>
    <row r="667" spans="116:169">
      <c r="DL667" s="11">
        <v>0</v>
      </c>
      <c r="DM667" s="11">
        <v>0.71967999999999999</v>
      </c>
      <c r="DN667" s="11">
        <v>5.4200000000000003E-3</v>
      </c>
      <c r="DO667" s="11">
        <v>4.7800000000000004E-3</v>
      </c>
      <c r="DP667" s="11">
        <v>5.2199999999999998E-3</v>
      </c>
      <c r="DQ667" s="11">
        <v>1.2999999999999999E-4</v>
      </c>
      <c r="DR667" s="11">
        <v>1.8000000000000001E-4</v>
      </c>
      <c r="DS667" s="11">
        <v>4.8199999999999996E-3</v>
      </c>
      <c r="DT667" s="11">
        <v>1.078E-2</v>
      </c>
      <c r="DU667" s="11">
        <v>4.7000000000000002E-3</v>
      </c>
      <c r="DV667" s="11">
        <v>4.4159999999999998E-2</v>
      </c>
      <c r="DW667" s="11">
        <v>0.20011999999999999</v>
      </c>
      <c r="DX667" s="11">
        <v>0</v>
      </c>
      <c r="DY667" s="11">
        <v>4647.7044400000004</v>
      </c>
      <c r="DZ667" s="11">
        <v>35.201210000000003</v>
      </c>
      <c r="EA667" s="11">
        <v>31.180060000000001</v>
      </c>
      <c r="EB667" s="11">
        <v>34.246639999999999</v>
      </c>
      <c r="EC667" s="11">
        <v>0.87760000000000005</v>
      </c>
      <c r="ED667" s="11">
        <v>1.1558600000000001</v>
      </c>
      <c r="EE667" s="11">
        <v>31.743739999999999</v>
      </c>
      <c r="EF667" s="11">
        <v>69.973100000000002</v>
      </c>
      <c r="EG667" s="11">
        <v>32.010860000000001</v>
      </c>
      <c r="EH667" s="11">
        <v>298.41615999999999</v>
      </c>
      <c r="EI667" s="11">
        <v>1352.2318299999999</v>
      </c>
      <c r="EJ667" s="11">
        <v>0</v>
      </c>
      <c r="EK667" s="11">
        <v>25.04043137</v>
      </c>
      <c r="EL667" s="11">
        <v>1.3982031000000001E-2</v>
      </c>
      <c r="EM667" s="11">
        <v>7.5977170000000004E-3</v>
      </c>
      <c r="EN667" s="11">
        <v>7.7924229999999997E-3</v>
      </c>
      <c r="EO667" s="11">
        <v>0</v>
      </c>
      <c r="EP667" s="11">
        <v>0</v>
      </c>
      <c r="EQ667" s="11">
        <v>0</v>
      </c>
      <c r="ER667" s="11">
        <v>0</v>
      </c>
      <c r="ES667" s="11">
        <v>0</v>
      </c>
      <c r="ET667" s="11">
        <v>0</v>
      </c>
      <c r="EU667" s="11">
        <v>0</v>
      </c>
      <c r="EV667" s="11">
        <v>0</v>
      </c>
      <c r="EW667" s="11">
        <v>46.795886379999999</v>
      </c>
      <c r="EX667" s="11">
        <v>2.6745998999999999E-2</v>
      </c>
      <c r="EY667" s="11">
        <v>1.4664091000000001E-2</v>
      </c>
      <c r="EZ667" s="11">
        <v>1.5238519000000001E-2</v>
      </c>
      <c r="FA667" s="11">
        <v>0</v>
      </c>
      <c r="FB667" s="11">
        <v>0</v>
      </c>
      <c r="FC667" s="11">
        <v>0</v>
      </c>
      <c r="FD667" s="11">
        <v>0</v>
      </c>
      <c r="FE667" s="11">
        <v>0</v>
      </c>
      <c r="FF667" s="11">
        <v>0</v>
      </c>
      <c r="FG667" s="11">
        <v>0</v>
      </c>
      <c r="FH667" s="11">
        <v>0.73524400000000001</v>
      </c>
      <c r="FI667" s="11" t="s">
        <v>115</v>
      </c>
      <c r="FJ667" s="11" t="s">
        <v>115</v>
      </c>
      <c r="FK667" s="9">
        <v>4749.2099520000002</v>
      </c>
      <c r="FL667" s="11" t="s">
        <v>115</v>
      </c>
      <c r="FM667" s="11" t="s">
        <v>115</v>
      </c>
    </row>
    <row r="668" spans="116:169">
      <c r="DL668" s="11">
        <v>0</v>
      </c>
      <c r="DM668" s="11">
        <v>0.70404999999999995</v>
      </c>
      <c r="DN668" s="11">
        <v>5.4200000000000003E-3</v>
      </c>
      <c r="DO668" s="11">
        <v>5.2199999999999998E-3</v>
      </c>
      <c r="DP668" s="11">
        <v>4.6100000000000004E-3</v>
      </c>
      <c r="DQ668" s="11">
        <v>1.2999999999999999E-4</v>
      </c>
      <c r="DR668" s="11">
        <v>1.7000000000000001E-4</v>
      </c>
      <c r="DS668" s="11">
        <v>5.11E-3</v>
      </c>
      <c r="DT668" s="11">
        <v>1.0540000000000001E-2</v>
      </c>
      <c r="DU668" s="11">
        <v>4.8799999999999998E-3</v>
      </c>
      <c r="DV668" s="11">
        <v>4.8980000000000003E-2</v>
      </c>
      <c r="DW668" s="11">
        <v>0.2109</v>
      </c>
      <c r="DX668" s="11">
        <v>0</v>
      </c>
      <c r="DY668" s="11">
        <v>4522.0207300000002</v>
      </c>
      <c r="DZ668" s="11">
        <v>34.985979999999998</v>
      </c>
      <c r="EA668" s="11">
        <v>33.842460000000003</v>
      </c>
      <c r="EB668" s="11">
        <v>30.091159999999999</v>
      </c>
      <c r="EC668" s="11">
        <v>0.86104999999999998</v>
      </c>
      <c r="ED668" s="11">
        <v>1.09981</v>
      </c>
      <c r="EE668" s="11">
        <v>33.477220000000003</v>
      </c>
      <c r="EF668" s="11">
        <v>68.059569999999994</v>
      </c>
      <c r="EG668" s="11">
        <v>33.166719999999998</v>
      </c>
      <c r="EH668" s="11">
        <v>330.15989000000002</v>
      </c>
      <c r="EI668" s="11">
        <v>1422.2049400000001</v>
      </c>
      <c r="EJ668" s="11">
        <v>0</v>
      </c>
      <c r="EK668" s="11">
        <v>24.742143689999999</v>
      </c>
      <c r="EL668" s="11">
        <v>1.4363466E-2</v>
      </c>
      <c r="EM668" s="11">
        <v>7.0393829999999998E-3</v>
      </c>
      <c r="EN668" s="11">
        <v>8.4158870000000004E-3</v>
      </c>
      <c r="EO668" s="11">
        <v>0</v>
      </c>
      <c r="EP668" s="11">
        <v>0</v>
      </c>
      <c r="EQ668" s="11">
        <v>0</v>
      </c>
      <c r="ER668" s="11">
        <v>0</v>
      </c>
      <c r="ES668" s="11">
        <v>0</v>
      </c>
      <c r="ET668" s="11">
        <v>0</v>
      </c>
      <c r="EU668" s="11">
        <v>0</v>
      </c>
      <c r="EV668" s="11">
        <v>0</v>
      </c>
      <c r="EW668" s="11">
        <v>45.536271020000001</v>
      </c>
      <c r="EX668" s="11">
        <v>2.7054966999999999E-2</v>
      </c>
      <c r="EY668" s="11">
        <v>1.3386751000000001E-2</v>
      </c>
      <c r="EZ668" s="11">
        <v>1.6211666999999999E-2</v>
      </c>
      <c r="FA668" s="11">
        <v>0</v>
      </c>
      <c r="FB668" s="11">
        <v>0</v>
      </c>
      <c r="FC668" s="11">
        <v>0</v>
      </c>
      <c r="FD668" s="11">
        <v>0</v>
      </c>
      <c r="FE668" s="11">
        <v>0</v>
      </c>
      <c r="FF668" s="11">
        <v>0</v>
      </c>
      <c r="FG668" s="11">
        <v>0</v>
      </c>
      <c r="FH668" s="11">
        <v>0.71942600000000001</v>
      </c>
      <c r="FI668" s="11" t="s">
        <v>115</v>
      </c>
      <c r="FJ668" s="11" t="s">
        <v>115</v>
      </c>
      <c r="FK668" s="9">
        <v>4621.8013760000003</v>
      </c>
      <c r="FL668" s="11" t="s">
        <v>115</v>
      </c>
      <c r="FM668" s="11" t="s">
        <v>115</v>
      </c>
    </row>
    <row r="669" spans="116:169">
      <c r="DL669" s="11">
        <v>0</v>
      </c>
      <c r="DM669" s="11">
        <v>0.68861000000000006</v>
      </c>
      <c r="DN669" s="11">
        <v>5.4599999999999996E-3</v>
      </c>
      <c r="DO669" s="11">
        <v>5.2100000000000002E-3</v>
      </c>
      <c r="DP669" s="11">
        <v>4.96E-3</v>
      </c>
      <c r="DQ669" s="11">
        <v>1.2999999999999999E-4</v>
      </c>
      <c r="DR669" s="11">
        <v>1.7000000000000001E-4</v>
      </c>
      <c r="DS669" s="11">
        <v>4.5599999999999998E-3</v>
      </c>
      <c r="DT669" s="11">
        <v>1.031E-2</v>
      </c>
      <c r="DU669" s="11">
        <v>5.0499999999999998E-3</v>
      </c>
      <c r="DV669" s="11">
        <v>5.4089999999999999E-2</v>
      </c>
      <c r="DW669" s="11">
        <v>0.22142999999999999</v>
      </c>
      <c r="DX669" s="11">
        <v>0</v>
      </c>
      <c r="DY669" s="11">
        <v>4398.4911899999997</v>
      </c>
      <c r="DZ669" s="11">
        <v>35.094709999999999</v>
      </c>
      <c r="EA669" s="11">
        <v>33.618699999999997</v>
      </c>
      <c r="EB669" s="11">
        <v>32.181640000000002</v>
      </c>
      <c r="EC669" s="11">
        <v>0.87419000000000002</v>
      </c>
      <c r="ED669" s="11">
        <v>1.089</v>
      </c>
      <c r="EE669" s="11">
        <v>29.736979999999999</v>
      </c>
      <c r="EF669" s="11">
        <v>66.242689999999996</v>
      </c>
      <c r="EG669" s="11">
        <v>34.266530000000003</v>
      </c>
      <c r="EH669" s="11">
        <v>363.63711999999998</v>
      </c>
      <c r="EI669" s="11">
        <v>1490.26451</v>
      </c>
      <c r="EJ669" s="11">
        <v>0</v>
      </c>
      <c r="EK669" s="11">
        <v>24.44300883</v>
      </c>
      <c r="EL669" s="11">
        <v>1.4435131E-2</v>
      </c>
      <c r="EM669" s="11">
        <v>7.3136119999999997E-3</v>
      </c>
      <c r="EN669" s="11">
        <v>7.508565E-3</v>
      </c>
      <c r="EO669" s="11">
        <v>0</v>
      </c>
      <c r="EP669" s="11">
        <v>0</v>
      </c>
      <c r="EQ669" s="11">
        <v>0</v>
      </c>
      <c r="ER669" s="11">
        <v>0</v>
      </c>
      <c r="ES669" s="11">
        <v>0</v>
      </c>
      <c r="ET669" s="11">
        <v>0</v>
      </c>
      <c r="EU669" s="11">
        <v>0</v>
      </c>
      <c r="EV669" s="11">
        <v>0</v>
      </c>
      <c r="EW669" s="11">
        <v>44.298937479999999</v>
      </c>
      <c r="EX669" s="11">
        <v>2.6772310000000001E-2</v>
      </c>
      <c r="EY669" s="11">
        <v>1.3693881E-2</v>
      </c>
      <c r="EZ669" s="11">
        <v>1.4246506000000001E-2</v>
      </c>
      <c r="FA669" s="11">
        <v>0</v>
      </c>
      <c r="FB669" s="11">
        <v>0</v>
      </c>
      <c r="FC669" s="11">
        <v>0</v>
      </c>
      <c r="FD669" s="11">
        <v>0</v>
      </c>
      <c r="FE669" s="11">
        <v>0</v>
      </c>
      <c r="FF669" s="11">
        <v>0</v>
      </c>
      <c r="FG669" s="11">
        <v>0</v>
      </c>
      <c r="FH669" s="11">
        <v>0.70438000000000001</v>
      </c>
      <c r="FI669" s="11" t="s">
        <v>115</v>
      </c>
      <c r="FJ669" s="11" t="s">
        <v>115</v>
      </c>
      <c r="FK669" s="9">
        <v>4500.2604369999999</v>
      </c>
      <c r="FL669" s="11" t="s">
        <v>115</v>
      </c>
      <c r="FM669" s="11" t="s">
        <v>115</v>
      </c>
    </row>
    <row r="670" spans="116:169">
      <c r="DL670" s="11">
        <v>0</v>
      </c>
      <c r="DM670" s="11">
        <v>0.67606999999999995</v>
      </c>
      <c r="DN670" s="11">
        <v>4.6100000000000004E-3</v>
      </c>
      <c r="DO670" s="11">
        <v>4.7200000000000002E-3</v>
      </c>
      <c r="DP670" s="11">
        <v>4.7400000000000003E-3</v>
      </c>
      <c r="DQ670" s="11">
        <v>2.5999999999999998E-4</v>
      </c>
      <c r="DR670" s="11">
        <v>8.0000000000000007E-5</v>
      </c>
      <c r="DS670" s="11">
        <v>4.7400000000000003E-3</v>
      </c>
      <c r="DT670" s="11">
        <v>9.1500000000000001E-3</v>
      </c>
      <c r="DU670" s="11">
        <v>5.2199999999999998E-3</v>
      </c>
      <c r="DV670" s="11">
        <v>5.8650000000000001E-2</v>
      </c>
      <c r="DW670" s="11">
        <v>0.23175000000000001</v>
      </c>
      <c r="DX670" s="11">
        <v>0</v>
      </c>
      <c r="DY670" s="11">
        <v>4294.2291800000003</v>
      </c>
      <c r="DZ670" s="11">
        <v>29.470849999999999</v>
      </c>
      <c r="EA670" s="11">
        <v>30.32995</v>
      </c>
      <c r="EB670" s="11">
        <v>30.59554</v>
      </c>
      <c r="EC670" s="11">
        <v>1.6617</v>
      </c>
      <c r="ED670" s="11">
        <v>0.52871000000000001</v>
      </c>
      <c r="EE670" s="11">
        <v>30.70834</v>
      </c>
      <c r="EF670" s="11">
        <v>58.442810000000001</v>
      </c>
      <c r="EG670" s="11">
        <v>35.355530000000002</v>
      </c>
      <c r="EH670" s="11">
        <v>393.3741</v>
      </c>
      <c r="EI670" s="11">
        <v>1556.5072</v>
      </c>
      <c r="EJ670" s="11">
        <v>0</v>
      </c>
      <c r="EK670" s="11">
        <v>24.250198770000001</v>
      </c>
      <c r="EL670" s="11">
        <v>2.5224816000000001E-2</v>
      </c>
      <c r="EM670" s="11">
        <v>1.2306805000000001E-2</v>
      </c>
      <c r="EN670" s="11">
        <v>5.6100530000000003E-3</v>
      </c>
      <c r="EO670" s="11">
        <v>0</v>
      </c>
      <c r="EP670" s="11">
        <v>0</v>
      </c>
      <c r="EQ670" s="11">
        <v>0</v>
      </c>
      <c r="ER670" s="11">
        <v>0</v>
      </c>
      <c r="ES670" s="11">
        <v>0</v>
      </c>
      <c r="ET670" s="11">
        <v>0</v>
      </c>
      <c r="EU670" s="11">
        <v>0</v>
      </c>
      <c r="EV670" s="11">
        <v>0</v>
      </c>
      <c r="EW670" s="11">
        <v>43.275249709999997</v>
      </c>
      <c r="EX670" s="11">
        <v>4.5994631000000001E-2</v>
      </c>
      <c r="EY670" s="11">
        <v>2.2696280999999999E-2</v>
      </c>
      <c r="EZ670" s="11">
        <v>1.048353E-2</v>
      </c>
      <c r="FA670" s="11">
        <v>0</v>
      </c>
      <c r="FB670" s="11">
        <v>0</v>
      </c>
      <c r="FC670" s="11">
        <v>0</v>
      </c>
      <c r="FD670" s="11">
        <v>0</v>
      </c>
      <c r="FE670" s="11">
        <v>0</v>
      </c>
      <c r="FF670" s="11">
        <v>0</v>
      </c>
      <c r="FG670" s="11">
        <v>0</v>
      </c>
      <c r="FH670" s="11">
        <v>0.69041200000000003</v>
      </c>
      <c r="FI670" s="11" t="s">
        <v>115</v>
      </c>
      <c r="FJ670" s="11" t="s">
        <v>115</v>
      </c>
      <c r="FK670" s="9">
        <v>4386.2872299999999</v>
      </c>
      <c r="FL670" s="11" t="s">
        <v>115</v>
      </c>
      <c r="FM670" s="11" t="s">
        <v>115</v>
      </c>
    </row>
    <row r="671" spans="116:169">
      <c r="DL671" s="11">
        <v>0</v>
      </c>
      <c r="DM671" s="11">
        <v>0.66324000000000005</v>
      </c>
      <c r="DN671" s="11">
        <v>5.0099999999999997E-3</v>
      </c>
      <c r="DO671" s="11">
        <v>4.0600000000000002E-3</v>
      </c>
      <c r="DP671" s="11">
        <v>4.3E-3</v>
      </c>
      <c r="DQ671" s="11">
        <v>2.4000000000000001E-4</v>
      </c>
      <c r="DR671" s="11">
        <v>8.0000000000000007E-5</v>
      </c>
      <c r="DS671" s="11">
        <v>4.5300000000000002E-3</v>
      </c>
      <c r="DT671" s="11">
        <v>8.9700000000000005E-3</v>
      </c>
      <c r="DU671" s="11">
        <v>5.3E-3</v>
      </c>
      <c r="DV671" s="11">
        <v>6.3390000000000002E-2</v>
      </c>
      <c r="DW671" s="11">
        <v>0.2409</v>
      </c>
      <c r="DX671" s="11">
        <v>0</v>
      </c>
      <c r="DY671" s="11">
        <v>4188.7156199999999</v>
      </c>
      <c r="DZ671" s="11">
        <v>31.790489999999998</v>
      </c>
      <c r="EA671" s="11">
        <v>25.893170000000001</v>
      </c>
      <c r="EB671" s="11">
        <v>27.602679999999999</v>
      </c>
      <c r="EC671" s="11">
        <v>1.5185200000000001</v>
      </c>
      <c r="ED671" s="11">
        <v>0.51578999999999997</v>
      </c>
      <c r="EE671" s="11">
        <v>29.220510000000001</v>
      </c>
      <c r="EF671" s="11">
        <v>56.951230000000002</v>
      </c>
      <c r="EG671" s="11">
        <v>35.884250000000002</v>
      </c>
      <c r="EH671" s="11">
        <v>424.08244000000002</v>
      </c>
      <c r="EI671" s="11">
        <v>1614.95001</v>
      </c>
      <c r="EJ671" s="11">
        <v>0</v>
      </c>
      <c r="EK671" s="11">
        <v>24.03540315</v>
      </c>
      <c r="EL671" s="11">
        <v>2.6954895999999999E-2</v>
      </c>
      <c r="EM671" s="11">
        <v>1.1439905E-2</v>
      </c>
      <c r="EN671" s="11">
        <v>5.4155610000000002E-3</v>
      </c>
      <c r="EO671" s="11">
        <v>0</v>
      </c>
      <c r="EP671" s="11">
        <v>0</v>
      </c>
      <c r="EQ671" s="11">
        <v>0</v>
      </c>
      <c r="ER671" s="11">
        <v>0</v>
      </c>
      <c r="ES671" s="11">
        <v>0</v>
      </c>
      <c r="ET671" s="11">
        <v>0</v>
      </c>
      <c r="EU671" s="11">
        <v>0</v>
      </c>
      <c r="EV671" s="11">
        <v>0</v>
      </c>
      <c r="EW671" s="11">
        <v>42.230584120000003</v>
      </c>
      <c r="EX671" s="11">
        <v>4.8552405999999999E-2</v>
      </c>
      <c r="EY671" s="11">
        <v>2.0777344E-2</v>
      </c>
      <c r="EZ671" s="11">
        <v>9.9663909999999998E-3</v>
      </c>
      <c r="FA671" s="11">
        <v>0</v>
      </c>
      <c r="FB671" s="11">
        <v>0</v>
      </c>
      <c r="FC671" s="11">
        <v>0</v>
      </c>
      <c r="FD671" s="11">
        <v>0</v>
      </c>
      <c r="FE671" s="11">
        <v>0</v>
      </c>
      <c r="FF671" s="11">
        <v>0</v>
      </c>
      <c r="FG671" s="11">
        <v>0</v>
      </c>
      <c r="FH671" s="11">
        <v>0.67683499999999996</v>
      </c>
      <c r="FI671" s="11" t="s">
        <v>115</v>
      </c>
      <c r="FJ671" s="11" t="s">
        <v>115</v>
      </c>
      <c r="FK671" s="9">
        <v>4275.5204839999997</v>
      </c>
      <c r="FL671" s="11" t="s">
        <v>115</v>
      </c>
      <c r="FM671" s="11" t="s">
        <v>115</v>
      </c>
    </row>
    <row r="672" spans="116:169">
      <c r="DL672" s="11">
        <v>0</v>
      </c>
      <c r="DM672" s="11">
        <v>0.65034999999999998</v>
      </c>
      <c r="DN672" s="11">
        <v>5.2399999999999999E-3</v>
      </c>
      <c r="DO672" s="11">
        <v>4.3099999999999996E-3</v>
      </c>
      <c r="DP672" s="11">
        <v>3.7299999999999998E-3</v>
      </c>
      <c r="DQ672" s="11">
        <v>2.2000000000000001E-4</v>
      </c>
      <c r="DR672" s="11">
        <v>8.0000000000000007E-5</v>
      </c>
      <c r="DS672" s="11">
        <v>4.1200000000000004E-3</v>
      </c>
      <c r="DT672" s="11">
        <v>8.7899999999999992E-3</v>
      </c>
      <c r="DU672" s="11">
        <v>5.3800000000000002E-3</v>
      </c>
      <c r="DV672" s="11">
        <v>6.7919999999999994E-2</v>
      </c>
      <c r="DW672" s="11">
        <v>0.24986</v>
      </c>
      <c r="DX672" s="11">
        <v>0</v>
      </c>
      <c r="DY672" s="11">
        <v>4083.6062000000002</v>
      </c>
      <c r="DZ672" s="11">
        <v>33.0593</v>
      </c>
      <c r="EA672" s="11">
        <v>27.33324</v>
      </c>
      <c r="EB672" s="11">
        <v>23.825299999999999</v>
      </c>
      <c r="EC672" s="11">
        <v>1.3988799999999999</v>
      </c>
      <c r="ED672" s="11">
        <v>0.50287999999999999</v>
      </c>
      <c r="EE672" s="11">
        <v>26.44539</v>
      </c>
      <c r="EF672" s="11">
        <v>55.505809999999997</v>
      </c>
      <c r="EG672" s="11">
        <v>36.400039999999997</v>
      </c>
      <c r="EH672" s="11">
        <v>453.30295999999998</v>
      </c>
      <c r="EI672" s="11">
        <v>1671.9012399999999</v>
      </c>
      <c r="EJ672" s="11">
        <v>0</v>
      </c>
      <c r="EK672" s="11">
        <v>23.801681160000001</v>
      </c>
      <c r="EL672" s="11">
        <v>2.6758726E-2</v>
      </c>
      <c r="EM672" s="11">
        <v>1.0079291000000001E-2</v>
      </c>
      <c r="EN672" s="11">
        <v>4.9607269999999998E-3</v>
      </c>
      <c r="EO672" s="11">
        <v>0</v>
      </c>
      <c r="EP672" s="11">
        <v>0</v>
      </c>
      <c r="EQ672" s="11">
        <v>0</v>
      </c>
      <c r="ER672" s="11">
        <v>0</v>
      </c>
      <c r="ES672" s="11">
        <v>0</v>
      </c>
      <c r="ET672" s="11">
        <v>0</v>
      </c>
      <c r="EU672" s="11">
        <v>0</v>
      </c>
      <c r="EV672" s="11">
        <v>0</v>
      </c>
      <c r="EW672" s="11">
        <v>41.170566200000003</v>
      </c>
      <c r="EX672" s="11">
        <v>4.7423805999999999E-2</v>
      </c>
      <c r="EY672" s="11">
        <v>1.8026942000000001E-2</v>
      </c>
      <c r="EZ672" s="11">
        <v>8.9899590000000005E-3</v>
      </c>
      <c r="FA672" s="11">
        <v>0</v>
      </c>
      <c r="FB672" s="11">
        <v>0</v>
      </c>
      <c r="FC672" s="11">
        <v>0</v>
      </c>
      <c r="FD672" s="11">
        <v>0</v>
      </c>
      <c r="FE672" s="11">
        <v>0</v>
      </c>
      <c r="FF672" s="11">
        <v>0</v>
      </c>
      <c r="FG672" s="11">
        <v>0</v>
      </c>
      <c r="FH672" s="11">
        <v>0.66384399999999999</v>
      </c>
      <c r="FI672" s="11" t="s">
        <v>115</v>
      </c>
      <c r="FJ672" s="11" t="s">
        <v>115</v>
      </c>
      <c r="FK672" s="9">
        <v>4169.2229280000001</v>
      </c>
      <c r="FL672" s="11" t="s">
        <v>115</v>
      </c>
      <c r="FM672" s="11" t="s">
        <v>115</v>
      </c>
    </row>
    <row r="673" spans="116:169">
      <c r="DL673" s="11">
        <v>0</v>
      </c>
      <c r="DM673" s="11">
        <v>0.63854999999999995</v>
      </c>
      <c r="DN673" s="11">
        <v>4.3800000000000002E-3</v>
      </c>
      <c r="DO673" s="11">
        <v>4.4799999999999996E-3</v>
      </c>
      <c r="DP673" s="11">
        <v>3.9300000000000003E-3</v>
      </c>
      <c r="DQ673" s="11">
        <v>2.2000000000000001E-4</v>
      </c>
      <c r="DR673" s="11">
        <v>8.0000000000000007E-5</v>
      </c>
      <c r="DS673" s="11">
        <v>3.5899999999999999E-3</v>
      </c>
      <c r="DT673" s="11">
        <v>8.6099999999999996E-3</v>
      </c>
      <c r="DU673" s="11">
        <v>5.4599999999999996E-3</v>
      </c>
      <c r="DV673" s="11">
        <v>7.2040000000000007E-2</v>
      </c>
      <c r="DW673" s="11">
        <v>0.25864999999999999</v>
      </c>
      <c r="DX673" s="11">
        <v>0</v>
      </c>
      <c r="DY673" s="11">
        <v>3985.9584599999998</v>
      </c>
      <c r="DZ673" s="11">
        <v>27.529689999999999</v>
      </c>
      <c r="EA673" s="11">
        <v>28.268280000000001</v>
      </c>
      <c r="EB673" s="11">
        <v>24.95045</v>
      </c>
      <c r="EC673" s="11">
        <v>1.3725000000000001</v>
      </c>
      <c r="ED673" s="11">
        <v>0.49086999999999997</v>
      </c>
      <c r="EE673" s="11">
        <v>22.91067</v>
      </c>
      <c r="EF673" s="11">
        <v>54.096550000000001</v>
      </c>
      <c r="EG673" s="11">
        <v>36.902920000000002</v>
      </c>
      <c r="EH673" s="11">
        <v>479.74833999999998</v>
      </c>
      <c r="EI673" s="11">
        <v>1727.40705</v>
      </c>
      <c r="EJ673" s="11">
        <v>0</v>
      </c>
      <c r="EK673" s="11">
        <v>23.603562320000002</v>
      </c>
      <c r="EL673" s="11">
        <v>2.7325777999999998E-2</v>
      </c>
      <c r="EM673" s="11">
        <v>1.0222024E-2</v>
      </c>
      <c r="EN673" s="11">
        <v>4.3491789999999999E-3</v>
      </c>
      <c r="EO673" s="11">
        <v>0</v>
      </c>
      <c r="EP673" s="11">
        <v>0</v>
      </c>
      <c r="EQ673" s="11">
        <v>0</v>
      </c>
      <c r="ER673" s="11">
        <v>0</v>
      </c>
      <c r="ES673" s="11">
        <v>0</v>
      </c>
      <c r="ET673" s="11">
        <v>0</v>
      </c>
      <c r="EU673" s="11">
        <v>0</v>
      </c>
      <c r="EV673" s="11">
        <v>0</v>
      </c>
      <c r="EW673" s="11">
        <v>40.190404370000003</v>
      </c>
      <c r="EX673" s="11">
        <v>4.7653266E-2</v>
      </c>
      <c r="EY673" s="11">
        <v>1.7994599999999999E-2</v>
      </c>
      <c r="EZ673" s="11">
        <v>7.7606970000000004E-3</v>
      </c>
      <c r="FA673" s="11">
        <v>0</v>
      </c>
      <c r="FB673" s="11">
        <v>0</v>
      </c>
      <c r="FC673" s="11">
        <v>0</v>
      </c>
      <c r="FD673" s="11">
        <v>0</v>
      </c>
      <c r="FE673" s="11">
        <v>0</v>
      </c>
      <c r="FF673" s="11">
        <v>0</v>
      </c>
      <c r="FG673" s="11">
        <v>0</v>
      </c>
      <c r="FH673" s="11">
        <v>0.65156000000000003</v>
      </c>
      <c r="FI673" s="11" t="s">
        <v>115</v>
      </c>
      <c r="FJ673" s="11" t="s">
        <v>115</v>
      </c>
      <c r="FK673" s="9">
        <v>4068.079377</v>
      </c>
      <c r="FL673" s="11" t="s">
        <v>115</v>
      </c>
      <c r="FM673" s="11" t="s">
        <v>115</v>
      </c>
    </row>
    <row r="674" spans="116:169">
      <c r="DL674" s="11">
        <v>0</v>
      </c>
      <c r="DM674" s="11">
        <v>0.62611000000000006</v>
      </c>
      <c r="DN674" s="11">
        <v>5.0200000000000002E-3</v>
      </c>
      <c r="DO674" s="11">
        <v>3.8500000000000001E-3</v>
      </c>
      <c r="DP674" s="11">
        <v>4.0600000000000002E-3</v>
      </c>
      <c r="DQ674" s="11">
        <v>2.2000000000000001E-4</v>
      </c>
      <c r="DR674" s="11">
        <v>8.0000000000000007E-5</v>
      </c>
      <c r="DS674" s="11">
        <v>3.7799999999999999E-3</v>
      </c>
      <c r="DT674" s="11">
        <v>8.4499999999999992E-3</v>
      </c>
      <c r="DU674" s="11">
        <v>5.5399999999999998E-3</v>
      </c>
      <c r="DV674" s="11">
        <v>7.5630000000000003E-2</v>
      </c>
      <c r="DW674" s="11">
        <v>0.26727000000000001</v>
      </c>
      <c r="DX674" s="11">
        <v>0</v>
      </c>
      <c r="DY674" s="11">
        <v>3884.9862800000001</v>
      </c>
      <c r="DZ674" s="11">
        <v>31.354279999999999</v>
      </c>
      <c r="EA674" s="11">
        <v>24.13588</v>
      </c>
      <c r="EB674" s="11">
        <v>25.611750000000001</v>
      </c>
      <c r="EC674" s="11">
        <v>1.35704</v>
      </c>
      <c r="ED674" s="11">
        <v>0.47854000000000002</v>
      </c>
      <c r="EE674" s="11">
        <v>24.005130000000001</v>
      </c>
      <c r="EF674" s="11">
        <v>52.736750000000001</v>
      </c>
      <c r="EG674" s="11">
        <v>37.393790000000003</v>
      </c>
      <c r="EH674" s="11">
        <v>502.65901000000002</v>
      </c>
      <c r="EI674" s="11">
        <v>1781.50361</v>
      </c>
      <c r="EJ674" s="11">
        <v>0</v>
      </c>
      <c r="EK674" s="11">
        <v>23.372971889999999</v>
      </c>
      <c r="EL674" s="11">
        <v>2.5347035E-2</v>
      </c>
      <c r="EM674" s="11">
        <v>1.0772656E-2</v>
      </c>
      <c r="EN674" s="11">
        <v>4.6259710000000004E-3</v>
      </c>
      <c r="EO674" s="11">
        <v>0</v>
      </c>
      <c r="EP674" s="11">
        <v>0</v>
      </c>
      <c r="EQ674" s="11">
        <v>0</v>
      </c>
      <c r="ER674" s="11">
        <v>0</v>
      </c>
      <c r="ES674" s="11">
        <v>0</v>
      </c>
      <c r="ET674" s="11">
        <v>0</v>
      </c>
      <c r="EU674" s="11">
        <v>0</v>
      </c>
      <c r="EV674" s="11">
        <v>0</v>
      </c>
      <c r="EW674" s="11">
        <v>39.17281826</v>
      </c>
      <c r="EX674" s="11">
        <v>4.3544983000000002E-2</v>
      </c>
      <c r="EY674" s="11">
        <v>1.8670089000000001E-2</v>
      </c>
      <c r="EZ674" s="11">
        <v>8.1271799999999995E-3</v>
      </c>
      <c r="FA674" s="11">
        <v>0</v>
      </c>
      <c r="FB674" s="11">
        <v>0</v>
      </c>
      <c r="FC674" s="11">
        <v>0</v>
      </c>
      <c r="FD674" s="11">
        <v>0</v>
      </c>
      <c r="FE674" s="11">
        <v>0</v>
      </c>
      <c r="FF674" s="11">
        <v>0</v>
      </c>
      <c r="FG674" s="11">
        <v>0</v>
      </c>
      <c r="FH674" s="11">
        <v>0.63925100000000001</v>
      </c>
      <c r="FI674" s="11" t="s">
        <v>115</v>
      </c>
      <c r="FJ674" s="11" t="s">
        <v>115</v>
      </c>
      <c r="FK674" s="9">
        <v>3967.4452310000001</v>
      </c>
      <c r="FL674" s="11" t="s">
        <v>115</v>
      </c>
      <c r="FM674" s="11" t="s">
        <v>115</v>
      </c>
    </row>
    <row r="675" spans="116:169">
      <c r="DL675" s="11">
        <v>0</v>
      </c>
      <c r="DM675" s="11">
        <v>0.61526000000000003</v>
      </c>
      <c r="DN675" s="11">
        <v>3.6900000000000001E-3</v>
      </c>
      <c r="DO675" s="11">
        <v>4.2900000000000004E-3</v>
      </c>
      <c r="DP675" s="11">
        <v>3.5500000000000002E-3</v>
      </c>
      <c r="DQ675" s="11">
        <v>2.1000000000000001E-4</v>
      </c>
      <c r="DR675" s="11">
        <v>8.0000000000000007E-5</v>
      </c>
      <c r="DS675" s="11">
        <v>3.8700000000000002E-3</v>
      </c>
      <c r="DT675" s="11">
        <v>8.3099999999999997E-3</v>
      </c>
      <c r="DU675" s="11">
        <v>5.62E-3</v>
      </c>
      <c r="DV675" s="11">
        <v>7.9420000000000004E-2</v>
      </c>
      <c r="DW675" s="11">
        <v>0.27571000000000001</v>
      </c>
      <c r="DX675" s="11">
        <v>0</v>
      </c>
      <c r="DY675" s="11">
        <v>3794.5600599999998</v>
      </c>
      <c r="DZ675" s="11">
        <v>22.888739999999999</v>
      </c>
      <c r="EA675" s="11">
        <v>26.759689999999999</v>
      </c>
      <c r="EB675" s="11">
        <v>22.253620000000002</v>
      </c>
      <c r="EC675" s="11">
        <v>1.3165</v>
      </c>
      <c r="ED675" s="11">
        <v>0.46739000000000003</v>
      </c>
      <c r="EE675" s="11">
        <v>24.398289999999999</v>
      </c>
      <c r="EF675" s="11">
        <v>51.559989999999999</v>
      </c>
      <c r="EG675" s="11">
        <v>37.872329999999998</v>
      </c>
      <c r="EH675" s="11">
        <v>526.66413999999997</v>
      </c>
      <c r="EI675" s="11">
        <v>1834.24036</v>
      </c>
      <c r="EJ675" s="11">
        <v>0</v>
      </c>
      <c r="EK675" s="11">
        <v>23.199717849999999</v>
      </c>
      <c r="EL675" s="11">
        <v>2.6577111E-2</v>
      </c>
      <c r="EM675" s="11">
        <v>9.8332249999999993E-3</v>
      </c>
      <c r="EN675" s="11">
        <v>4.8231799999999998E-3</v>
      </c>
      <c r="EO675" s="11">
        <v>0</v>
      </c>
      <c r="EP675" s="11">
        <v>0</v>
      </c>
      <c r="EQ675" s="11">
        <v>0</v>
      </c>
      <c r="ER675" s="11">
        <v>0</v>
      </c>
      <c r="ES675" s="11">
        <v>0</v>
      </c>
      <c r="ET675" s="11">
        <v>0</v>
      </c>
      <c r="EU675" s="11">
        <v>0</v>
      </c>
      <c r="EV675" s="11">
        <v>0</v>
      </c>
      <c r="EW675" s="11">
        <v>38.26832752</v>
      </c>
      <c r="EX675" s="11">
        <v>4.4916708E-2</v>
      </c>
      <c r="EY675" s="11">
        <v>1.6780956E-2</v>
      </c>
      <c r="EZ675" s="11">
        <v>8.3421060000000002E-3</v>
      </c>
      <c r="FA675" s="11">
        <v>0</v>
      </c>
      <c r="FB675" s="11">
        <v>0</v>
      </c>
      <c r="FC675" s="11">
        <v>0</v>
      </c>
      <c r="FD675" s="11">
        <v>0</v>
      </c>
      <c r="FE675" s="11">
        <v>0</v>
      </c>
      <c r="FF675" s="11">
        <v>0</v>
      </c>
      <c r="FG675" s="11">
        <v>0</v>
      </c>
      <c r="FH675" s="11">
        <v>0.62699899999999997</v>
      </c>
      <c r="FI675" s="11" t="s">
        <v>115</v>
      </c>
      <c r="FJ675" s="11" t="s">
        <v>115</v>
      </c>
      <c r="FK675" s="9">
        <v>3867.7786059999999</v>
      </c>
      <c r="FL675" s="11" t="s">
        <v>115</v>
      </c>
      <c r="FM675" s="11" t="s">
        <v>115</v>
      </c>
    </row>
    <row r="676" spans="116:169">
      <c r="DL676" s="11">
        <v>0</v>
      </c>
      <c r="DM676" s="11">
        <v>0.60550999999999999</v>
      </c>
      <c r="DN676" s="11">
        <v>3.4399999999999999E-3</v>
      </c>
      <c r="DO676" s="11">
        <v>3.3800000000000002E-3</v>
      </c>
      <c r="DP676" s="11">
        <v>3.8600000000000001E-3</v>
      </c>
      <c r="DQ676" s="11">
        <v>1.3999999999999999E-4</v>
      </c>
      <c r="DR676" s="11">
        <v>4.0000000000000003E-5</v>
      </c>
      <c r="DS676" s="11">
        <v>3.5300000000000002E-3</v>
      </c>
      <c r="DT676" s="11">
        <v>7.1000000000000004E-3</v>
      </c>
      <c r="DU676" s="11">
        <v>5.6899999999999997E-3</v>
      </c>
      <c r="DV676" s="11">
        <v>8.3290000000000003E-2</v>
      </c>
      <c r="DW676" s="11">
        <v>0.28401999999999999</v>
      </c>
      <c r="DX676" s="11">
        <v>0</v>
      </c>
      <c r="DY676" s="11">
        <v>3711.4072000000001</v>
      </c>
      <c r="DZ676" s="11">
        <v>21.205290000000002</v>
      </c>
      <c r="EA676" s="11">
        <v>20.947800000000001</v>
      </c>
      <c r="EB676" s="11">
        <v>24.072340000000001</v>
      </c>
      <c r="EC676" s="11">
        <v>0.89424999999999999</v>
      </c>
      <c r="ED676" s="11">
        <v>0.22323000000000001</v>
      </c>
      <c r="EE676" s="11">
        <v>22.145990000000001</v>
      </c>
      <c r="EF676" s="11">
        <v>43.777439999999999</v>
      </c>
      <c r="EG676" s="11">
        <v>38.33972</v>
      </c>
      <c r="EH676" s="11">
        <v>551.06244000000004</v>
      </c>
      <c r="EI676" s="11">
        <v>1885.80035</v>
      </c>
      <c r="EJ676" s="11">
        <v>0</v>
      </c>
      <c r="EK676" s="11">
        <v>23.062189620000002</v>
      </c>
      <c r="EL676" s="11">
        <v>2.5860478999999999E-2</v>
      </c>
      <c r="EM676" s="11">
        <v>9.2349900000000002E-3</v>
      </c>
      <c r="EN676" s="11">
        <v>7.7749230000000004E-3</v>
      </c>
      <c r="EO676" s="11">
        <v>0</v>
      </c>
      <c r="EP676" s="11">
        <v>0</v>
      </c>
      <c r="EQ676" s="11">
        <v>0</v>
      </c>
      <c r="ER676" s="11">
        <v>0</v>
      </c>
      <c r="ES676" s="11">
        <v>0</v>
      </c>
      <c r="ET676" s="11">
        <v>0</v>
      </c>
      <c r="EU676" s="11">
        <v>0</v>
      </c>
      <c r="EV676" s="11">
        <v>0</v>
      </c>
      <c r="EW676" s="11">
        <v>37.437137370000002</v>
      </c>
      <c r="EX676" s="11">
        <v>4.3040980999999999E-2</v>
      </c>
      <c r="EY676" s="11">
        <v>1.5502413E-2</v>
      </c>
      <c r="EZ676" s="11">
        <v>1.3237451000000001E-2</v>
      </c>
      <c r="FA676" s="11">
        <v>0</v>
      </c>
      <c r="FB676" s="11">
        <v>0</v>
      </c>
      <c r="FC676" s="11">
        <v>0</v>
      </c>
      <c r="FD676" s="11">
        <v>0</v>
      </c>
      <c r="FE676" s="11">
        <v>0</v>
      </c>
      <c r="FF676" s="11">
        <v>0</v>
      </c>
      <c r="FG676" s="11">
        <v>0</v>
      </c>
      <c r="FH676" s="11">
        <v>0.61633099999999996</v>
      </c>
      <c r="FI676" s="11" t="s">
        <v>115</v>
      </c>
      <c r="FJ676" s="11" t="s">
        <v>115</v>
      </c>
      <c r="FK676" s="9">
        <v>3778.5268839999999</v>
      </c>
      <c r="FL676" s="11" t="s">
        <v>115</v>
      </c>
      <c r="FM676" s="11" t="s">
        <v>115</v>
      </c>
    </row>
    <row r="677" spans="116:169">
      <c r="DL677" s="11">
        <v>0</v>
      </c>
      <c r="DM677" s="11">
        <v>0.59541999999999995</v>
      </c>
      <c r="DN677" s="11">
        <v>3.6800000000000001E-3</v>
      </c>
      <c r="DO677" s="11">
        <v>3.15E-3</v>
      </c>
      <c r="DP677" s="11">
        <v>3.13E-3</v>
      </c>
      <c r="DQ677" s="11">
        <v>1.2999999999999999E-4</v>
      </c>
      <c r="DR677" s="11">
        <v>4.0000000000000003E-5</v>
      </c>
      <c r="DS677" s="11">
        <v>3.79E-3</v>
      </c>
      <c r="DT677" s="11">
        <v>7.0000000000000001E-3</v>
      </c>
      <c r="DU677" s="11">
        <v>5.7299999999999999E-3</v>
      </c>
      <c r="DV677" s="11">
        <v>8.6819999999999994E-2</v>
      </c>
      <c r="DW677" s="11">
        <v>0.29111999999999999</v>
      </c>
      <c r="DX677" s="11">
        <v>0</v>
      </c>
      <c r="DY677" s="11">
        <v>3626.71522</v>
      </c>
      <c r="DZ677" s="11">
        <v>22.554269999999999</v>
      </c>
      <c r="EA677" s="11">
        <v>19.42351</v>
      </c>
      <c r="EB677" s="11">
        <v>19.40484</v>
      </c>
      <c r="EC677" s="11">
        <v>0.78815999999999997</v>
      </c>
      <c r="ED677" s="11">
        <v>0.22076000000000001</v>
      </c>
      <c r="EE677" s="11">
        <v>23.598800000000001</v>
      </c>
      <c r="EF677" s="11">
        <v>42.890090000000001</v>
      </c>
      <c r="EG677" s="11">
        <v>38.562950000000001</v>
      </c>
      <c r="EH677" s="11">
        <v>573.20842000000005</v>
      </c>
      <c r="EI677" s="11">
        <v>1929.57779</v>
      </c>
      <c r="EJ677" s="11">
        <v>0</v>
      </c>
      <c r="EK677" s="11">
        <v>22.892809719999999</v>
      </c>
      <c r="EL677" s="11">
        <v>2.1958194E-2</v>
      </c>
      <c r="EM677" s="11">
        <v>7.9414259999999997E-3</v>
      </c>
      <c r="EN677" s="11">
        <v>8.5441149999999997E-3</v>
      </c>
      <c r="EO677" s="11">
        <v>0</v>
      </c>
      <c r="EP677" s="11">
        <v>0</v>
      </c>
      <c r="EQ677" s="11">
        <v>0</v>
      </c>
      <c r="ER677" s="11">
        <v>0</v>
      </c>
      <c r="ES677" s="11">
        <v>0</v>
      </c>
      <c r="ET677" s="11">
        <v>0</v>
      </c>
      <c r="EU677" s="11">
        <v>0</v>
      </c>
      <c r="EV677" s="11">
        <v>0</v>
      </c>
      <c r="EW677" s="11">
        <v>36.56744716</v>
      </c>
      <c r="EX677" s="11">
        <v>3.5931868999999998E-2</v>
      </c>
      <c r="EY677" s="11">
        <v>1.3126663E-2</v>
      </c>
      <c r="EZ677" s="11">
        <v>1.4318628999999999E-2</v>
      </c>
      <c r="FA677" s="11">
        <v>0</v>
      </c>
      <c r="FB677" s="11">
        <v>0</v>
      </c>
      <c r="FC677" s="11">
        <v>0</v>
      </c>
      <c r="FD677" s="11">
        <v>0</v>
      </c>
      <c r="FE677" s="11">
        <v>0</v>
      </c>
      <c r="FF677" s="11">
        <v>0</v>
      </c>
      <c r="FG677" s="11">
        <v>0</v>
      </c>
      <c r="FH677" s="11">
        <v>0.60551100000000002</v>
      </c>
      <c r="FI677" s="11" t="s">
        <v>115</v>
      </c>
      <c r="FJ677" s="11" t="s">
        <v>115</v>
      </c>
      <c r="FK677" s="9">
        <v>3688.885988</v>
      </c>
      <c r="FL677" s="11" t="s">
        <v>115</v>
      </c>
      <c r="FM677" s="11" t="s">
        <v>115</v>
      </c>
    </row>
    <row r="678" spans="116:169">
      <c r="DL678" s="11">
        <v>0</v>
      </c>
      <c r="DM678" s="11">
        <v>0.58601999999999999</v>
      </c>
      <c r="DN678" s="11">
        <v>3.15E-3</v>
      </c>
      <c r="DO678" s="11">
        <v>3.3E-3</v>
      </c>
      <c r="DP678" s="11">
        <v>2.9099999999999998E-3</v>
      </c>
      <c r="DQ678" s="11">
        <v>1.2E-4</v>
      </c>
      <c r="DR678" s="11">
        <v>3.0000000000000001E-5</v>
      </c>
      <c r="DS678" s="11">
        <v>3.0999999999999999E-3</v>
      </c>
      <c r="DT678" s="11">
        <v>6.8700000000000002E-3</v>
      </c>
      <c r="DU678" s="11">
        <v>5.7600000000000004E-3</v>
      </c>
      <c r="DV678" s="11">
        <v>9.0609999999999996E-2</v>
      </c>
      <c r="DW678" s="11">
        <v>0.29812</v>
      </c>
      <c r="DX678" s="11">
        <v>0</v>
      </c>
      <c r="DY678" s="11">
        <v>3546.7878300000002</v>
      </c>
      <c r="DZ678" s="11">
        <v>19.15793</v>
      </c>
      <c r="EA678" s="11">
        <v>20.21283</v>
      </c>
      <c r="EB678" s="11">
        <v>17.949760000000001</v>
      </c>
      <c r="EC678" s="11">
        <v>0.75782000000000005</v>
      </c>
      <c r="ED678" s="11">
        <v>0.21095</v>
      </c>
      <c r="EE678" s="11">
        <v>19.160080000000001</v>
      </c>
      <c r="EF678" s="11">
        <v>41.858460000000001</v>
      </c>
      <c r="EG678" s="11">
        <v>38.783709999999999</v>
      </c>
      <c r="EH678" s="11">
        <v>596.80722000000003</v>
      </c>
      <c r="EI678" s="11">
        <v>1972.4678899999999</v>
      </c>
      <c r="EJ678" s="11">
        <v>0</v>
      </c>
      <c r="EK678" s="11">
        <v>22.75438248</v>
      </c>
      <c r="EL678" s="11">
        <v>2.1728686000000001E-2</v>
      </c>
      <c r="EM678" s="11">
        <v>7.2195030000000004E-3</v>
      </c>
      <c r="EN678" s="11">
        <v>7.0017350000000003E-3</v>
      </c>
      <c r="EO678" s="11">
        <v>0</v>
      </c>
      <c r="EP678" s="11">
        <v>0</v>
      </c>
      <c r="EQ678" s="11">
        <v>0</v>
      </c>
      <c r="ER678" s="11">
        <v>0</v>
      </c>
      <c r="ES678" s="11">
        <v>0</v>
      </c>
      <c r="ET678" s="11">
        <v>0</v>
      </c>
      <c r="EU678" s="11">
        <v>0</v>
      </c>
      <c r="EV678" s="11">
        <v>0</v>
      </c>
      <c r="EW678" s="11">
        <v>35.76148422</v>
      </c>
      <c r="EX678" s="11">
        <v>3.4962722000000002E-2</v>
      </c>
      <c r="EY678" s="11">
        <v>1.1741387000000001E-2</v>
      </c>
      <c r="EZ678" s="11">
        <v>1.1548487E-2</v>
      </c>
      <c r="FA678" s="11">
        <v>0</v>
      </c>
      <c r="FB678" s="11">
        <v>0</v>
      </c>
      <c r="FC678" s="11">
        <v>0</v>
      </c>
      <c r="FD678" s="11">
        <v>0</v>
      </c>
      <c r="FE678" s="11">
        <v>0</v>
      </c>
      <c r="FF678" s="11">
        <v>0</v>
      </c>
      <c r="FG678" s="11">
        <v>0</v>
      </c>
      <c r="FH678" s="11">
        <v>0.59550899999999996</v>
      </c>
      <c r="FI678" s="11" t="s">
        <v>115</v>
      </c>
      <c r="FJ678" s="11" t="s">
        <v>115</v>
      </c>
      <c r="FK678" s="9">
        <v>3604.866168</v>
      </c>
      <c r="FL678" s="11" t="s">
        <v>115</v>
      </c>
      <c r="FM678" s="11" t="s">
        <v>115</v>
      </c>
    </row>
    <row r="679" spans="116:169">
      <c r="DL679" s="11">
        <v>0</v>
      </c>
      <c r="DM679" s="11">
        <v>0.57628999999999997</v>
      </c>
      <c r="DN679" s="11">
        <v>3.47E-3</v>
      </c>
      <c r="DO679" s="11">
        <v>2.9199999999999999E-3</v>
      </c>
      <c r="DP679" s="11">
        <v>3.0000000000000001E-3</v>
      </c>
      <c r="DQ679" s="11">
        <v>1.2E-4</v>
      </c>
      <c r="DR679" s="11">
        <v>3.0000000000000001E-5</v>
      </c>
      <c r="DS679" s="11">
        <v>2.9199999999999999E-3</v>
      </c>
      <c r="DT679" s="11">
        <v>6.7499999999999999E-3</v>
      </c>
      <c r="DU679" s="11">
        <v>5.7999999999999996E-3</v>
      </c>
      <c r="DV679" s="11">
        <v>9.3700000000000006E-2</v>
      </c>
      <c r="DW679" s="11">
        <v>0.30498999999999998</v>
      </c>
      <c r="DX679" s="11">
        <v>0</v>
      </c>
      <c r="DY679" s="11">
        <v>3465.3410600000002</v>
      </c>
      <c r="DZ679" s="11">
        <v>21.021789999999999</v>
      </c>
      <c r="EA679" s="11">
        <v>17.74427</v>
      </c>
      <c r="EB679" s="11">
        <v>18.35538</v>
      </c>
      <c r="EC679" s="11">
        <v>0.72580999999999996</v>
      </c>
      <c r="ED679" s="11">
        <v>0.19991999999999999</v>
      </c>
      <c r="EE679" s="11">
        <v>17.976430000000001</v>
      </c>
      <c r="EF679" s="11">
        <v>40.869500000000002</v>
      </c>
      <c r="EG679" s="11">
        <v>38.994660000000003</v>
      </c>
      <c r="EH679" s="11">
        <v>615.96729000000005</v>
      </c>
      <c r="EI679" s="11">
        <v>2014.3263400000001</v>
      </c>
      <c r="EJ679" s="11">
        <v>0</v>
      </c>
      <c r="EK679" s="11">
        <v>22.597695359999999</v>
      </c>
      <c r="EL679" s="11">
        <v>2.0307265000000001E-2</v>
      </c>
      <c r="EM679" s="11">
        <v>7.4280780000000003E-3</v>
      </c>
      <c r="EN679" s="11">
        <v>6.5823640000000003E-3</v>
      </c>
      <c r="EO679" s="11">
        <v>0</v>
      </c>
      <c r="EP679" s="11">
        <v>0</v>
      </c>
      <c r="EQ679" s="11">
        <v>0</v>
      </c>
      <c r="ER679" s="11">
        <v>0</v>
      </c>
      <c r="ES679" s="11">
        <v>0</v>
      </c>
      <c r="ET679" s="11">
        <v>0</v>
      </c>
      <c r="EU679" s="11">
        <v>0</v>
      </c>
      <c r="EV679" s="11">
        <v>0</v>
      </c>
      <c r="EW679" s="11">
        <v>34.940261360000001</v>
      </c>
      <c r="EX679" s="11">
        <v>3.2166263E-2</v>
      </c>
      <c r="EY679" s="11">
        <v>1.1885588000000001E-2</v>
      </c>
      <c r="EZ679" s="11">
        <v>1.0684265E-2</v>
      </c>
      <c r="FA679" s="11">
        <v>0</v>
      </c>
      <c r="FB679" s="11">
        <v>0</v>
      </c>
      <c r="FC679" s="11">
        <v>0</v>
      </c>
      <c r="FD679" s="11">
        <v>0</v>
      </c>
      <c r="FE679" s="11">
        <v>0</v>
      </c>
      <c r="FF679" s="11">
        <v>0</v>
      </c>
      <c r="FG679" s="11">
        <v>0</v>
      </c>
      <c r="FH679" s="11">
        <v>0.58580100000000002</v>
      </c>
      <c r="FI679" s="11" t="s">
        <v>115</v>
      </c>
      <c r="FJ679" s="11" t="s">
        <v>115</v>
      </c>
      <c r="FK679" s="9">
        <v>3523.1882999999998</v>
      </c>
      <c r="FL679" s="11" t="s">
        <v>115</v>
      </c>
      <c r="FM679" s="11" t="s">
        <v>115</v>
      </c>
    </row>
    <row r="680" spans="116:169">
      <c r="DL680" s="11">
        <v>0</v>
      </c>
      <c r="DM680" s="11">
        <v>0.56669999999999998</v>
      </c>
      <c r="DN680" s="11">
        <v>3.5000000000000001E-3</v>
      </c>
      <c r="DO680" s="11">
        <v>3.13E-3</v>
      </c>
      <c r="DP680" s="11">
        <v>2.7100000000000002E-3</v>
      </c>
      <c r="DQ680" s="11">
        <v>1.2E-4</v>
      </c>
      <c r="DR680" s="11">
        <v>3.0000000000000001E-5</v>
      </c>
      <c r="DS680" s="11">
        <v>2.98E-3</v>
      </c>
      <c r="DT680" s="11">
        <v>6.6400000000000001E-3</v>
      </c>
      <c r="DU680" s="11">
        <v>5.8300000000000001E-3</v>
      </c>
      <c r="DV680" s="11">
        <v>9.6629999999999994E-2</v>
      </c>
      <c r="DW680" s="11">
        <v>0.31174000000000002</v>
      </c>
      <c r="DX680" s="11">
        <v>0</v>
      </c>
      <c r="DY680" s="11">
        <v>3385.2760899999998</v>
      </c>
      <c r="DZ680" s="11">
        <v>21.031199999999998</v>
      </c>
      <c r="EA680" s="11">
        <v>18.895109999999999</v>
      </c>
      <c r="EB680" s="11">
        <v>16.458279999999998</v>
      </c>
      <c r="EC680" s="11">
        <v>0.70484000000000002</v>
      </c>
      <c r="ED680" s="11">
        <v>0.20030999999999999</v>
      </c>
      <c r="EE680" s="11">
        <v>18.226600000000001</v>
      </c>
      <c r="EF680" s="11">
        <v>39.917059999999999</v>
      </c>
      <c r="EG680" s="11">
        <v>39.194580000000002</v>
      </c>
      <c r="EH680" s="11">
        <v>633.94372999999996</v>
      </c>
      <c r="EI680" s="11">
        <v>2055.1958500000001</v>
      </c>
      <c r="EJ680" s="11">
        <v>0</v>
      </c>
      <c r="EK680" s="11">
        <v>22.444307909999999</v>
      </c>
      <c r="EL680" s="11">
        <v>2.0796597E-2</v>
      </c>
      <c r="EM680" s="11">
        <v>6.8712219999999997E-3</v>
      </c>
      <c r="EN680" s="11">
        <v>6.8399400000000001E-3</v>
      </c>
      <c r="EO680" s="11">
        <v>0</v>
      </c>
      <c r="EP680" s="11">
        <v>0</v>
      </c>
      <c r="EQ680" s="11">
        <v>0</v>
      </c>
      <c r="ER680" s="11">
        <v>0</v>
      </c>
      <c r="ES680" s="11">
        <v>0</v>
      </c>
      <c r="ET680" s="11">
        <v>0</v>
      </c>
      <c r="EU680" s="11">
        <v>0</v>
      </c>
      <c r="EV680" s="11">
        <v>0</v>
      </c>
      <c r="EW680" s="11">
        <v>34.137738970000001</v>
      </c>
      <c r="EX680" s="11">
        <v>3.2393598000000003E-2</v>
      </c>
      <c r="EY680" s="11">
        <v>1.0820237999999999E-2</v>
      </c>
      <c r="EZ680" s="11">
        <v>1.0924853E-2</v>
      </c>
      <c r="FA680" s="11">
        <v>0</v>
      </c>
      <c r="FB680" s="11">
        <v>0</v>
      </c>
      <c r="FC680" s="11">
        <v>0</v>
      </c>
      <c r="FD680" s="11">
        <v>0</v>
      </c>
      <c r="FE680" s="11">
        <v>0</v>
      </c>
      <c r="FF680" s="11">
        <v>0</v>
      </c>
      <c r="FG680" s="11">
        <v>0</v>
      </c>
      <c r="FH680" s="11">
        <v>0.57614799999999999</v>
      </c>
      <c r="FI680" s="11" t="s">
        <v>115</v>
      </c>
      <c r="FJ680" s="11" t="s">
        <v>115</v>
      </c>
      <c r="FK680" s="9">
        <v>3442.3655210000002</v>
      </c>
      <c r="FL680" s="11" t="s">
        <v>115</v>
      </c>
      <c r="FM680" s="11" t="s">
        <v>115</v>
      </c>
    </row>
    <row r="681" spans="116:169">
      <c r="DL681" s="11">
        <v>0</v>
      </c>
      <c r="DM681" s="11">
        <v>0.55718999999999996</v>
      </c>
      <c r="DN681" s="11">
        <v>3.5500000000000002E-3</v>
      </c>
      <c r="DO681" s="11">
        <v>3.14E-3</v>
      </c>
      <c r="DP681" s="11">
        <v>2.8600000000000001E-3</v>
      </c>
      <c r="DQ681" s="11">
        <v>1.2E-4</v>
      </c>
      <c r="DR681" s="11">
        <v>3.0000000000000001E-5</v>
      </c>
      <c r="DS681" s="11">
        <v>2.7299999999999998E-3</v>
      </c>
      <c r="DT681" s="11">
        <v>6.5300000000000002E-3</v>
      </c>
      <c r="DU681" s="11">
        <v>5.8599999999999998E-3</v>
      </c>
      <c r="DV681" s="11">
        <v>9.9610000000000004E-2</v>
      </c>
      <c r="DW681" s="11">
        <v>0.31838</v>
      </c>
      <c r="DX681" s="11">
        <v>0</v>
      </c>
      <c r="DY681" s="11">
        <v>3306.22156</v>
      </c>
      <c r="DZ681" s="11">
        <v>21.185179999999999</v>
      </c>
      <c r="EA681" s="11">
        <v>18.87105</v>
      </c>
      <c r="EB681" s="11">
        <v>17.274080000000001</v>
      </c>
      <c r="EC681" s="11">
        <v>0.71292999999999995</v>
      </c>
      <c r="ED681" s="11">
        <v>0.19367000000000001</v>
      </c>
      <c r="EE681" s="11">
        <v>16.571629999999999</v>
      </c>
      <c r="EF681" s="11">
        <v>39.011609999999997</v>
      </c>
      <c r="EG681" s="11">
        <v>39.394889999999997</v>
      </c>
      <c r="EH681" s="11">
        <v>652.17031999999995</v>
      </c>
      <c r="EI681" s="11">
        <v>2095.1129000000001</v>
      </c>
      <c r="EJ681" s="11">
        <v>0</v>
      </c>
      <c r="EK681" s="11">
        <v>22.289230830000001</v>
      </c>
      <c r="EL681" s="11">
        <v>2.1211008E-2</v>
      </c>
      <c r="EM681" s="11">
        <v>7.1431209999999997E-3</v>
      </c>
      <c r="EN681" s="11">
        <v>6.2344810000000001E-3</v>
      </c>
      <c r="EO681" s="11">
        <v>0</v>
      </c>
      <c r="EP681" s="11">
        <v>0</v>
      </c>
      <c r="EQ681" s="11">
        <v>0</v>
      </c>
      <c r="ER681" s="11">
        <v>0</v>
      </c>
      <c r="ES681" s="11">
        <v>0</v>
      </c>
      <c r="ET681" s="11">
        <v>0</v>
      </c>
      <c r="EU681" s="11">
        <v>0</v>
      </c>
      <c r="EV681" s="11">
        <v>0</v>
      </c>
      <c r="EW681" s="11">
        <v>33.346004430000001</v>
      </c>
      <c r="EX681" s="11">
        <v>3.2497871999999997E-2</v>
      </c>
      <c r="EY681" s="11">
        <v>1.1063672E-2</v>
      </c>
      <c r="EZ681" s="11">
        <v>9.7976190000000005E-3</v>
      </c>
      <c r="FA681" s="11">
        <v>0</v>
      </c>
      <c r="FB681" s="11">
        <v>0</v>
      </c>
      <c r="FC681" s="11">
        <v>0</v>
      </c>
      <c r="FD681" s="11">
        <v>0</v>
      </c>
      <c r="FE681" s="11">
        <v>0</v>
      </c>
      <c r="FF681" s="11">
        <v>0</v>
      </c>
      <c r="FG681" s="11">
        <v>0</v>
      </c>
      <c r="FH681" s="11">
        <v>0.56685700000000006</v>
      </c>
      <c r="FI681" s="11" t="s">
        <v>115</v>
      </c>
      <c r="FJ681" s="11" t="s">
        <v>115</v>
      </c>
      <c r="FK681" s="9">
        <v>3364.264799</v>
      </c>
      <c r="FL681" s="11" t="s">
        <v>115</v>
      </c>
      <c r="FM681" s="11" t="s">
        <v>115</v>
      </c>
    </row>
    <row r="682" spans="116:169">
      <c r="DL682" s="11">
        <v>0</v>
      </c>
      <c r="DM682" s="11">
        <v>0.54788000000000003</v>
      </c>
      <c r="DN682" s="11">
        <v>3.48E-3</v>
      </c>
      <c r="DO682" s="11">
        <v>3.1700000000000001E-3</v>
      </c>
      <c r="DP682" s="11">
        <v>2.8800000000000002E-3</v>
      </c>
      <c r="DQ682" s="11">
        <v>1.2E-4</v>
      </c>
      <c r="DR682" s="11">
        <v>3.0000000000000001E-5</v>
      </c>
      <c r="DS682" s="11">
        <v>2.8600000000000001E-3</v>
      </c>
      <c r="DT682" s="11">
        <v>6.43E-3</v>
      </c>
      <c r="DU682" s="11">
        <v>5.8999999999999999E-3</v>
      </c>
      <c r="DV682" s="11">
        <v>0.10234</v>
      </c>
      <c r="DW682" s="11">
        <v>0.32490999999999998</v>
      </c>
      <c r="DX682" s="11">
        <v>0</v>
      </c>
      <c r="DY682" s="11">
        <v>3228.8591200000001</v>
      </c>
      <c r="DZ682" s="11">
        <v>20.662040000000001</v>
      </c>
      <c r="EA682" s="11">
        <v>18.918230000000001</v>
      </c>
      <c r="EB682" s="11">
        <v>17.306170000000002</v>
      </c>
      <c r="EC682" s="11">
        <v>0.71414</v>
      </c>
      <c r="ED682" s="11">
        <v>0.19234999999999999</v>
      </c>
      <c r="EE682" s="11">
        <v>17.283480000000001</v>
      </c>
      <c r="EF682" s="11">
        <v>38.156010000000002</v>
      </c>
      <c r="EG682" s="11">
        <v>39.588560000000001</v>
      </c>
      <c r="EH682" s="11">
        <v>668.74194999999997</v>
      </c>
      <c r="EI682" s="11">
        <v>2134.1245100000001</v>
      </c>
      <c r="EJ682" s="11">
        <v>0</v>
      </c>
      <c r="EK682" s="11">
        <v>22.137539960000002</v>
      </c>
      <c r="EL682" s="11">
        <v>2.1742383000000001E-2</v>
      </c>
      <c r="EM682" s="11">
        <v>7.3327949999999996E-3</v>
      </c>
      <c r="EN682" s="11">
        <v>6.6506780000000001E-3</v>
      </c>
      <c r="EO682" s="11">
        <v>0</v>
      </c>
      <c r="EP682" s="11">
        <v>0</v>
      </c>
      <c r="EQ682" s="11">
        <v>0</v>
      </c>
      <c r="ER682" s="11">
        <v>0</v>
      </c>
      <c r="ES682" s="11">
        <v>0</v>
      </c>
      <c r="ET682" s="11">
        <v>0</v>
      </c>
      <c r="EU682" s="11">
        <v>0</v>
      </c>
      <c r="EV682" s="11">
        <v>0</v>
      </c>
      <c r="EW682" s="11">
        <v>32.572505479999997</v>
      </c>
      <c r="EX682" s="11">
        <v>3.2768393E-2</v>
      </c>
      <c r="EY682" s="11">
        <v>1.1173341E-2</v>
      </c>
      <c r="EZ682" s="11">
        <v>1.028249E-2</v>
      </c>
      <c r="FA682" s="11">
        <v>0</v>
      </c>
      <c r="FB682" s="11">
        <v>0</v>
      </c>
      <c r="FC682" s="11">
        <v>0</v>
      </c>
      <c r="FD682" s="11">
        <v>0</v>
      </c>
      <c r="FE682" s="11">
        <v>0</v>
      </c>
      <c r="FF682" s="11">
        <v>0</v>
      </c>
      <c r="FG682" s="11">
        <v>0</v>
      </c>
      <c r="FH682" s="11">
        <v>0.557531</v>
      </c>
      <c r="FI682" s="11" t="s">
        <v>115</v>
      </c>
      <c r="FJ682" s="11" t="s">
        <v>115</v>
      </c>
      <c r="FK682" s="9">
        <v>3286.4596959999999</v>
      </c>
      <c r="FL682" s="11" t="s">
        <v>115</v>
      </c>
      <c r="FM682" s="11" t="s">
        <v>115</v>
      </c>
    </row>
    <row r="683" spans="116:169">
      <c r="DL683" s="11">
        <v>0</v>
      </c>
      <c r="DM683" s="11">
        <v>0.53832999999999998</v>
      </c>
      <c r="DN683" s="11">
        <v>3.81E-3</v>
      </c>
      <c r="DO683" s="11">
        <v>3.1199999999999999E-3</v>
      </c>
      <c r="DP683" s="11">
        <v>2.8999999999999998E-3</v>
      </c>
      <c r="DQ683" s="11">
        <v>1.2E-4</v>
      </c>
      <c r="DR683" s="11">
        <v>3.0000000000000001E-5</v>
      </c>
      <c r="DS683" s="11">
        <v>2.8999999999999998E-3</v>
      </c>
      <c r="DT683" s="11">
        <v>6.3099999999999996E-3</v>
      </c>
      <c r="DU683" s="11">
        <v>5.9300000000000004E-3</v>
      </c>
      <c r="DV683" s="11">
        <v>0.1052</v>
      </c>
      <c r="DW683" s="11">
        <v>0.33134000000000002</v>
      </c>
      <c r="DX683" s="11">
        <v>0</v>
      </c>
      <c r="DY683" s="11">
        <v>3150.6982899999998</v>
      </c>
      <c r="DZ683" s="11">
        <v>22.460170000000002</v>
      </c>
      <c r="EA683" s="11">
        <v>18.479220000000002</v>
      </c>
      <c r="EB683" s="11">
        <v>17.320930000000001</v>
      </c>
      <c r="EC683" s="11">
        <v>0.70638999999999996</v>
      </c>
      <c r="ED683" s="11">
        <v>0.18853</v>
      </c>
      <c r="EE683" s="11">
        <v>17.39648</v>
      </c>
      <c r="EF683" s="11">
        <v>37.203360000000004</v>
      </c>
      <c r="EG683" s="11">
        <v>39.780909999999999</v>
      </c>
      <c r="EH683" s="11">
        <v>686.02543000000003</v>
      </c>
      <c r="EI683" s="11">
        <v>2172.2805199999998</v>
      </c>
      <c r="EJ683" s="11">
        <v>0</v>
      </c>
      <c r="EK683" s="11">
        <v>21.97024708</v>
      </c>
      <c r="EL683" s="11">
        <v>2.1843985999999999E-2</v>
      </c>
      <c r="EM683" s="11">
        <v>7.4723569999999998E-3</v>
      </c>
      <c r="EN683" s="11">
        <v>6.7733669999999998E-3</v>
      </c>
      <c r="EO683" s="11">
        <v>0</v>
      </c>
      <c r="EP683" s="11">
        <v>0</v>
      </c>
      <c r="EQ683" s="11">
        <v>0</v>
      </c>
      <c r="ER683" s="11">
        <v>0</v>
      </c>
      <c r="ES683" s="11">
        <v>0</v>
      </c>
      <c r="ET683" s="11">
        <v>0</v>
      </c>
      <c r="EU683" s="11">
        <v>0</v>
      </c>
      <c r="EV683" s="11">
        <v>0</v>
      </c>
      <c r="EW683" s="11">
        <v>31.789256479999999</v>
      </c>
      <c r="EX683" s="11">
        <v>3.2383071999999999E-2</v>
      </c>
      <c r="EY683" s="11">
        <v>1.1199423E-2</v>
      </c>
      <c r="EZ683" s="11">
        <v>1.0301569999999999E-2</v>
      </c>
      <c r="FA683" s="11">
        <v>0</v>
      </c>
      <c r="FB683" s="11">
        <v>0</v>
      </c>
      <c r="FC683" s="11">
        <v>0</v>
      </c>
      <c r="FD683" s="11">
        <v>0</v>
      </c>
      <c r="FE683" s="11">
        <v>0</v>
      </c>
      <c r="FF683" s="11">
        <v>0</v>
      </c>
      <c r="FG683" s="11">
        <v>0</v>
      </c>
      <c r="FH683" s="11">
        <v>0.54828500000000002</v>
      </c>
      <c r="FI683" s="11" t="s">
        <v>115</v>
      </c>
      <c r="FJ683" s="11" t="s">
        <v>115</v>
      </c>
      <c r="FK683" s="9">
        <v>3209.6649940000002</v>
      </c>
      <c r="FL683" s="11" t="s">
        <v>115</v>
      </c>
      <c r="FM683" s="11" t="s">
        <v>115</v>
      </c>
    </row>
    <row r="684" spans="116:169">
      <c r="DL684" s="11">
        <v>0</v>
      </c>
      <c r="DM684" s="11">
        <v>0.52878000000000003</v>
      </c>
      <c r="DN684" s="11">
        <v>4.0099999999999997E-3</v>
      </c>
      <c r="DO684" s="11">
        <v>3.3400000000000001E-3</v>
      </c>
      <c r="DP684" s="11">
        <v>2.8800000000000002E-3</v>
      </c>
      <c r="DQ684" s="11">
        <v>1.2E-4</v>
      </c>
      <c r="DR684" s="11">
        <v>3.0000000000000001E-5</v>
      </c>
      <c r="DS684" s="11">
        <v>2.9299999999999999E-3</v>
      </c>
      <c r="DT684" s="11">
        <v>6.1999999999999998E-3</v>
      </c>
      <c r="DU684" s="11">
        <v>5.96E-3</v>
      </c>
      <c r="DV684" s="11">
        <v>0.1081</v>
      </c>
      <c r="DW684" s="11">
        <v>0.33765000000000001</v>
      </c>
      <c r="DX684" s="11">
        <v>0</v>
      </c>
      <c r="DY684" s="11">
        <v>3073.0421000000001</v>
      </c>
      <c r="DZ684" s="11">
        <v>23.447340000000001</v>
      </c>
      <c r="EA684" s="11">
        <v>19.67426</v>
      </c>
      <c r="EB684" s="11">
        <v>17.039480000000001</v>
      </c>
      <c r="EC684" s="11">
        <v>0.71540999999999999</v>
      </c>
      <c r="ED684" s="11">
        <v>0.18817999999999999</v>
      </c>
      <c r="EE684" s="11">
        <v>17.427869999999999</v>
      </c>
      <c r="EF684" s="11">
        <v>36.294159999999998</v>
      </c>
      <c r="EG684" s="11">
        <v>39.969439999999999</v>
      </c>
      <c r="EH684" s="11">
        <v>703.42191000000003</v>
      </c>
      <c r="EI684" s="11">
        <v>2209.4838800000002</v>
      </c>
      <c r="EJ684" s="11">
        <v>0</v>
      </c>
      <c r="EK684" s="11">
        <v>21.798799509999998</v>
      </c>
      <c r="EL684" s="11">
        <v>2.3034956999999998E-2</v>
      </c>
      <c r="EM684" s="11">
        <v>7.4630089999999996E-3</v>
      </c>
      <c r="EN684" s="11">
        <v>6.8920980000000001E-3</v>
      </c>
      <c r="EO684" s="11">
        <v>0</v>
      </c>
      <c r="EP684" s="11">
        <v>0</v>
      </c>
      <c r="EQ684" s="11">
        <v>0</v>
      </c>
      <c r="ER684" s="11">
        <v>0</v>
      </c>
      <c r="ES684" s="11">
        <v>0</v>
      </c>
      <c r="ET684" s="11">
        <v>0</v>
      </c>
      <c r="EU684" s="11">
        <v>0</v>
      </c>
      <c r="EV684" s="11">
        <v>0</v>
      </c>
      <c r="EW684" s="11">
        <v>31.013581630000001</v>
      </c>
      <c r="EX684" s="11">
        <v>3.3570656999999997E-2</v>
      </c>
      <c r="EY684" s="11">
        <v>1.100132E-2</v>
      </c>
      <c r="EZ684" s="11">
        <v>1.0310267E-2</v>
      </c>
      <c r="FA684" s="11">
        <v>0</v>
      </c>
      <c r="FB684" s="11">
        <v>0</v>
      </c>
      <c r="FC684" s="11">
        <v>0</v>
      </c>
      <c r="FD684" s="11">
        <v>0</v>
      </c>
      <c r="FE684" s="11">
        <v>0</v>
      </c>
      <c r="FF684" s="11">
        <v>0</v>
      </c>
      <c r="FG684" s="11">
        <v>0</v>
      </c>
      <c r="FH684" s="11">
        <v>0.53912599999999999</v>
      </c>
      <c r="FI684" s="11" t="s">
        <v>115</v>
      </c>
      <c r="FJ684" s="11" t="s">
        <v>115</v>
      </c>
      <c r="FK684" s="9">
        <v>3133.9185910000001</v>
      </c>
      <c r="FL684" s="11" t="s">
        <v>115</v>
      </c>
      <c r="FM684" s="11" t="s">
        <v>115</v>
      </c>
    </row>
    <row r="685" spans="116:169">
      <c r="DL685" s="11">
        <v>0</v>
      </c>
      <c r="DM685" s="11">
        <v>0.52007000000000003</v>
      </c>
      <c r="DN685" s="11">
        <v>3.3700000000000002E-3</v>
      </c>
      <c r="DO685" s="11">
        <v>3.48E-3</v>
      </c>
      <c r="DP685" s="11">
        <v>3.0599999999999998E-3</v>
      </c>
      <c r="DQ685" s="11">
        <v>1.2999999999999999E-4</v>
      </c>
      <c r="DR685" s="11">
        <v>3.0000000000000001E-5</v>
      </c>
      <c r="DS685" s="11">
        <v>2.8800000000000002E-3</v>
      </c>
      <c r="DT685" s="11">
        <v>6.0899999999999999E-3</v>
      </c>
      <c r="DU685" s="11">
        <v>5.9899999999999997E-3</v>
      </c>
      <c r="DV685" s="11">
        <v>0.11103</v>
      </c>
      <c r="DW685" s="11">
        <v>0.34386</v>
      </c>
      <c r="DX685" s="11">
        <v>0</v>
      </c>
      <c r="DY685" s="11">
        <v>3000.8508900000002</v>
      </c>
      <c r="DZ685" s="11">
        <v>19.59797</v>
      </c>
      <c r="EA685" s="11">
        <v>20.367380000000001</v>
      </c>
      <c r="EB685" s="11">
        <v>18.02807</v>
      </c>
      <c r="EC685" s="11">
        <v>0.74078999999999995</v>
      </c>
      <c r="ED685" s="11">
        <v>0.18628</v>
      </c>
      <c r="EE685" s="11">
        <v>17.052140000000001</v>
      </c>
      <c r="EF685" s="11">
        <v>35.39808</v>
      </c>
      <c r="EG685" s="11">
        <v>40.157620000000001</v>
      </c>
      <c r="EH685" s="11">
        <v>720.84978000000001</v>
      </c>
      <c r="EI685" s="11">
        <v>2245.7780400000001</v>
      </c>
      <c r="EJ685" s="11">
        <v>0</v>
      </c>
      <c r="EK685" s="11">
        <v>21.65778268</v>
      </c>
      <c r="EL685" s="11">
        <v>2.4359707000000001E-2</v>
      </c>
      <c r="EM685" s="11">
        <v>7.9368449999999997E-3</v>
      </c>
      <c r="EN685" s="11">
        <v>6.8942919999999998E-3</v>
      </c>
      <c r="EO685" s="11">
        <v>0</v>
      </c>
      <c r="EP685" s="11">
        <v>0</v>
      </c>
      <c r="EQ685" s="11">
        <v>0</v>
      </c>
      <c r="ER685" s="11">
        <v>0</v>
      </c>
      <c r="ES685" s="11">
        <v>0</v>
      </c>
      <c r="ET685" s="11">
        <v>0</v>
      </c>
      <c r="EU685" s="11">
        <v>0</v>
      </c>
      <c r="EV685" s="11">
        <v>0</v>
      </c>
      <c r="EW685" s="11">
        <v>30.293995280000001</v>
      </c>
      <c r="EX685" s="11">
        <v>3.4904914000000002E-2</v>
      </c>
      <c r="EY685" s="11">
        <v>1.1504215E-2</v>
      </c>
      <c r="EZ685" s="11">
        <v>1.0143315E-2</v>
      </c>
      <c r="FA685" s="11">
        <v>0</v>
      </c>
      <c r="FB685" s="11">
        <v>0</v>
      </c>
      <c r="FC685" s="11">
        <v>0</v>
      </c>
      <c r="FD685" s="11">
        <v>0</v>
      </c>
      <c r="FE685" s="11">
        <v>0</v>
      </c>
      <c r="FF685" s="11">
        <v>0</v>
      </c>
      <c r="FG685" s="11">
        <v>0</v>
      </c>
      <c r="FH685" s="11">
        <v>0.53012099999999995</v>
      </c>
      <c r="FI685" s="11" t="s">
        <v>115</v>
      </c>
      <c r="FJ685" s="11" t="s">
        <v>115</v>
      </c>
      <c r="FK685" s="9">
        <v>3059.5851120000002</v>
      </c>
      <c r="FL685" s="11" t="s">
        <v>115</v>
      </c>
      <c r="FM685" s="11" t="s">
        <v>115</v>
      </c>
    </row>
    <row r="686" spans="116:169">
      <c r="DL686" s="11">
        <v>0</v>
      </c>
      <c r="DM686" s="11">
        <v>0.51085000000000003</v>
      </c>
      <c r="DN686" s="11">
        <v>3.8700000000000002E-3</v>
      </c>
      <c r="DO686" s="11">
        <v>3.0300000000000001E-3</v>
      </c>
      <c r="DP686" s="11">
        <v>3.16E-3</v>
      </c>
      <c r="DQ686" s="11">
        <v>1.2E-4</v>
      </c>
      <c r="DR686" s="11">
        <v>3.0000000000000001E-5</v>
      </c>
      <c r="DS686" s="11">
        <v>3.0799999999999998E-3</v>
      </c>
      <c r="DT686" s="11">
        <v>5.9800000000000001E-3</v>
      </c>
      <c r="DU686" s="11">
        <v>6.0200000000000002E-3</v>
      </c>
      <c r="DV686" s="11">
        <v>0.11391</v>
      </c>
      <c r="DW686" s="11">
        <v>0.34994999999999998</v>
      </c>
      <c r="DX686" s="11">
        <v>0</v>
      </c>
      <c r="DY686" s="11">
        <v>2926.1671999999999</v>
      </c>
      <c r="DZ686" s="11">
        <v>22.307320000000001</v>
      </c>
      <c r="EA686" s="11">
        <v>17.594999999999999</v>
      </c>
      <c r="EB686" s="11">
        <v>18.48142</v>
      </c>
      <c r="EC686" s="11">
        <v>0.71182999999999996</v>
      </c>
      <c r="ED686" s="11">
        <v>0.17937</v>
      </c>
      <c r="EE686" s="11">
        <v>18.110019999999999</v>
      </c>
      <c r="EF686" s="11">
        <v>34.509050000000002</v>
      </c>
      <c r="EG686" s="11">
        <v>40.343899999999998</v>
      </c>
      <c r="EH686" s="11">
        <v>737.90192000000002</v>
      </c>
      <c r="EI686" s="11">
        <v>2281.1761299999998</v>
      </c>
      <c r="EJ686" s="11">
        <v>0</v>
      </c>
      <c r="EK686" s="11">
        <v>21.485069970000001</v>
      </c>
      <c r="EL686" s="11">
        <v>2.3008599000000001E-2</v>
      </c>
      <c r="EM686" s="11">
        <v>8.3957979999999995E-3</v>
      </c>
      <c r="EN686" s="11">
        <v>7.4170310000000001E-3</v>
      </c>
      <c r="EO686" s="11">
        <v>0</v>
      </c>
      <c r="EP686" s="11">
        <v>0</v>
      </c>
      <c r="EQ686" s="11">
        <v>0</v>
      </c>
      <c r="ER686" s="11">
        <v>0</v>
      </c>
      <c r="ES686" s="11">
        <v>0</v>
      </c>
      <c r="ET686" s="11">
        <v>0</v>
      </c>
      <c r="EU686" s="11">
        <v>0</v>
      </c>
      <c r="EV686" s="11">
        <v>0</v>
      </c>
      <c r="EW686" s="11">
        <v>29.542599620000001</v>
      </c>
      <c r="EX686" s="11">
        <v>3.2442739999999998E-2</v>
      </c>
      <c r="EY686" s="11">
        <v>1.1966381E-2</v>
      </c>
      <c r="EZ686" s="11">
        <v>1.0731071999999999E-2</v>
      </c>
      <c r="FA686" s="11">
        <v>0</v>
      </c>
      <c r="FB686" s="11">
        <v>0</v>
      </c>
      <c r="FC686" s="11">
        <v>0</v>
      </c>
      <c r="FD686" s="11">
        <v>0</v>
      </c>
      <c r="FE686" s="11">
        <v>0</v>
      </c>
      <c r="FF686" s="11">
        <v>0</v>
      </c>
      <c r="FG686" s="11">
        <v>0</v>
      </c>
      <c r="FH686" s="11">
        <v>0.52102800000000005</v>
      </c>
      <c r="FI686" s="11" t="s">
        <v>115</v>
      </c>
      <c r="FJ686" s="11" t="s">
        <v>115</v>
      </c>
      <c r="FK686" s="9">
        <v>2985.26278</v>
      </c>
      <c r="FL686" s="11" t="s">
        <v>115</v>
      </c>
      <c r="FM686" s="11" t="s">
        <v>115</v>
      </c>
    </row>
    <row r="687" spans="116:169">
      <c r="DL687" s="11">
        <v>0</v>
      </c>
      <c r="DM687" s="11">
        <v>0.50285000000000002</v>
      </c>
      <c r="DN687" s="11">
        <v>2.8500000000000001E-3</v>
      </c>
      <c r="DO687" s="11">
        <v>3.3600000000000001E-3</v>
      </c>
      <c r="DP687" s="11">
        <v>2.82E-3</v>
      </c>
      <c r="DQ687" s="11">
        <v>1.2E-4</v>
      </c>
      <c r="DR687" s="11">
        <v>3.0000000000000001E-5</v>
      </c>
      <c r="DS687" s="11">
        <v>3.0999999999999999E-3</v>
      </c>
      <c r="DT687" s="11">
        <v>5.8900000000000003E-3</v>
      </c>
      <c r="DU687" s="11">
        <v>6.0600000000000003E-3</v>
      </c>
      <c r="DV687" s="11">
        <v>0.11699</v>
      </c>
      <c r="DW687" s="11">
        <v>0.35593000000000002</v>
      </c>
      <c r="DX687" s="11">
        <v>0</v>
      </c>
      <c r="DY687" s="11">
        <v>2859.0395800000001</v>
      </c>
      <c r="DZ687" s="11">
        <v>16.341270000000002</v>
      </c>
      <c r="EA687" s="11">
        <v>19.346869999999999</v>
      </c>
      <c r="EB687" s="11">
        <v>16.377600000000001</v>
      </c>
      <c r="EC687" s="11">
        <v>0.69567999999999997</v>
      </c>
      <c r="ED687" s="11">
        <v>0.18163000000000001</v>
      </c>
      <c r="EE687" s="11">
        <v>18.12067</v>
      </c>
      <c r="EF687" s="11">
        <v>33.758670000000002</v>
      </c>
      <c r="EG687" s="11">
        <v>40.523269999999997</v>
      </c>
      <c r="EH687" s="11">
        <v>756.01193999999998</v>
      </c>
      <c r="EI687" s="11">
        <v>2315.6851799999999</v>
      </c>
      <c r="EJ687" s="11">
        <v>0</v>
      </c>
      <c r="EK687" s="11">
        <v>21.361390830000001</v>
      </c>
      <c r="EL687" s="11">
        <v>2.4001347999999999E-2</v>
      </c>
      <c r="EM687" s="11">
        <v>7.6834449999999997E-3</v>
      </c>
      <c r="EN687" s="11">
        <v>7.73218E-3</v>
      </c>
      <c r="EO687" s="11">
        <v>0</v>
      </c>
      <c r="EP687" s="11">
        <v>0</v>
      </c>
      <c r="EQ687" s="11">
        <v>0</v>
      </c>
      <c r="ER687" s="11">
        <v>0</v>
      </c>
      <c r="ES687" s="11">
        <v>0</v>
      </c>
      <c r="ET687" s="11">
        <v>0</v>
      </c>
      <c r="EU687" s="11">
        <v>0</v>
      </c>
      <c r="EV687" s="11">
        <v>0</v>
      </c>
      <c r="EW687" s="11">
        <v>28.870643659999999</v>
      </c>
      <c r="EX687" s="11">
        <v>3.3248303999999999E-2</v>
      </c>
      <c r="EY687" s="11">
        <v>1.0769558E-2</v>
      </c>
      <c r="EZ687" s="11">
        <v>1.099987E-2</v>
      </c>
      <c r="FA687" s="11">
        <v>0</v>
      </c>
      <c r="FB687" s="11">
        <v>0</v>
      </c>
      <c r="FC687" s="11">
        <v>0</v>
      </c>
      <c r="FD687" s="11">
        <v>0</v>
      </c>
      <c r="FE687" s="11">
        <v>0</v>
      </c>
      <c r="FF687" s="11">
        <v>0</v>
      </c>
      <c r="FG687" s="11">
        <v>0</v>
      </c>
      <c r="FH687" s="11">
        <v>0.51199899999999998</v>
      </c>
      <c r="FI687" s="11" t="s">
        <v>115</v>
      </c>
      <c r="FJ687" s="11" t="s">
        <v>115</v>
      </c>
      <c r="FK687" s="9">
        <v>2911.800999</v>
      </c>
      <c r="FL687" s="11" t="s">
        <v>115</v>
      </c>
      <c r="FM687" s="11" t="s">
        <v>115</v>
      </c>
    </row>
    <row r="688" spans="116:169">
      <c r="DL688" s="11">
        <v>0</v>
      </c>
      <c r="DM688" s="11">
        <v>0.49437999999999999</v>
      </c>
      <c r="DN688" s="11">
        <v>2.2599999999999999E-3</v>
      </c>
      <c r="DO688" s="11">
        <v>2.7299999999999998E-3</v>
      </c>
      <c r="DP688" s="11">
        <v>2.9099999999999998E-3</v>
      </c>
      <c r="DQ688" s="11">
        <v>5.0000000000000002E-5</v>
      </c>
      <c r="DR688" s="11">
        <v>6.0000000000000002E-5</v>
      </c>
      <c r="DS688" s="11">
        <v>2.81E-3</v>
      </c>
      <c r="DT688" s="11">
        <v>6.7999999999999996E-3</v>
      </c>
      <c r="DU688" s="11">
        <v>6.0899999999999999E-3</v>
      </c>
      <c r="DV688" s="11">
        <v>0.12009</v>
      </c>
      <c r="DW688" s="11">
        <v>0.36181999999999997</v>
      </c>
      <c r="DX688" s="11">
        <v>0</v>
      </c>
      <c r="DY688" s="11">
        <v>2789.7417500000001</v>
      </c>
      <c r="DZ688" s="11">
        <v>12.864330000000001</v>
      </c>
      <c r="EA688" s="11">
        <v>15.61538</v>
      </c>
      <c r="EB688" s="11">
        <v>16.761009999999999</v>
      </c>
      <c r="EC688" s="11">
        <v>0.30436000000000002</v>
      </c>
      <c r="ED688" s="11">
        <v>0.31775999999999999</v>
      </c>
      <c r="EE688" s="11">
        <v>16.281020000000002</v>
      </c>
      <c r="EF688" s="11">
        <v>38.667999999999999</v>
      </c>
      <c r="EG688" s="11">
        <v>40.704900000000002</v>
      </c>
      <c r="EH688" s="11">
        <v>774.13261</v>
      </c>
      <c r="EI688" s="11">
        <v>2349.4438500000001</v>
      </c>
      <c r="EJ688" s="11">
        <v>0</v>
      </c>
      <c r="EK688" s="11">
        <v>21.207184890000001</v>
      </c>
      <c r="EL688" s="11">
        <v>2.0939466E-2</v>
      </c>
      <c r="EM688" s="11">
        <v>1.3744592999999999E-2</v>
      </c>
      <c r="EN688" s="11">
        <v>5.5153210000000001E-3</v>
      </c>
      <c r="EO688" s="11">
        <v>0</v>
      </c>
      <c r="EP688" s="11">
        <v>0</v>
      </c>
      <c r="EQ688" s="11">
        <v>0</v>
      </c>
      <c r="ER688" s="11">
        <v>0</v>
      </c>
      <c r="ES688" s="11">
        <v>0</v>
      </c>
      <c r="ET688" s="11">
        <v>0</v>
      </c>
      <c r="EU688" s="11">
        <v>0</v>
      </c>
      <c r="EV688" s="11">
        <v>0</v>
      </c>
      <c r="EW688" s="11">
        <v>28.168704590000001</v>
      </c>
      <c r="EX688" s="11">
        <v>2.8553851000000002E-2</v>
      </c>
      <c r="EY688" s="11">
        <v>1.8940068000000001E-2</v>
      </c>
      <c r="EZ688" s="11">
        <v>7.7139640000000002E-3</v>
      </c>
      <c r="FA688" s="11">
        <v>0</v>
      </c>
      <c r="FB688" s="11">
        <v>0</v>
      </c>
      <c r="FC688" s="11">
        <v>0</v>
      </c>
      <c r="FD688" s="11">
        <v>0</v>
      </c>
      <c r="FE688" s="11">
        <v>0</v>
      </c>
      <c r="FF688" s="11">
        <v>0</v>
      </c>
      <c r="FG688" s="11">
        <v>0</v>
      </c>
      <c r="FH688" s="11">
        <v>0.50233399999999995</v>
      </c>
      <c r="FI688" s="11" t="s">
        <v>115</v>
      </c>
      <c r="FJ688" s="11" t="s">
        <v>115</v>
      </c>
      <c r="FK688" s="9">
        <v>2835.2868250000001</v>
      </c>
      <c r="FL688" s="11" t="s">
        <v>115</v>
      </c>
      <c r="FM688" s="11" t="s">
        <v>115</v>
      </c>
    </row>
    <row r="689" spans="116:169">
      <c r="DL689" s="11">
        <v>0</v>
      </c>
      <c r="DM689" s="11">
        <v>0.48563000000000001</v>
      </c>
      <c r="DN689" s="11">
        <v>2.3900000000000002E-3</v>
      </c>
      <c r="DO689" s="11">
        <v>2.2499999999999998E-3</v>
      </c>
      <c r="DP689" s="11">
        <v>2.4099999999999998E-3</v>
      </c>
      <c r="DQ689" s="11">
        <v>5.0000000000000002E-5</v>
      </c>
      <c r="DR689" s="11">
        <v>5.0000000000000002E-5</v>
      </c>
      <c r="DS689" s="11">
        <v>2.8700000000000002E-3</v>
      </c>
      <c r="DT689" s="11">
        <v>6.6899999999999998E-3</v>
      </c>
      <c r="DU689" s="11">
        <v>6.1399999999999996E-3</v>
      </c>
      <c r="DV689" s="11">
        <v>0.1229</v>
      </c>
      <c r="DW689" s="11">
        <v>0.36862</v>
      </c>
      <c r="DX689" s="11">
        <v>0</v>
      </c>
      <c r="DY689" s="11">
        <v>2719.3763800000002</v>
      </c>
      <c r="DZ689" s="11">
        <v>13.48897</v>
      </c>
      <c r="EA689" s="11">
        <v>12.761710000000001</v>
      </c>
      <c r="EB689" s="11">
        <v>13.757059999999999</v>
      </c>
      <c r="EC689" s="11">
        <v>0.26689000000000002</v>
      </c>
      <c r="ED689" s="11">
        <v>0.30338999999999999</v>
      </c>
      <c r="EE689" s="11">
        <v>16.519760000000002</v>
      </c>
      <c r="EF689" s="11">
        <v>37.754199999999997</v>
      </c>
      <c r="EG689" s="11">
        <v>41.022660000000002</v>
      </c>
      <c r="EH689" s="11">
        <v>790.41363000000001</v>
      </c>
      <c r="EI689" s="11">
        <v>2388.1118499999998</v>
      </c>
      <c r="EJ689" s="11">
        <v>0</v>
      </c>
      <c r="EK689" s="11">
        <v>21.025443599999999</v>
      </c>
      <c r="EL689" s="11">
        <v>1.5831573000000002E-2</v>
      </c>
      <c r="EM689" s="11">
        <v>1.1434787E-2</v>
      </c>
      <c r="EN689" s="11">
        <v>5.7416660000000003E-3</v>
      </c>
      <c r="EO689" s="11">
        <v>0</v>
      </c>
      <c r="EP689" s="11">
        <v>0</v>
      </c>
      <c r="EQ689" s="11">
        <v>0</v>
      </c>
      <c r="ER689" s="11">
        <v>0</v>
      </c>
      <c r="ES689" s="11">
        <v>0</v>
      </c>
      <c r="ET689" s="11">
        <v>0</v>
      </c>
      <c r="EU689" s="11">
        <v>0</v>
      </c>
      <c r="EV689" s="11">
        <v>0</v>
      </c>
      <c r="EW689" s="11">
        <v>27.442395300000001</v>
      </c>
      <c r="EX689" s="11">
        <v>2.1189084E-2</v>
      </c>
      <c r="EY689" s="11">
        <v>1.5485921999999999E-2</v>
      </c>
      <c r="EZ689" s="11">
        <v>7.8942939999999996E-3</v>
      </c>
      <c r="FA689" s="11">
        <v>0</v>
      </c>
      <c r="FB689" s="11">
        <v>0</v>
      </c>
      <c r="FC689" s="11">
        <v>0</v>
      </c>
      <c r="FD689" s="11">
        <v>0</v>
      </c>
      <c r="FE689" s="11">
        <v>0</v>
      </c>
      <c r="FF689" s="11">
        <v>0</v>
      </c>
      <c r="FG689" s="11">
        <v>0</v>
      </c>
      <c r="FH689" s="11">
        <v>0.49271999999999999</v>
      </c>
      <c r="FI689" s="11" t="s">
        <v>115</v>
      </c>
      <c r="FJ689" s="11" t="s">
        <v>115</v>
      </c>
      <c r="FK689" s="9">
        <v>2759.651022</v>
      </c>
      <c r="FL689" s="11" t="s">
        <v>115</v>
      </c>
      <c r="FM689" s="11" t="s">
        <v>115</v>
      </c>
    </row>
    <row r="690" spans="116:169">
      <c r="DL690" s="11">
        <v>0</v>
      </c>
      <c r="DM690" s="11">
        <v>0.47735</v>
      </c>
      <c r="DN690" s="11">
        <v>2.0400000000000001E-3</v>
      </c>
      <c r="DO690" s="11">
        <v>2.2899999999999999E-3</v>
      </c>
      <c r="DP690" s="11">
        <v>2.0100000000000001E-3</v>
      </c>
      <c r="DQ690" s="11">
        <v>4.0000000000000003E-5</v>
      </c>
      <c r="DR690" s="11">
        <v>5.0000000000000002E-5</v>
      </c>
      <c r="DS690" s="11">
        <v>2.3800000000000002E-3</v>
      </c>
      <c r="DT690" s="11">
        <v>6.5599999999999999E-3</v>
      </c>
      <c r="DU690" s="11">
        <v>6.1999999999999998E-3</v>
      </c>
      <c r="DV690" s="11">
        <v>0.12576999999999999</v>
      </c>
      <c r="DW690" s="11">
        <v>0.37530999999999998</v>
      </c>
      <c r="DX690" s="11">
        <v>0</v>
      </c>
      <c r="DY690" s="11">
        <v>2652.1719199999998</v>
      </c>
      <c r="DZ690" s="11">
        <v>11.4382</v>
      </c>
      <c r="EA690" s="11">
        <v>12.908709999999999</v>
      </c>
      <c r="EB690" s="11">
        <v>11.38829</v>
      </c>
      <c r="EC690" s="11">
        <v>0.24302000000000001</v>
      </c>
      <c r="ED690" s="11">
        <v>0.28961999999999999</v>
      </c>
      <c r="EE690" s="11">
        <v>13.572430000000001</v>
      </c>
      <c r="EF690" s="11">
        <v>36.739089999999997</v>
      </c>
      <c r="EG690" s="11">
        <v>41.326050000000002</v>
      </c>
      <c r="EH690" s="11">
        <v>806.93339000000003</v>
      </c>
      <c r="EI690" s="11">
        <v>2425.8660599999998</v>
      </c>
      <c r="EJ690" s="11">
        <v>0</v>
      </c>
      <c r="EK690" s="11">
        <v>20.8703444</v>
      </c>
      <c r="EL690" s="11">
        <v>1.5069061E-2</v>
      </c>
      <c r="EM690" s="11">
        <v>9.5397810000000006E-3</v>
      </c>
      <c r="EN690" s="11">
        <v>4.7958949999999997E-3</v>
      </c>
      <c r="EO690" s="11">
        <v>0</v>
      </c>
      <c r="EP690" s="11">
        <v>0</v>
      </c>
      <c r="EQ690" s="11">
        <v>0</v>
      </c>
      <c r="ER690" s="11">
        <v>0</v>
      </c>
      <c r="ES690" s="11">
        <v>0</v>
      </c>
      <c r="ET690" s="11">
        <v>0</v>
      </c>
      <c r="EU690" s="11">
        <v>0</v>
      </c>
      <c r="EV690" s="11">
        <v>0</v>
      </c>
      <c r="EW690" s="11">
        <v>26.763870050000001</v>
      </c>
      <c r="EX690" s="11">
        <v>1.9804709E-2</v>
      </c>
      <c r="EY690" s="11">
        <v>1.2697857999999999E-2</v>
      </c>
      <c r="EZ690" s="11">
        <v>6.4812630000000001E-3</v>
      </c>
      <c r="FA690" s="11">
        <v>0</v>
      </c>
      <c r="FB690" s="11">
        <v>0</v>
      </c>
      <c r="FC690" s="11">
        <v>0</v>
      </c>
      <c r="FD690" s="11">
        <v>0</v>
      </c>
      <c r="FE690" s="11">
        <v>0</v>
      </c>
      <c r="FF690" s="11">
        <v>0</v>
      </c>
      <c r="FG690" s="11">
        <v>0</v>
      </c>
      <c r="FH690" s="11">
        <v>0.48373100000000002</v>
      </c>
      <c r="FI690" s="11" t="s">
        <v>115</v>
      </c>
      <c r="FJ690" s="11" t="s">
        <v>115</v>
      </c>
      <c r="FK690" s="9">
        <v>2688.1501330000001</v>
      </c>
      <c r="FL690" s="11" t="s">
        <v>115</v>
      </c>
      <c r="FM690" s="11" t="s">
        <v>115</v>
      </c>
    </row>
    <row r="691" spans="116:169">
      <c r="DL691" s="11">
        <v>0</v>
      </c>
      <c r="DM691" s="11">
        <v>0.46887000000000001</v>
      </c>
      <c r="DN691" s="11">
        <v>2.2599999999999999E-3</v>
      </c>
      <c r="DO691" s="11">
        <v>2.0300000000000001E-3</v>
      </c>
      <c r="DP691" s="11">
        <v>2.0100000000000001E-3</v>
      </c>
      <c r="DQ691" s="11">
        <v>4.0000000000000003E-5</v>
      </c>
      <c r="DR691" s="11">
        <v>5.0000000000000002E-5</v>
      </c>
      <c r="DS691" s="11">
        <v>2.0200000000000001E-3</v>
      </c>
      <c r="DT691" s="11">
        <v>6.4400000000000004E-3</v>
      </c>
      <c r="DU691" s="11">
        <v>6.2500000000000003E-3</v>
      </c>
      <c r="DV691" s="11">
        <v>0.12814999999999999</v>
      </c>
      <c r="DW691" s="11">
        <v>0.38186999999999999</v>
      </c>
      <c r="DX691" s="11">
        <v>0</v>
      </c>
      <c r="DY691" s="11">
        <v>2584.4170600000002</v>
      </c>
      <c r="DZ691" s="11">
        <v>12.57368</v>
      </c>
      <c r="EA691" s="11">
        <v>11.37433</v>
      </c>
      <c r="EB691" s="11">
        <v>11.32949</v>
      </c>
      <c r="EC691" s="11">
        <v>0.2205</v>
      </c>
      <c r="ED691" s="11">
        <v>0.27556999999999998</v>
      </c>
      <c r="EE691" s="11">
        <v>11.45529</v>
      </c>
      <c r="EF691" s="11">
        <v>35.775149999999996</v>
      </c>
      <c r="EG691" s="11">
        <v>41.615670000000001</v>
      </c>
      <c r="EH691" s="11">
        <v>820.50581999999997</v>
      </c>
      <c r="EI691" s="11">
        <v>2462.6051400000001</v>
      </c>
      <c r="EJ691" s="11">
        <v>0</v>
      </c>
      <c r="EK691" s="11">
        <v>20.701876550000001</v>
      </c>
      <c r="EL691" s="11">
        <v>1.3688328E-2</v>
      </c>
      <c r="EM691" s="11">
        <v>9.4600499999999994E-3</v>
      </c>
      <c r="EN691" s="11">
        <v>4.0411630000000004E-3</v>
      </c>
      <c r="EO691" s="11">
        <v>0</v>
      </c>
      <c r="EP691" s="11">
        <v>0</v>
      </c>
      <c r="EQ691" s="11">
        <v>0</v>
      </c>
      <c r="ER691" s="11">
        <v>0</v>
      </c>
      <c r="ES691" s="11">
        <v>0</v>
      </c>
      <c r="ET691" s="11">
        <v>0</v>
      </c>
      <c r="EU691" s="11">
        <v>0</v>
      </c>
      <c r="EV691" s="11">
        <v>0</v>
      </c>
      <c r="EW691" s="11">
        <v>26.08031098</v>
      </c>
      <c r="EX691" s="11">
        <v>1.7680313E-2</v>
      </c>
      <c r="EY691" s="11">
        <v>1.2370123E-2</v>
      </c>
      <c r="EZ691" s="11">
        <v>5.367297E-3</v>
      </c>
      <c r="FA691" s="11">
        <v>0</v>
      </c>
      <c r="FB691" s="11">
        <v>0</v>
      </c>
      <c r="FC691" s="11">
        <v>0</v>
      </c>
      <c r="FD691" s="11">
        <v>0</v>
      </c>
      <c r="FE691" s="11">
        <v>0</v>
      </c>
      <c r="FF691" s="11">
        <v>0</v>
      </c>
      <c r="FG691" s="11">
        <v>0</v>
      </c>
      <c r="FH691" s="11">
        <v>0.475221</v>
      </c>
      <c r="FI691" s="11" t="s">
        <v>115</v>
      </c>
      <c r="FJ691" s="11" t="s">
        <v>115</v>
      </c>
      <c r="FK691" s="9">
        <v>2619.9150589999999</v>
      </c>
      <c r="FL691" s="11" t="s">
        <v>115</v>
      </c>
      <c r="FM691" s="11" t="s">
        <v>115</v>
      </c>
    </row>
    <row r="692" spans="116:169">
      <c r="DL692" s="11">
        <v>0</v>
      </c>
      <c r="DM692" s="11">
        <v>0.46051999999999998</v>
      </c>
      <c r="DN692" s="11">
        <v>2.2899999999999999E-3</v>
      </c>
      <c r="DO692" s="11">
        <v>2.1700000000000001E-3</v>
      </c>
      <c r="DP692" s="11">
        <v>1.82E-3</v>
      </c>
      <c r="DQ692" s="11">
        <v>4.0000000000000003E-5</v>
      </c>
      <c r="DR692" s="11">
        <v>5.0000000000000002E-5</v>
      </c>
      <c r="DS692" s="11">
        <v>2.0200000000000001E-3</v>
      </c>
      <c r="DT692" s="11">
        <v>6.3200000000000001E-3</v>
      </c>
      <c r="DU692" s="11">
        <v>6.3E-3</v>
      </c>
      <c r="DV692" s="11">
        <v>0.13017000000000001</v>
      </c>
      <c r="DW692" s="11">
        <v>0.38830999999999999</v>
      </c>
      <c r="DX692" s="11">
        <v>0</v>
      </c>
      <c r="DY692" s="11">
        <v>2517.9000999999998</v>
      </c>
      <c r="DZ692" s="11">
        <v>12.61159</v>
      </c>
      <c r="EA692" s="11">
        <v>12.01544</v>
      </c>
      <c r="EB692" s="11">
        <v>10.14448</v>
      </c>
      <c r="EC692" s="11">
        <v>0.21845999999999999</v>
      </c>
      <c r="ED692" s="11">
        <v>0.27023999999999998</v>
      </c>
      <c r="EE692" s="11">
        <v>11.344849999999999</v>
      </c>
      <c r="EF692" s="11">
        <v>34.846429999999998</v>
      </c>
      <c r="EG692" s="11">
        <v>41.891240000000003</v>
      </c>
      <c r="EH692" s="11">
        <v>831.96110999999996</v>
      </c>
      <c r="EI692" s="11">
        <v>2498.3802900000001</v>
      </c>
      <c r="EJ692" s="11">
        <v>0</v>
      </c>
      <c r="EK692" s="11">
        <v>20.53668296</v>
      </c>
      <c r="EL692" s="11">
        <v>1.4027454999999999E-2</v>
      </c>
      <c r="EM692" s="11">
        <v>8.6633960000000003E-3</v>
      </c>
      <c r="EN692" s="11">
        <v>4.0908899999999998E-3</v>
      </c>
      <c r="EO692" s="11">
        <v>0</v>
      </c>
      <c r="EP692" s="11">
        <v>0</v>
      </c>
      <c r="EQ692" s="11">
        <v>0</v>
      </c>
      <c r="ER692" s="11">
        <v>0</v>
      </c>
      <c r="ES692" s="11">
        <v>0</v>
      </c>
      <c r="ET692" s="11">
        <v>0</v>
      </c>
      <c r="EU692" s="11">
        <v>0</v>
      </c>
      <c r="EV692" s="11">
        <v>0</v>
      </c>
      <c r="EW692" s="11">
        <v>25.41306475</v>
      </c>
      <c r="EX692" s="11">
        <v>1.7789208000000001E-2</v>
      </c>
      <c r="EY692" s="11">
        <v>1.1132298000000001E-2</v>
      </c>
      <c r="EZ692" s="11">
        <v>5.3391209999999996E-3</v>
      </c>
      <c r="FA692" s="11">
        <v>0</v>
      </c>
      <c r="FB692" s="11">
        <v>0</v>
      </c>
      <c r="FC692" s="11">
        <v>0</v>
      </c>
      <c r="FD692" s="11">
        <v>0</v>
      </c>
      <c r="FE692" s="11">
        <v>0</v>
      </c>
      <c r="FF692" s="11">
        <v>0</v>
      </c>
      <c r="FG692" s="11">
        <v>0</v>
      </c>
      <c r="FH692" s="11">
        <v>0.466833</v>
      </c>
      <c r="FI692" s="11" t="s">
        <v>115</v>
      </c>
      <c r="FJ692" s="11" t="s">
        <v>115</v>
      </c>
      <c r="FK692" s="9">
        <v>2552.8900739999999</v>
      </c>
      <c r="FL692" s="11" t="s">
        <v>115</v>
      </c>
      <c r="FM692" s="11" t="s">
        <v>115</v>
      </c>
    </row>
    <row r="693" spans="116:169">
      <c r="DL693" s="11">
        <v>0</v>
      </c>
      <c r="DM693" s="11">
        <v>0.45226</v>
      </c>
      <c r="DN693" s="11">
        <v>2.33E-3</v>
      </c>
      <c r="DO693" s="11">
        <v>2.1900000000000001E-3</v>
      </c>
      <c r="DP693" s="11">
        <v>1.91E-3</v>
      </c>
      <c r="DQ693" s="11">
        <v>4.0000000000000003E-5</v>
      </c>
      <c r="DR693" s="11">
        <v>5.0000000000000002E-5</v>
      </c>
      <c r="DS693" s="11">
        <v>1.8400000000000001E-3</v>
      </c>
      <c r="DT693" s="11">
        <v>6.2100000000000002E-3</v>
      </c>
      <c r="DU693" s="11">
        <v>6.3499999999999997E-3</v>
      </c>
      <c r="DV693" s="11">
        <v>0.13219</v>
      </c>
      <c r="DW693" s="11">
        <v>0.39462999999999998</v>
      </c>
      <c r="DX693" s="11">
        <v>0</v>
      </c>
      <c r="DY693" s="11">
        <v>2452.4068200000002</v>
      </c>
      <c r="DZ693" s="11">
        <v>12.737270000000001</v>
      </c>
      <c r="EA693" s="11">
        <v>12.029629999999999</v>
      </c>
      <c r="EB693" s="11">
        <v>10.58201</v>
      </c>
      <c r="EC693" s="11">
        <v>0.21554000000000001</v>
      </c>
      <c r="ED693" s="11">
        <v>0.26282</v>
      </c>
      <c r="EE693" s="11">
        <v>10.2887</v>
      </c>
      <c r="EF693" s="11">
        <v>33.969000000000001</v>
      </c>
      <c r="EG693" s="11">
        <v>42.161479999999997</v>
      </c>
      <c r="EH693" s="11">
        <v>843.30596000000003</v>
      </c>
      <c r="EI693" s="11">
        <v>2533.2267200000001</v>
      </c>
      <c r="EJ693" s="11">
        <v>0</v>
      </c>
      <c r="EK693" s="11">
        <v>20.371170859999999</v>
      </c>
      <c r="EL693" s="11">
        <v>1.4334453E-2</v>
      </c>
      <c r="EM693" s="11">
        <v>9.0523040000000006E-3</v>
      </c>
      <c r="EN693" s="11">
        <v>3.7290719999999999E-3</v>
      </c>
      <c r="EO693" s="11">
        <v>0</v>
      </c>
      <c r="EP693" s="11">
        <v>0</v>
      </c>
      <c r="EQ693" s="11">
        <v>0</v>
      </c>
      <c r="ER693" s="11">
        <v>0</v>
      </c>
      <c r="ES693" s="11">
        <v>0</v>
      </c>
      <c r="ET693" s="11">
        <v>0</v>
      </c>
      <c r="EU693" s="11">
        <v>0</v>
      </c>
      <c r="EV693" s="11">
        <v>0</v>
      </c>
      <c r="EW693" s="11">
        <v>24.757378549999999</v>
      </c>
      <c r="EX693" s="11">
        <v>1.7854795E-2</v>
      </c>
      <c r="EY693" s="11">
        <v>1.1424953999999999E-2</v>
      </c>
      <c r="EZ693" s="11">
        <v>4.7818649999999997E-3</v>
      </c>
      <c r="FA693" s="11">
        <v>0</v>
      </c>
      <c r="FB693" s="11">
        <v>0</v>
      </c>
      <c r="FC693" s="11">
        <v>0</v>
      </c>
      <c r="FD693" s="11">
        <v>0</v>
      </c>
      <c r="FE693" s="11">
        <v>0</v>
      </c>
      <c r="FF693" s="11">
        <v>0</v>
      </c>
      <c r="FG693" s="11">
        <v>0</v>
      </c>
      <c r="FH693" s="11">
        <v>0.45872800000000002</v>
      </c>
      <c r="FI693" s="11" t="s">
        <v>115</v>
      </c>
      <c r="FJ693" s="11" t="s">
        <v>115</v>
      </c>
      <c r="FK693" s="9">
        <v>2487.9712749999999</v>
      </c>
      <c r="FL693" s="11" t="s">
        <v>115</v>
      </c>
      <c r="FM693" s="11" t="s">
        <v>115</v>
      </c>
    </row>
    <row r="694" spans="116:169">
      <c r="DL694" s="11">
        <v>0</v>
      </c>
      <c r="DM694" s="11">
        <v>0.44416</v>
      </c>
      <c r="DN694" s="11">
        <v>2.3E-3</v>
      </c>
      <c r="DO694" s="11">
        <v>2.2100000000000002E-3</v>
      </c>
      <c r="DP694" s="11">
        <v>1.9300000000000001E-3</v>
      </c>
      <c r="DQ694" s="11">
        <v>4.0000000000000003E-5</v>
      </c>
      <c r="DR694" s="11">
        <v>5.0000000000000002E-5</v>
      </c>
      <c r="DS694" s="11">
        <v>1.9300000000000001E-3</v>
      </c>
      <c r="DT694" s="11">
        <v>6.11E-3</v>
      </c>
      <c r="DU694" s="11">
        <v>6.3899999999999998E-3</v>
      </c>
      <c r="DV694" s="11">
        <v>0.13403000000000001</v>
      </c>
      <c r="DW694" s="11">
        <v>0.40084999999999998</v>
      </c>
      <c r="DX694" s="11">
        <v>0</v>
      </c>
      <c r="DY694" s="11">
        <v>2388.3131800000001</v>
      </c>
      <c r="DZ694" s="11">
        <v>12.453849999999999</v>
      </c>
      <c r="EA694" s="11">
        <v>12.07315</v>
      </c>
      <c r="EB694" s="11">
        <v>10.60694</v>
      </c>
      <c r="EC694" s="11">
        <v>0.21712000000000001</v>
      </c>
      <c r="ED694" s="11">
        <v>0.25855</v>
      </c>
      <c r="EE694" s="11">
        <v>10.678280000000001</v>
      </c>
      <c r="EF694" s="11">
        <v>33.134709999999998</v>
      </c>
      <c r="EG694" s="11">
        <v>42.424300000000002</v>
      </c>
      <c r="EH694" s="11">
        <v>853.59465999999998</v>
      </c>
      <c r="EI694" s="11">
        <v>2567.1957200000002</v>
      </c>
      <c r="EJ694" s="11">
        <v>0</v>
      </c>
      <c r="EK694" s="11">
        <v>20.207537200000001</v>
      </c>
      <c r="EL694" s="11">
        <v>1.4716221999999999E-2</v>
      </c>
      <c r="EM694" s="11">
        <v>9.280478E-3</v>
      </c>
      <c r="EN694" s="11">
        <v>3.9591749999999997E-3</v>
      </c>
      <c r="EO694" s="11">
        <v>0</v>
      </c>
      <c r="EP694" s="11">
        <v>0</v>
      </c>
      <c r="EQ694" s="11">
        <v>0</v>
      </c>
      <c r="ER694" s="11">
        <v>0</v>
      </c>
      <c r="ES694" s="11">
        <v>0</v>
      </c>
      <c r="ET694" s="11">
        <v>0</v>
      </c>
      <c r="EU694" s="11">
        <v>0</v>
      </c>
      <c r="EV694" s="11">
        <v>0</v>
      </c>
      <c r="EW694" s="11">
        <v>24.115690499999999</v>
      </c>
      <c r="EX694" s="11">
        <v>1.8003036E-2</v>
      </c>
      <c r="EY694" s="11">
        <v>1.1505678E-2</v>
      </c>
      <c r="EZ694" s="11">
        <v>4.9875379999999997E-3</v>
      </c>
      <c r="FA694" s="11">
        <v>0</v>
      </c>
      <c r="FB694" s="11">
        <v>0</v>
      </c>
      <c r="FC694" s="11">
        <v>0</v>
      </c>
      <c r="FD694" s="11">
        <v>0</v>
      </c>
      <c r="FE694" s="11">
        <v>0</v>
      </c>
      <c r="FF694" s="11">
        <v>0</v>
      </c>
      <c r="FG694" s="11">
        <v>0</v>
      </c>
      <c r="FH694" s="11">
        <v>0.45064199999999999</v>
      </c>
      <c r="FI694" s="11" t="s">
        <v>115</v>
      </c>
      <c r="FJ694" s="11" t="s">
        <v>115</v>
      </c>
      <c r="FK694" s="9">
        <v>2423.6642449999999</v>
      </c>
      <c r="FL694" s="11" t="s">
        <v>115</v>
      </c>
      <c r="FM694" s="11" t="s">
        <v>115</v>
      </c>
    </row>
    <row r="695" spans="116:169">
      <c r="DL695" s="11">
        <v>0</v>
      </c>
      <c r="DM695" s="11">
        <v>0.43595</v>
      </c>
      <c r="DN695" s="11">
        <v>2.5300000000000001E-3</v>
      </c>
      <c r="DO695" s="11">
        <v>2.1800000000000001E-3</v>
      </c>
      <c r="DP695" s="11">
        <v>1.9499999999999999E-3</v>
      </c>
      <c r="DQ695" s="11">
        <v>4.0000000000000003E-5</v>
      </c>
      <c r="DR695" s="11">
        <v>5.0000000000000002E-5</v>
      </c>
      <c r="DS695" s="11">
        <v>1.9599999999999999E-3</v>
      </c>
      <c r="DT695" s="11">
        <v>5.9899999999999997E-3</v>
      </c>
      <c r="DU695" s="11">
        <v>6.4400000000000004E-3</v>
      </c>
      <c r="DV695" s="11">
        <v>0.13596</v>
      </c>
      <c r="DW695" s="11">
        <v>0.40695999999999999</v>
      </c>
      <c r="DX695" s="11">
        <v>0</v>
      </c>
      <c r="DY695" s="11">
        <v>2324.1330400000002</v>
      </c>
      <c r="DZ695" s="11">
        <v>13.582700000000001</v>
      </c>
      <c r="EA695" s="11">
        <v>11.82227</v>
      </c>
      <c r="EB695" s="11">
        <v>10.62501</v>
      </c>
      <c r="EC695" s="11">
        <v>0.2147</v>
      </c>
      <c r="ED695" s="11">
        <v>0.25273000000000001</v>
      </c>
      <c r="EE695" s="11">
        <v>10.75029</v>
      </c>
      <c r="EF695" s="11">
        <v>32.22251</v>
      </c>
      <c r="EG695" s="11">
        <v>42.682850000000002</v>
      </c>
      <c r="EH695" s="11">
        <v>864.27293999999995</v>
      </c>
      <c r="EI695" s="11">
        <v>2600.33043</v>
      </c>
      <c r="EJ695" s="11">
        <v>0</v>
      </c>
      <c r="EK695" s="11">
        <v>20.03265347</v>
      </c>
      <c r="EL695" s="11">
        <v>1.4827108E-2</v>
      </c>
      <c r="EM695" s="11">
        <v>9.4824450000000008E-3</v>
      </c>
      <c r="EN695" s="11">
        <v>4.0401380000000004E-3</v>
      </c>
      <c r="EO695" s="11">
        <v>0</v>
      </c>
      <c r="EP695" s="11">
        <v>0</v>
      </c>
      <c r="EQ695" s="11">
        <v>0</v>
      </c>
      <c r="ER695" s="11">
        <v>0</v>
      </c>
      <c r="ES695" s="11">
        <v>0</v>
      </c>
      <c r="ET695" s="11">
        <v>0</v>
      </c>
      <c r="EU695" s="11">
        <v>0</v>
      </c>
      <c r="EV695" s="11">
        <v>0</v>
      </c>
      <c r="EW695" s="11">
        <v>23.47232678</v>
      </c>
      <c r="EX695" s="11">
        <v>1.7814383E-2</v>
      </c>
      <c r="EY695" s="11">
        <v>1.1545964000000001E-2</v>
      </c>
      <c r="EZ695" s="11">
        <v>4.9992120000000003E-3</v>
      </c>
      <c r="FA695" s="11">
        <v>0</v>
      </c>
      <c r="FB695" s="11">
        <v>0</v>
      </c>
      <c r="FC695" s="11">
        <v>0</v>
      </c>
      <c r="FD695" s="11">
        <v>0</v>
      </c>
      <c r="FE695" s="11">
        <v>0</v>
      </c>
      <c r="FF695" s="11">
        <v>0</v>
      </c>
      <c r="FG695" s="11">
        <v>0</v>
      </c>
      <c r="FH695" s="11">
        <v>0.44264500000000001</v>
      </c>
      <c r="FI695" s="11" t="s">
        <v>115</v>
      </c>
      <c r="FJ695" s="11" t="s">
        <v>115</v>
      </c>
      <c r="FK695" s="9">
        <v>2360.3777110000001</v>
      </c>
      <c r="FL695" s="11" t="s">
        <v>115</v>
      </c>
      <c r="FM695" s="11" t="s">
        <v>115</v>
      </c>
    </row>
    <row r="696" spans="116:169">
      <c r="DL696" s="11">
        <v>0</v>
      </c>
      <c r="DM696" s="11">
        <v>0.42775999999999997</v>
      </c>
      <c r="DN696" s="11">
        <v>2.6700000000000001E-3</v>
      </c>
      <c r="DO696" s="11">
        <v>2.3400000000000001E-3</v>
      </c>
      <c r="DP696" s="11">
        <v>1.9300000000000001E-3</v>
      </c>
      <c r="DQ696" s="11">
        <v>4.0000000000000003E-5</v>
      </c>
      <c r="DR696" s="11">
        <v>5.0000000000000002E-5</v>
      </c>
      <c r="DS696" s="11">
        <v>1.98E-3</v>
      </c>
      <c r="DT696" s="11">
        <v>5.8799999999999998E-3</v>
      </c>
      <c r="DU696" s="11">
        <v>6.4900000000000001E-3</v>
      </c>
      <c r="DV696" s="11">
        <v>0.13791999999999999</v>
      </c>
      <c r="DW696" s="11">
        <v>0.41294999999999998</v>
      </c>
      <c r="DX696" s="11">
        <v>0</v>
      </c>
      <c r="DY696" s="11">
        <v>2260.6544600000002</v>
      </c>
      <c r="DZ696" s="11">
        <v>14.2218</v>
      </c>
      <c r="EA696" s="11">
        <v>12.56162</v>
      </c>
      <c r="EB696" s="11">
        <v>10.44876</v>
      </c>
      <c r="EC696" s="11">
        <v>0.21908</v>
      </c>
      <c r="ED696" s="11">
        <v>0.24901999999999999</v>
      </c>
      <c r="EE696" s="11">
        <v>10.78431</v>
      </c>
      <c r="EF696" s="11">
        <v>31.35426</v>
      </c>
      <c r="EG696" s="11">
        <v>42.935580000000002</v>
      </c>
      <c r="EH696" s="11">
        <v>875.02323000000001</v>
      </c>
      <c r="EI696" s="11">
        <v>2632.5529299999998</v>
      </c>
      <c r="EJ696" s="11">
        <v>0</v>
      </c>
      <c r="EK696" s="11">
        <v>19.855045390000001</v>
      </c>
      <c r="EL696" s="11">
        <v>1.5758463E-2</v>
      </c>
      <c r="EM696" s="11">
        <v>9.4923300000000002E-3</v>
      </c>
      <c r="EN696" s="11">
        <v>4.1206519999999998E-3</v>
      </c>
      <c r="EO696" s="11">
        <v>0</v>
      </c>
      <c r="EP696" s="11">
        <v>0</v>
      </c>
      <c r="EQ696" s="11">
        <v>0</v>
      </c>
      <c r="ER696" s="11">
        <v>0</v>
      </c>
      <c r="ES696" s="11">
        <v>0</v>
      </c>
      <c r="ET696" s="11">
        <v>0</v>
      </c>
      <c r="EU696" s="11">
        <v>0</v>
      </c>
      <c r="EV696" s="11">
        <v>0</v>
      </c>
      <c r="EW696" s="11">
        <v>22.837707680000001</v>
      </c>
      <c r="EX696" s="11">
        <v>1.8583494999999998E-2</v>
      </c>
      <c r="EY696" s="11">
        <v>1.1350091E-2</v>
      </c>
      <c r="EZ696" s="11">
        <v>5.007633E-3</v>
      </c>
      <c r="FA696" s="11">
        <v>0</v>
      </c>
      <c r="FB696" s="11">
        <v>0</v>
      </c>
      <c r="FC696" s="11">
        <v>0</v>
      </c>
      <c r="FD696" s="11">
        <v>0</v>
      </c>
      <c r="FE696" s="11">
        <v>0</v>
      </c>
      <c r="FF696" s="11">
        <v>0</v>
      </c>
      <c r="FG696" s="11">
        <v>0</v>
      </c>
      <c r="FH696" s="11">
        <v>0.43473699999999998</v>
      </c>
      <c r="FI696" s="11" t="s">
        <v>115</v>
      </c>
      <c r="FJ696" s="11" t="s">
        <v>115</v>
      </c>
      <c r="FK696" s="9">
        <v>2298.1057139999998</v>
      </c>
      <c r="FL696" s="11" t="s">
        <v>115</v>
      </c>
      <c r="FM696" s="11" t="s">
        <v>115</v>
      </c>
    </row>
    <row r="697" spans="116:169">
      <c r="DL697" s="11">
        <v>0</v>
      </c>
      <c r="DM697" s="11">
        <v>0.42016999999999999</v>
      </c>
      <c r="DN697" s="11">
        <v>2.2499999999999998E-3</v>
      </c>
      <c r="DO697" s="11">
        <v>2.4499999999999999E-3</v>
      </c>
      <c r="DP697" s="11">
        <v>2.0600000000000002E-3</v>
      </c>
      <c r="DQ697" s="11">
        <v>4.0000000000000003E-5</v>
      </c>
      <c r="DR697" s="11">
        <v>5.0000000000000002E-5</v>
      </c>
      <c r="DS697" s="11">
        <v>1.9499999999999999E-3</v>
      </c>
      <c r="DT697" s="11">
        <v>5.77E-3</v>
      </c>
      <c r="DU697" s="11">
        <v>6.5399999999999998E-3</v>
      </c>
      <c r="DV697" s="11">
        <v>0.1399</v>
      </c>
      <c r="DW697" s="11">
        <v>0.41882999999999998</v>
      </c>
      <c r="DX697" s="11">
        <v>0</v>
      </c>
      <c r="DY697" s="11">
        <v>2200.8985699999998</v>
      </c>
      <c r="DZ697" s="11">
        <v>11.90152</v>
      </c>
      <c r="EA697" s="11">
        <v>13.027749999999999</v>
      </c>
      <c r="EB697" s="11">
        <v>11.026669999999999</v>
      </c>
      <c r="EC697" s="11">
        <v>0.22453999999999999</v>
      </c>
      <c r="ED697" s="11">
        <v>0.24532999999999999</v>
      </c>
      <c r="EE697" s="11">
        <v>10.553269999999999</v>
      </c>
      <c r="EF697" s="11">
        <v>30.49635</v>
      </c>
      <c r="EG697" s="11">
        <v>43.184600000000003</v>
      </c>
      <c r="EH697" s="11">
        <v>885.80754000000002</v>
      </c>
      <c r="EI697" s="11">
        <v>2663.9071899999999</v>
      </c>
      <c r="EJ697" s="11">
        <v>0</v>
      </c>
      <c r="EK697" s="11">
        <v>19.70072862</v>
      </c>
      <c r="EL697" s="11">
        <v>1.6733299E-2</v>
      </c>
      <c r="EM697" s="11">
        <v>1.0138370000000001E-2</v>
      </c>
      <c r="EN697" s="11">
        <v>4.1269330000000002E-3</v>
      </c>
      <c r="EO697" s="11">
        <v>0</v>
      </c>
      <c r="EP697" s="11">
        <v>0</v>
      </c>
      <c r="EQ697" s="11">
        <v>0</v>
      </c>
      <c r="ER697" s="11">
        <v>0</v>
      </c>
      <c r="ES697" s="11">
        <v>0</v>
      </c>
      <c r="ET697" s="11">
        <v>0</v>
      </c>
      <c r="EU697" s="11">
        <v>0</v>
      </c>
      <c r="EV697" s="11">
        <v>0</v>
      </c>
      <c r="EW697" s="11">
        <v>22.241225230000001</v>
      </c>
      <c r="EX697" s="11">
        <v>1.9370229999999999E-2</v>
      </c>
      <c r="EY697" s="11">
        <v>1.190109E-2</v>
      </c>
      <c r="EZ697" s="11">
        <v>4.924823E-3</v>
      </c>
      <c r="FA697" s="11">
        <v>0</v>
      </c>
      <c r="FB697" s="11">
        <v>0</v>
      </c>
      <c r="FC697" s="11">
        <v>0</v>
      </c>
      <c r="FD697" s="11">
        <v>0</v>
      </c>
      <c r="FE697" s="11">
        <v>0</v>
      </c>
      <c r="FF697" s="11">
        <v>0</v>
      </c>
      <c r="FG697" s="11">
        <v>0</v>
      </c>
      <c r="FH697" s="11">
        <v>0.42696699999999999</v>
      </c>
      <c r="FI697" s="11" t="s">
        <v>115</v>
      </c>
      <c r="FJ697" s="11" t="s">
        <v>115</v>
      </c>
      <c r="FK697" s="9">
        <v>2237.0790390000002</v>
      </c>
      <c r="FL697" s="11" t="s">
        <v>115</v>
      </c>
      <c r="FM697" s="11" t="s">
        <v>115</v>
      </c>
    </row>
    <row r="698" spans="116:169">
      <c r="DL698" s="11">
        <v>0</v>
      </c>
      <c r="DM698" s="11">
        <v>0.41226000000000002</v>
      </c>
      <c r="DN698" s="11">
        <v>2.5999999999999999E-3</v>
      </c>
      <c r="DO698" s="11">
        <v>2.15E-3</v>
      </c>
      <c r="DP698" s="11">
        <v>2.1299999999999999E-3</v>
      </c>
      <c r="DQ698" s="11">
        <v>4.0000000000000003E-5</v>
      </c>
      <c r="DR698" s="11">
        <v>5.0000000000000002E-5</v>
      </c>
      <c r="DS698" s="11">
        <v>2.0899999999999998E-3</v>
      </c>
      <c r="DT698" s="11">
        <v>5.6600000000000001E-3</v>
      </c>
      <c r="DU698" s="11">
        <v>6.5799999999999999E-3</v>
      </c>
      <c r="DV698" s="11">
        <v>0.14185</v>
      </c>
      <c r="DW698" s="11">
        <v>0.42459999999999998</v>
      </c>
      <c r="DX698" s="11">
        <v>0</v>
      </c>
      <c r="DY698" s="11">
        <v>2139.9537700000001</v>
      </c>
      <c r="DZ698" s="11">
        <v>13.59671</v>
      </c>
      <c r="EA698" s="11">
        <v>11.356350000000001</v>
      </c>
      <c r="EB698" s="11">
        <v>11.34942</v>
      </c>
      <c r="EC698" s="11">
        <v>0.21468000000000001</v>
      </c>
      <c r="ED698" s="11">
        <v>0.23799999999999999</v>
      </c>
      <c r="EE698" s="11">
        <v>11.17179</v>
      </c>
      <c r="EF698" s="11">
        <v>29.645869999999999</v>
      </c>
      <c r="EG698" s="11">
        <v>43.429920000000003</v>
      </c>
      <c r="EH698" s="11">
        <v>896.36081000000001</v>
      </c>
      <c r="EI698" s="11">
        <v>2694.4035399999998</v>
      </c>
      <c r="EJ698" s="11">
        <v>0</v>
      </c>
      <c r="EK698" s="11">
        <v>19.521561930000001</v>
      </c>
      <c r="EL698" s="11">
        <v>1.5714662000000001E-2</v>
      </c>
      <c r="EM698" s="11">
        <v>1.0734326000000001E-2</v>
      </c>
      <c r="EN698" s="11">
        <v>4.4353250000000004E-3</v>
      </c>
      <c r="EO698" s="11">
        <v>0</v>
      </c>
      <c r="EP698" s="11">
        <v>0</v>
      </c>
      <c r="EQ698" s="11">
        <v>0</v>
      </c>
      <c r="ER698" s="11">
        <v>0</v>
      </c>
      <c r="ES698" s="11">
        <v>0</v>
      </c>
      <c r="ET698" s="11">
        <v>0</v>
      </c>
      <c r="EU698" s="11">
        <v>0</v>
      </c>
      <c r="EV698" s="11">
        <v>0</v>
      </c>
      <c r="EW698" s="11">
        <v>21.62780601</v>
      </c>
      <c r="EX698" s="11">
        <v>1.7870016999999998E-2</v>
      </c>
      <c r="EY698" s="11">
        <v>1.2369978E-2</v>
      </c>
      <c r="EZ698" s="11">
        <v>5.1966010000000003E-3</v>
      </c>
      <c r="FA698" s="11">
        <v>0</v>
      </c>
      <c r="FB698" s="11">
        <v>0</v>
      </c>
      <c r="FC698" s="11">
        <v>0</v>
      </c>
      <c r="FD698" s="11">
        <v>0</v>
      </c>
      <c r="FE698" s="11">
        <v>0</v>
      </c>
      <c r="FF698" s="11">
        <v>0</v>
      </c>
      <c r="FG698" s="11">
        <v>0</v>
      </c>
      <c r="FH698" s="11">
        <v>0.41917700000000002</v>
      </c>
      <c r="FI698" s="11" t="s">
        <v>115</v>
      </c>
      <c r="FJ698" s="11" t="s">
        <v>115</v>
      </c>
      <c r="FK698" s="9">
        <v>2176.4709280000002</v>
      </c>
      <c r="FL698" s="11" t="s">
        <v>115</v>
      </c>
      <c r="FM698" s="11" t="s">
        <v>115</v>
      </c>
    </row>
    <row r="699" spans="116:169">
      <c r="DL699" s="11">
        <v>0</v>
      </c>
      <c r="DM699" s="11">
        <v>0.4052</v>
      </c>
      <c r="DN699" s="11">
        <v>1.92E-3</v>
      </c>
      <c r="DO699" s="11">
        <v>2.3700000000000001E-3</v>
      </c>
      <c r="DP699" s="11">
        <v>1.91E-3</v>
      </c>
      <c r="DQ699" s="11">
        <v>4.0000000000000003E-5</v>
      </c>
      <c r="DR699" s="11">
        <v>5.0000000000000002E-5</v>
      </c>
      <c r="DS699" s="11">
        <v>2.1199999999999999E-3</v>
      </c>
      <c r="DT699" s="11">
        <v>5.5700000000000003E-3</v>
      </c>
      <c r="DU699" s="11">
        <v>6.6299999999999996E-3</v>
      </c>
      <c r="DV699" s="11">
        <v>0.14394000000000001</v>
      </c>
      <c r="DW699" s="11">
        <v>0.43025999999999998</v>
      </c>
      <c r="DX699" s="11">
        <v>0</v>
      </c>
      <c r="DY699" s="11">
        <v>2083.9925199999998</v>
      </c>
      <c r="DZ699" s="11">
        <v>9.9654000000000007</v>
      </c>
      <c r="EA699" s="11">
        <v>12.400589999999999</v>
      </c>
      <c r="EB699" s="11">
        <v>10.090949999999999</v>
      </c>
      <c r="EC699" s="11">
        <v>0.21706</v>
      </c>
      <c r="ED699" s="11">
        <v>0.23518</v>
      </c>
      <c r="EE699" s="11">
        <v>11.25121</v>
      </c>
      <c r="EF699" s="11">
        <v>28.90635</v>
      </c>
      <c r="EG699" s="11">
        <v>43.667929999999998</v>
      </c>
      <c r="EH699" s="11">
        <v>907.5326</v>
      </c>
      <c r="EI699" s="11">
        <v>2724.0494100000001</v>
      </c>
      <c r="EJ699" s="11">
        <v>0</v>
      </c>
      <c r="EK699" s="11">
        <v>19.380601209999998</v>
      </c>
      <c r="EL699" s="11">
        <v>1.6615514000000001E-2</v>
      </c>
      <c r="EM699" s="11">
        <v>9.8207150000000007E-3</v>
      </c>
      <c r="EN699" s="11">
        <v>4.6498850000000003E-3</v>
      </c>
      <c r="EO699" s="11">
        <v>0</v>
      </c>
      <c r="EP699" s="11">
        <v>0</v>
      </c>
      <c r="EQ699" s="11">
        <v>0</v>
      </c>
      <c r="ER699" s="11">
        <v>0</v>
      </c>
      <c r="ES699" s="11">
        <v>0</v>
      </c>
      <c r="ET699" s="11">
        <v>0</v>
      </c>
      <c r="EU699" s="11">
        <v>0</v>
      </c>
      <c r="EV699" s="11">
        <v>0</v>
      </c>
      <c r="EW699" s="11">
        <v>21.067506030000001</v>
      </c>
      <c r="EX699" s="11">
        <v>1.8530892E-2</v>
      </c>
      <c r="EY699" s="11">
        <v>1.1110709E-2</v>
      </c>
      <c r="EZ699" s="11">
        <v>5.3480899999999998E-3</v>
      </c>
      <c r="FA699" s="11">
        <v>0</v>
      </c>
      <c r="FB699" s="11">
        <v>0</v>
      </c>
      <c r="FC699" s="11">
        <v>0</v>
      </c>
      <c r="FD699" s="11">
        <v>0</v>
      </c>
      <c r="FE699" s="11">
        <v>0</v>
      </c>
      <c r="FF699" s="11">
        <v>0</v>
      </c>
      <c r="FG699" s="11">
        <v>0</v>
      </c>
      <c r="FH699" s="11">
        <v>0.41144599999999998</v>
      </c>
      <c r="FI699" s="11" t="s">
        <v>115</v>
      </c>
      <c r="FJ699" s="11" t="s">
        <v>115</v>
      </c>
      <c r="FK699" s="9">
        <v>2116.6665109999999</v>
      </c>
      <c r="FL699" s="11" t="s">
        <v>115</v>
      </c>
      <c r="FM699" s="11" t="s">
        <v>115</v>
      </c>
    </row>
    <row r="700" spans="116:169">
      <c r="DL700" s="11">
        <v>0</v>
      </c>
      <c r="DM700" s="11">
        <v>0.39807999999999999</v>
      </c>
      <c r="DN700" s="11">
        <v>1.9400000000000001E-3</v>
      </c>
      <c r="DO700" s="11">
        <v>1.9E-3</v>
      </c>
      <c r="DP700" s="11">
        <v>2.0600000000000002E-3</v>
      </c>
      <c r="DQ700" s="11">
        <v>4.0000000000000003E-5</v>
      </c>
      <c r="DR700" s="11">
        <v>4.0000000000000003E-5</v>
      </c>
      <c r="DS700" s="11">
        <v>1.9300000000000001E-3</v>
      </c>
      <c r="DT700" s="11">
        <v>5.47E-3</v>
      </c>
      <c r="DU700" s="11">
        <v>6.6699999999999997E-3</v>
      </c>
      <c r="DV700" s="11">
        <v>0.14606</v>
      </c>
      <c r="DW700" s="11">
        <v>0.43583</v>
      </c>
      <c r="DX700" s="11">
        <v>0</v>
      </c>
      <c r="DY700" s="11">
        <v>2028.17949</v>
      </c>
      <c r="DZ700" s="11">
        <v>9.9623799999999996</v>
      </c>
      <c r="EA700" s="11">
        <v>9.8221799999999995</v>
      </c>
      <c r="EB700" s="11">
        <v>10.74765</v>
      </c>
      <c r="EC700" s="11">
        <v>0.19453999999999999</v>
      </c>
      <c r="ED700" s="11">
        <v>0.22275</v>
      </c>
      <c r="EE700" s="11">
        <v>10.13739</v>
      </c>
      <c r="EF700" s="11">
        <v>28.143989999999999</v>
      </c>
      <c r="EG700" s="11">
        <v>43.903100000000002</v>
      </c>
      <c r="EH700" s="11">
        <v>918.78381000000002</v>
      </c>
      <c r="EI700" s="11">
        <v>2752.9557599999998</v>
      </c>
      <c r="EJ700" s="11">
        <v>0</v>
      </c>
      <c r="EK700" s="11">
        <v>19.226864389999999</v>
      </c>
      <c r="EL700" s="11">
        <v>1.4518672999999999E-2</v>
      </c>
      <c r="EM700" s="11">
        <v>1.0551001000000001E-2</v>
      </c>
      <c r="EN700" s="11">
        <v>4.2134130000000001E-3</v>
      </c>
      <c r="EO700" s="11">
        <v>0</v>
      </c>
      <c r="EP700" s="11">
        <v>0</v>
      </c>
      <c r="EQ700" s="11">
        <v>0</v>
      </c>
      <c r="ER700" s="11">
        <v>0</v>
      </c>
      <c r="ES700" s="11">
        <v>0</v>
      </c>
      <c r="ET700" s="11">
        <v>0</v>
      </c>
      <c r="EU700" s="11">
        <v>0</v>
      </c>
      <c r="EV700" s="11">
        <v>0</v>
      </c>
      <c r="EW700" s="11">
        <v>20.503362039999999</v>
      </c>
      <c r="EX700" s="11">
        <v>1.5906851999999999E-2</v>
      </c>
      <c r="EY700" s="11">
        <v>1.1711183999999999E-2</v>
      </c>
      <c r="EZ700" s="11">
        <v>4.7564560000000001E-3</v>
      </c>
      <c r="FA700" s="11">
        <v>0</v>
      </c>
      <c r="FB700" s="11">
        <v>0</v>
      </c>
      <c r="FC700" s="11">
        <v>0</v>
      </c>
      <c r="FD700" s="11">
        <v>0</v>
      </c>
      <c r="FE700" s="11">
        <v>0</v>
      </c>
      <c r="FF700" s="11">
        <v>0</v>
      </c>
      <c r="FG700" s="11">
        <v>0</v>
      </c>
      <c r="FH700" s="11">
        <v>0.40400599999999998</v>
      </c>
      <c r="FI700" s="11" t="s">
        <v>115</v>
      </c>
      <c r="FJ700" s="11" t="s">
        <v>115</v>
      </c>
      <c r="FK700" s="9">
        <v>2058.9062389999999</v>
      </c>
      <c r="FL700" s="11" t="s">
        <v>115</v>
      </c>
      <c r="FM700" s="11" t="s">
        <v>115</v>
      </c>
    </row>
    <row r="701" spans="116:169">
      <c r="DL701" s="11">
        <v>0</v>
      </c>
      <c r="DM701" s="11">
        <v>0.39084999999999998</v>
      </c>
      <c r="DN701" s="11">
        <v>2.0899999999999998E-3</v>
      </c>
      <c r="DO701" s="11">
        <v>1.8699999999999999E-3</v>
      </c>
      <c r="DP701" s="11">
        <v>1.6900000000000001E-3</v>
      </c>
      <c r="DQ701" s="11">
        <v>4.0000000000000003E-5</v>
      </c>
      <c r="DR701" s="11">
        <v>4.0000000000000003E-5</v>
      </c>
      <c r="DS701" s="11">
        <v>2.0400000000000001E-3</v>
      </c>
      <c r="DT701" s="11">
        <v>5.3800000000000002E-3</v>
      </c>
      <c r="DU701" s="11">
        <v>6.7099999999999998E-3</v>
      </c>
      <c r="DV701" s="11">
        <v>0.14798</v>
      </c>
      <c r="DW701" s="11">
        <v>0.44130000000000003</v>
      </c>
      <c r="DX701" s="11">
        <v>0</v>
      </c>
      <c r="DY701" s="11">
        <v>1972.33385</v>
      </c>
      <c r="DZ701" s="11">
        <v>10.646509999999999</v>
      </c>
      <c r="EA701" s="11">
        <v>9.58127</v>
      </c>
      <c r="EB701" s="11">
        <v>8.7508900000000001</v>
      </c>
      <c r="EC701" s="11">
        <v>0.18417</v>
      </c>
      <c r="ED701" s="11">
        <v>0.21698000000000001</v>
      </c>
      <c r="EE701" s="11">
        <v>10.66999</v>
      </c>
      <c r="EF701" s="11">
        <v>27.431319999999999</v>
      </c>
      <c r="EG701" s="11">
        <v>44.12585</v>
      </c>
      <c r="EH701" s="11">
        <v>928.9212</v>
      </c>
      <c r="EI701" s="11">
        <v>2781.0997400000001</v>
      </c>
      <c r="EJ701" s="11">
        <v>0</v>
      </c>
      <c r="EK701" s="11">
        <v>19.063889960000001</v>
      </c>
      <c r="EL701" s="11">
        <v>1.3815373000000001E-2</v>
      </c>
      <c r="EM701" s="11">
        <v>8.9801229999999996E-3</v>
      </c>
      <c r="EN701" s="11">
        <v>4.5718809999999999E-3</v>
      </c>
      <c r="EO701" s="11">
        <v>0</v>
      </c>
      <c r="EP701" s="11">
        <v>0</v>
      </c>
      <c r="EQ701" s="11">
        <v>0</v>
      </c>
      <c r="ER701" s="11">
        <v>0</v>
      </c>
      <c r="ES701" s="11">
        <v>0</v>
      </c>
      <c r="ET701" s="11">
        <v>0</v>
      </c>
      <c r="EU701" s="11">
        <v>0</v>
      </c>
      <c r="EV701" s="11">
        <v>0</v>
      </c>
      <c r="EW701" s="11">
        <v>19.939767230000001</v>
      </c>
      <c r="EX701" s="11">
        <v>1.4845626000000001E-2</v>
      </c>
      <c r="EY701" s="11">
        <v>9.7842569999999993E-3</v>
      </c>
      <c r="EZ701" s="11">
        <v>5.0648380000000003E-3</v>
      </c>
      <c r="FA701" s="11">
        <v>0</v>
      </c>
      <c r="FB701" s="11">
        <v>0</v>
      </c>
      <c r="FC701" s="11">
        <v>0</v>
      </c>
      <c r="FD701" s="11">
        <v>0</v>
      </c>
      <c r="FE701" s="11">
        <v>0</v>
      </c>
      <c r="FF701" s="11">
        <v>0</v>
      </c>
      <c r="FG701" s="11">
        <v>0</v>
      </c>
      <c r="FH701" s="11">
        <v>0.39653500000000003</v>
      </c>
      <c r="FI701" s="11" t="s">
        <v>115</v>
      </c>
      <c r="FJ701" s="11" t="s">
        <v>115</v>
      </c>
      <c r="FK701" s="9">
        <v>2001.496686</v>
      </c>
      <c r="FL701" s="11" t="s">
        <v>115</v>
      </c>
      <c r="FM701" s="11" t="s">
        <v>115</v>
      </c>
    </row>
    <row r="702" spans="116:169">
      <c r="DL702" s="11">
        <v>0</v>
      </c>
      <c r="DM702" s="11">
        <v>0.38408999999999999</v>
      </c>
      <c r="DN702" s="11">
        <v>1.7799999999999999E-3</v>
      </c>
      <c r="DO702" s="11">
        <v>1.9599999999999999E-3</v>
      </c>
      <c r="DP702" s="11">
        <v>1.65E-3</v>
      </c>
      <c r="DQ702" s="11">
        <v>3.0000000000000001E-5</v>
      </c>
      <c r="DR702" s="11">
        <v>4.0000000000000003E-5</v>
      </c>
      <c r="DS702" s="11">
        <v>1.6900000000000001E-3</v>
      </c>
      <c r="DT702" s="11">
        <v>5.28E-3</v>
      </c>
      <c r="DU702" s="11">
        <v>6.7600000000000004E-3</v>
      </c>
      <c r="DV702" s="11">
        <v>0.15001999999999999</v>
      </c>
      <c r="DW702" s="11">
        <v>0.44668000000000002</v>
      </c>
      <c r="DX702" s="11">
        <v>0</v>
      </c>
      <c r="DY702" s="11">
        <v>1919.29907</v>
      </c>
      <c r="DZ702" s="11">
        <v>8.9872700000000005</v>
      </c>
      <c r="EA702" s="11">
        <v>9.9935600000000004</v>
      </c>
      <c r="EB702" s="11">
        <v>8.4786199999999994</v>
      </c>
      <c r="EC702" s="11">
        <v>0.17757000000000001</v>
      </c>
      <c r="ED702" s="11">
        <v>0.20912</v>
      </c>
      <c r="EE702" s="11">
        <v>8.7613500000000002</v>
      </c>
      <c r="EF702" s="11">
        <v>26.641919999999999</v>
      </c>
      <c r="EG702" s="11">
        <v>44.342829999999999</v>
      </c>
      <c r="EH702" s="11">
        <v>939.59118999999998</v>
      </c>
      <c r="EI702" s="11">
        <v>2808.53107</v>
      </c>
      <c r="EJ702" s="11">
        <v>0</v>
      </c>
      <c r="EK702" s="11">
        <v>18.921620570000002</v>
      </c>
      <c r="EL702" s="11">
        <v>1.4130314E-2</v>
      </c>
      <c r="EM702" s="11">
        <v>8.6472779999999996E-3</v>
      </c>
      <c r="EN702" s="11">
        <v>3.795709E-3</v>
      </c>
      <c r="EO702" s="11">
        <v>0</v>
      </c>
      <c r="EP702" s="11">
        <v>0</v>
      </c>
      <c r="EQ702" s="11">
        <v>0</v>
      </c>
      <c r="ER702" s="11">
        <v>0</v>
      </c>
      <c r="ES702" s="11">
        <v>0</v>
      </c>
      <c r="ET702" s="11">
        <v>0</v>
      </c>
      <c r="EU702" s="11">
        <v>0</v>
      </c>
      <c r="EV702" s="11">
        <v>0</v>
      </c>
      <c r="EW702" s="11">
        <v>19.407977580000001</v>
      </c>
      <c r="EX702" s="11">
        <v>1.4884237E-2</v>
      </c>
      <c r="EY702" s="11">
        <v>9.2405890000000004E-3</v>
      </c>
      <c r="EZ702" s="11">
        <v>4.1258270000000003E-3</v>
      </c>
      <c r="FA702" s="11">
        <v>0</v>
      </c>
      <c r="FB702" s="11">
        <v>0</v>
      </c>
      <c r="FC702" s="11">
        <v>0</v>
      </c>
      <c r="FD702" s="11">
        <v>0</v>
      </c>
      <c r="FE702" s="11">
        <v>0</v>
      </c>
      <c r="FF702" s="11">
        <v>0</v>
      </c>
      <c r="FG702" s="11">
        <v>0</v>
      </c>
      <c r="FH702" s="11">
        <v>0.38951999999999998</v>
      </c>
      <c r="FI702" s="11" t="s">
        <v>115</v>
      </c>
      <c r="FJ702" s="11" t="s">
        <v>115</v>
      </c>
      <c r="FK702" s="9">
        <v>1946.936095</v>
      </c>
      <c r="FL702" s="11" t="s">
        <v>115</v>
      </c>
      <c r="FM702" s="11" t="s">
        <v>115</v>
      </c>
    </row>
    <row r="703" spans="116:169">
      <c r="DL703" s="11">
        <v>0</v>
      </c>
      <c r="DM703" s="11">
        <v>0.37717000000000001</v>
      </c>
      <c r="DN703" s="11">
        <v>1.9599999999999999E-3</v>
      </c>
      <c r="DO703" s="11">
        <v>1.75E-3</v>
      </c>
      <c r="DP703" s="11">
        <v>1.72E-3</v>
      </c>
      <c r="DQ703" s="11">
        <v>3.0000000000000001E-5</v>
      </c>
      <c r="DR703" s="11">
        <v>4.0000000000000003E-5</v>
      </c>
      <c r="DS703" s="11">
        <v>1.67E-3</v>
      </c>
      <c r="DT703" s="11">
        <v>5.1799999999999997E-3</v>
      </c>
      <c r="DU703" s="11">
        <v>6.7999999999999996E-3</v>
      </c>
      <c r="DV703" s="11">
        <v>0.15171999999999999</v>
      </c>
      <c r="DW703" s="11">
        <v>0.45195999999999997</v>
      </c>
      <c r="DX703" s="11">
        <v>0</v>
      </c>
      <c r="DY703" s="11">
        <v>1865.9983</v>
      </c>
      <c r="DZ703" s="11">
        <v>9.8012599999999992</v>
      </c>
      <c r="EA703" s="11">
        <v>8.7903300000000009</v>
      </c>
      <c r="EB703" s="11">
        <v>8.7377699999999994</v>
      </c>
      <c r="EC703" s="11">
        <v>0.1678</v>
      </c>
      <c r="ED703" s="11">
        <v>0.20166999999999999</v>
      </c>
      <c r="EE703" s="11">
        <v>8.5617900000000002</v>
      </c>
      <c r="EF703" s="11">
        <v>25.88599</v>
      </c>
      <c r="EG703" s="11">
        <v>44.551960000000001</v>
      </c>
      <c r="EH703" s="11">
        <v>948.35253999999998</v>
      </c>
      <c r="EI703" s="11">
        <v>2835.17299</v>
      </c>
      <c r="EJ703" s="11">
        <v>0</v>
      </c>
      <c r="EK703" s="11">
        <v>18.765168989999999</v>
      </c>
      <c r="EL703" s="11">
        <v>1.3200551E-2</v>
      </c>
      <c r="EM703" s="11">
        <v>9.0685750000000006E-3</v>
      </c>
      <c r="EN703" s="11">
        <v>3.749166E-3</v>
      </c>
      <c r="EO703" s="11">
        <v>0</v>
      </c>
      <c r="EP703" s="11">
        <v>0</v>
      </c>
      <c r="EQ703" s="11">
        <v>0</v>
      </c>
      <c r="ER703" s="11">
        <v>0</v>
      </c>
      <c r="ES703" s="11">
        <v>0</v>
      </c>
      <c r="ET703" s="11">
        <v>0</v>
      </c>
      <c r="EU703" s="11">
        <v>0</v>
      </c>
      <c r="EV703" s="11">
        <v>0</v>
      </c>
      <c r="EW703" s="11">
        <v>18.871433830000001</v>
      </c>
      <c r="EX703" s="11">
        <v>1.3644744E-2</v>
      </c>
      <c r="EY703" s="11">
        <v>9.503994E-3</v>
      </c>
      <c r="EZ703" s="11">
        <v>3.99783E-3</v>
      </c>
      <c r="FA703" s="11">
        <v>0</v>
      </c>
      <c r="FB703" s="11">
        <v>0</v>
      </c>
      <c r="FC703" s="11">
        <v>0</v>
      </c>
      <c r="FD703" s="11">
        <v>0</v>
      </c>
      <c r="FE703" s="11">
        <v>0</v>
      </c>
      <c r="FF703" s="11">
        <v>0</v>
      </c>
      <c r="FG703" s="11">
        <v>0</v>
      </c>
      <c r="FH703" s="11">
        <v>0.38262800000000002</v>
      </c>
      <c r="FI703" s="11" t="s">
        <v>115</v>
      </c>
      <c r="FJ703" s="11" t="s">
        <v>115</v>
      </c>
      <c r="FK703" s="9">
        <v>1893.495457</v>
      </c>
      <c r="FL703" s="11" t="s">
        <v>115</v>
      </c>
      <c r="FM703" s="11" t="s">
        <v>115</v>
      </c>
    </row>
    <row r="704" spans="116:169">
      <c r="DL704" s="11">
        <v>0</v>
      </c>
      <c r="DM704" s="11">
        <v>0.37036999999999998</v>
      </c>
      <c r="DN704" s="11">
        <v>1.97E-3</v>
      </c>
      <c r="DO704" s="11">
        <v>1.8500000000000001E-3</v>
      </c>
      <c r="DP704" s="11">
        <v>1.5499999999999999E-3</v>
      </c>
      <c r="DQ704" s="11">
        <v>3.0000000000000001E-5</v>
      </c>
      <c r="DR704" s="11">
        <v>4.0000000000000003E-5</v>
      </c>
      <c r="DS704" s="11">
        <v>1.72E-3</v>
      </c>
      <c r="DT704" s="11">
        <v>5.0800000000000003E-3</v>
      </c>
      <c r="DU704" s="11">
        <v>6.8399999999999997E-3</v>
      </c>
      <c r="DV704" s="11">
        <v>0.15339</v>
      </c>
      <c r="DW704" s="11">
        <v>0.45713999999999999</v>
      </c>
      <c r="DX704" s="11">
        <v>0</v>
      </c>
      <c r="DY704" s="11">
        <v>1813.78719</v>
      </c>
      <c r="DZ704" s="11">
        <v>9.7353000000000005</v>
      </c>
      <c r="EA704" s="11">
        <v>9.24132</v>
      </c>
      <c r="EB704" s="11">
        <v>7.8207399999999998</v>
      </c>
      <c r="EC704" s="11">
        <v>0.16705999999999999</v>
      </c>
      <c r="ED704" s="11">
        <v>0.19800999999999999</v>
      </c>
      <c r="EE704" s="11">
        <v>8.7508099999999995</v>
      </c>
      <c r="EF704" s="11">
        <v>25.157540000000001</v>
      </c>
      <c r="EG704" s="11">
        <v>44.753630000000001</v>
      </c>
      <c r="EH704" s="11">
        <v>956.91432999999995</v>
      </c>
      <c r="EI704" s="11">
        <v>2861.0589799999998</v>
      </c>
      <c r="EJ704" s="11">
        <v>0</v>
      </c>
      <c r="EK704" s="11">
        <v>18.61157558</v>
      </c>
      <c r="EL704" s="11">
        <v>1.3608050999999999E-2</v>
      </c>
      <c r="EM704" s="11">
        <v>8.3635989999999993E-3</v>
      </c>
      <c r="EN704" s="11">
        <v>3.9387229999999999E-3</v>
      </c>
      <c r="EO704" s="11">
        <v>0</v>
      </c>
      <c r="EP704" s="11">
        <v>0</v>
      </c>
      <c r="EQ704" s="11">
        <v>0</v>
      </c>
      <c r="ER704" s="11">
        <v>0</v>
      </c>
      <c r="ES704" s="11">
        <v>0</v>
      </c>
      <c r="ET704" s="11">
        <v>0</v>
      </c>
      <c r="EU704" s="11">
        <v>0</v>
      </c>
      <c r="EV704" s="11">
        <v>0</v>
      </c>
      <c r="EW704" s="11">
        <v>18.347683759999999</v>
      </c>
      <c r="EX704" s="11">
        <v>1.3784958E-2</v>
      </c>
      <c r="EY704" s="11">
        <v>8.5977050000000006E-3</v>
      </c>
      <c r="EZ704" s="11">
        <v>4.1194450000000002E-3</v>
      </c>
      <c r="FA704" s="11">
        <v>0</v>
      </c>
      <c r="FB704" s="11">
        <v>0</v>
      </c>
      <c r="FC704" s="11">
        <v>0</v>
      </c>
      <c r="FD704" s="11">
        <v>0</v>
      </c>
      <c r="FE704" s="11">
        <v>0</v>
      </c>
      <c r="FF704" s="11">
        <v>0</v>
      </c>
      <c r="FG704" s="11">
        <v>0</v>
      </c>
      <c r="FH704" s="11">
        <v>0.37577899999999997</v>
      </c>
      <c r="FI704" s="11" t="s">
        <v>115</v>
      </c>
      <c r="FJ704" s="11" t="s">
        <v>115</v>
      </c>
      <c r="FK704" s="9">
        <v>1840.751604</v>
      </c>
      <c r="FL704" s="11" t="s">
        <v>115</v>
      </c>
      <c r="FM704" s="11" t="s">
        <v>115</v>
      </c>
    </row>
    <row r="705" spans="116:169">
      <c r="DL705" s="11">
        <v>0</v>
      </c>
      <c r="DM705" s="11">
        <v>0.36365999999999998</v>
      </c>
      <c r="DN705" s="11">
        <v>1.99E-3</v>
      </c>
      <c r="DO705" s="11">
        <v>1.8600000000000001E-3</v>
      </c>
      <c r="DP705" s="11">
        <v>1.6299999999999999E-3</v>
      </c>
      <c r="DQ705" s="11">
        <v>3.0000000000000001E-5</v>
      </c>
      <c r="DR705" s="11">
        <v>4.0000000000000003E-5</v>
      </c>
      <c r="DS705" s="11">
        <v>1.58E-3</v>
      </c>
      <c r="DT705" s="11">
        <v>5.0000000000000001E-3</v>
      </c>
      <c r="DU705" s="11">
        <v>6.8799999999999998E-3</v>
      </c>
      <c r="DV705" s="11">
        <v>0.15512000000000001</v>
      </c>
      <c r="DW705" s="11">
        <v>0.46222999999999997</v>
      </c>
      <c r="DX705" s="11">
        <v>0</v>
      </c>
      <c r="DY705" s="11">
        <v>1762.48325</v>
      </c>
      <c r="DZ705" s="11">
        <v>9.7310300000000005</v>
      </c>
      <c r="EA705" s="11">
        <v>9.1799300000000006</v>
      </c>
      <c r="EB705" s="11">
        <v>8.1214899999999997</v>
      </c>
      <c r="EC705" s="11">
        <v>0.16402</v>
      </c>
      <c r="ED705" s="11">
        <v>0.19202</v>
      </c>
      <c r="EE705" s="11">
        <v>7.9274899999999997</v>
      </c>
      <c r="EF705" s="11">
        <v>24.468309999999999</v>
      </c>
      <c r="EG705" s="11">
        <v>44.951639999999998</v>
      </c>
      <c r="EH705" s="11">
        <v>965.66513999999995</v>
      </c>
      <c r="EI705" s="11">
        <v>2886.2165199999999</v>
      </c>
      <c r="EJ705" s="11">
        <v>0</v>
      </c>
      <c r="EK705" s="11">
        <v>18.457905350000001</v>
      </c>
      <c r="EL705" s="11">
        <v>1.3848050000000001E-2</v>
      </c>
      <c r="EM705" s="11">
        <v>8.7234430000000009E-3</v>
      </c>
      <c r="EN705" s="11">
        <v>3.5960430000000002E-3</v>
      </c>
      <c r="EO705" s="11">
        <v>0</v>
      </c>
      <c r="EP705" s="11">
        <v>0</v>
      </c>
      <c r="EQ705" s="11">
        <v>0</v>
      </c>
      <c r="ER705" s="11">
        <v>0</v>
      </c>
      <c r="ES705" s="11">
        <v>0</v>
      </c>
      <c r="ET705" s="11">
        <v>0</v>
      </c>
      <c r="EU705" s="11">
        <v>0</v>
      </c>
      <c r="EV705" s="11">
        <v>0</v>
      </c>
      <c r="EW705" s="11">
        <v>17.833608779999999</v>
      </c>
      <c r="EX705" s="11">
        <v>1.3751167999999999E-2</v>
      </c>
      <c r="EY705" s="11">
        <v>8.7906010000000003E-3</v>
      </c>
      <c r="EZ705" s="11">
        <v>3.6882600000000001E-3</v>
      </c>
      <c r="FA705" s="11">
        <v>0</v>
      </c>
      <c r="FB705" s="11">
        <v>0</v>
      </c>
      <c r="FC705" s="11">
        <v>0</v>
      </c>
      <c r="FD705" s="11">
        <v>0</v>
      </c>
      <c r="FE705" s="11">
        <v>0</v>
      </c>
      <c r="FF705" s="11">
        <v>0</v>
      </c>
      <c r="FG705" s="11">
        <v>0</v>
      </c>
      <c r="FH705" s="11">
        <v>0.36916500000000002</v>
      </c>
      <c r="FI705" s="11" t="s">
        <v>115</v>
      </c>
      <c r="FJ705" s="11" t="s">
        <v>115</v>
      </c>
      <c r="FK705" s="9">
        <v>1789.6797120000001</v>
      </c>
      <c r="FL705" s="11" t="s">
        <v>115</v>
      </c>
      <c r="FM705" s="11" t="s">
        <v>115</v>
      </c>
    </row>
    <row r="706" spans="116:169">
      <c r="DL706" s="11">
        <v>0</v>
      </c>
      <c r="DM706" s="11">
        <v>0.35709000000000002</v>
      </c>
      <c r="DN706" s="11">
        <v>1.9400000000000001E-3</v>
      </c>
      <c r="DO706" s="11">
        <v>1.8699999999999999E-3</v>
      </c>
      <c r="DP706" s="11">
        <v>1.64E-3</v>
      </c>
      <c r="DQ706" s="11">
        <v>3.0000000000000001E-5</v>
      </c>
      <c r="DR706" s="11">
        <v>4.0000000000000003E-5</v>
      </c>
      <c r="DS706" s="11">
        <v>1.65E-3</v>
      </c>
      <c r="DT706" s="11">
        <v>4.9100000000000003E-3</v>
      </c>
      <c r="DU706" s="11">
        <v>6.9199999999999999E-3</v>
      </c>
      <c r="DV706" s="11">
        <v>0.15669</v>
      </c>
      <c r="DW706" s="11">
        <v>0.46722000000000002</v>
      </c>
      <c r="DX706" s="11">
        <v>0</v>
      </c>
      <c r="DY706" s="11">
        <v>1712.3649700000001</v>
      </c>
      <c r="DZ706" s="11">
        <v>9.4151900000000008</v>
      </c>
      <c r="EA706" s="11">
        <v>9.1343999999999994</v>
      </c>
      <c r="EB706" s="11">
        <v>8.0796100000000006</v>
      </c>
      <c r="EC706" s="11">
        <v>0.16414000000000001</v>
      </c>
      <c r="ED706" s="11">
        <v>0.18834999999999999</v>
      </c>
      <c r="EE706" s="11">
        <v>8.1874900000000004</v>
      </c>
      <c r="EF706" s="11">
        <v>23.81223</v>
      </c>
      <c r="EG706" s="11">
        <v>45.143659999999997</v>
      </c>
      <c r="EH706" s="11">
        <v>973.59262999999999</v>
      </c>
      <c r="EI706" s="11">
        <v>2910.6848300000001</v>
      </c>
      <c r="EJ706" s="11">
        <v>0</v>
      </c>
      <c r="EK706" s="11">
        <v>18.306516760000001</v>
      </c>
      <c r="EL706" s="11">
        <v>1.4123787E-2</v>
      </c>
      <c r="EM706" s="11">
        <v>8.8969029999999994E-3</v>
      </c>
      <c r="EN706" s="11">
        <v>3.8082960000000001E-3</v>
      </c>
      <c r="EO706" s="11">
        <v>0</v>
      </c>
      <c r="EP706" s="11">
        <v>0</v>
      </c>
      <c r="EQ706" s="11">
        <v>0</v>
      </c>
      <c r="ER706" s="11">
        <v>0</v>
      </c>
      <c r="ES706" s="11">
        <v>0</v>
      </c>
      <c r="ET706" s="11">
        <v>0</v>
      </c>
      <c r="EU706" s="11">
        <v>0</v>
      </c>
      <c r="EV706" s="11">
        <v>0</v>
      </c>
      <c r="EW706" s="11">
        <v>17.331288929999999</v>
      </c>
      <c r="EX706" s="11">
        <v>1.3746486E-2</v>
      </c>
      <c r="EY706" s="11">
        <v>8.7891029999999995E-3</v>
      </c>
      <c r="EZ706" s="11">
        <v>3.8296409999999999E-3</v>
      </c>
      <c r="FA706" s="11">
        <v>0</v>
      </c>
      <c r="FB706" s="11">
        <v>0</v>
      </c>
      <c r="FC706" s="11">
        <v>0</v>
      </c>
      <c r="FD706" s="11">
        <v>0</v>
      </c>
      <c r="FE706" s="11">
        <v>0</v>
      </c>
      <c r="FF706" s="11">
        <v>0</v>
      </c>
      <c r="FG706" s="11">
        <v>0</v>
      </c>
      <c r="FH706" s="11">
        <v>0.362568</v>
      </c>
      <c r="FI706" s="11" t="s">
        <v>115</v>
      </c>
      <c r="FJ706" s="11" t="s">
        <v>115</v>
      </c>
      <c r="FK706" s="9">
        <v>1739.158302</v>
      </c>
      <c r="FL706" s="11" t="s">
        <v>115</v>
      </c>
      <c r="FM706" s="11" t="s">
        <v>115</v>
      </c>
    </row>
    <row r="707" spans="116:169">
      <c r="DL707" s="11">
        <v>0</v>
      </c>
      <c r="DM707" s="11">
        <v>0.35042000000000001</v>
      </c>
      <c r="DN707" s="11">
        <v>2.1199999999999999E-3</v>
      </c>
      <c r="DO707" s="11">
        <v>1.83E-3</v>
      </c>
      <c r="DP707" s="11">
        <v>1.64E-3</v>
      </c>
      <c r="DQ707" s="11">
        <v>3.0000000000000001E-5</v>
      </c>
      <c r="DR707" s="11">
        <v>4.0000000000000003E-5</v>
      </c>
      <c r="DS707" s="11">
        <v>1.66E-3</v>
      </c>
      <c r="DT707" s="11">
        <v>4.8199999999999996E-3</v>
      </c>
      <c r="DU707" s="11">
        <v>6.96E-3</v>
      </c>
      <c r="DV707" s="11">
        <v>0.15834000000000001</v>
      </c>
      <c r="DW707" s="11">
        <v>0.47214</v>
      </c>
      <c r="DX707" s="11">
        <v>0</v>
      </c>
      <c r="DY707" s="11">
        <v>1662.3118300000001</v>
      </c>
      <c r="DZ707" s="11">
        <v>10.15926</v>
      </c>
      <c r="EA707" s="11">
        <v>8.8640100000000004</v>
      </c>
      <c r="EB707" s="11">
        <v>8.0261600000000008</v>
      </c>
      <c r="EC707" s="11">
        <v>0.16106000000000001</v>
      </c>
      <c r="ED707" s="11">
        <v>0.18345</v>
      </c>
      <c r="EE707" s="11">
        <v>8.1786899999999996</v>
      </c>
      <c r="EF707" s="11">
        <v>23.10181</v>
      </c>
      <c r="EG707" s="11">
        <v>45.332009999999997</v>
      </c>
      <c r="EH707" s="11">
        <v>981.78012000000001</v>
      </c>
      <c r="EI707" s="11">
        <v>2934.4970600000001</v>
      </c>
      <c r="EJ707" s="11">
        <v>0</v>
      </c>
      <c r="EK707" s="11">
        <v>18.145011279999999</v>
      </c>
      <c r="EL707" s="11">
        <v>1.4127439E-2</v>
      </c>
      <c r="EM707" s="11">
        <v>9.0336410000000002E-3</v>
      </c>
      <c r="EN707" s="11">
        <v>3.8649219999999998E-3</v>
      </c>
      <c r="EO707" s="11">
        <v>0</v>
      </c>
      <c r="EP707" s="11">
        <v>0</v>
      </c>
      <c r="EQ707" s="11">
        <v>0</v>
      </c>
      <c r="ER707" s="11">
        <v>0</v>
      </c>
      <c r="ES707" s="11">
        <v>0</v>
      </c>
      <c r="ET707" s="11">
        <v>0</v>
      </c>
      <c r="EU707" s="11">
        <v>0</v>
      </c>
      <c r="EV707" s="11">
        <v>0</v>
      </c>
      <c r="EW707" s="11">
        <v>16.828957429999999</v>
      </c>
      <c r="EX707" s="11">
        <v>1.3475971E-2</v>
      </c>
      <c r="EY707" s="11">
        <v>8.746551E-3</v>
      </c>
      <c r="EZ707" s="11">
        <v>3.8098989999999998E-3</v>
      </c>
      <c r="FA707" s="11">
        <v>0</v>
      </c>
      <c r="FB707" s="11">
        <v>0</v>
      </c>
      <c r="FC707" s="11">
        <v>0</v>
      </c>
      <c r="FD707" s="11">
        <v>0</v>
      </c>
      <c r="FE707" s="11">
        <v>0</v>
      </c>
      <c r="FF707" s="11">
        <v>0</v>
      </c>
      <c r="FG707" s="11">
        <v>0</v>
      </c>
      <c r="FH707" s="11">
        <v>0.35605199999999998</v>
      </c>
      <c r="FI707" s="11" t="s">
        <v>115</v>
      </c>
      <c r="FJ707" s="11" t="s">
        <v>115</v>
      </c>
      <c r="FK707" s="9">
        <v>1689.5223109999999</v>
      </c>
      <c r="FL707" s="11" t="s">
        <v>115</v>
      </c>
      <c r="FM707" s="11" t="s">
        <v>115</v>
      </c>
    </row>
    <row r="708" spans="116:169">
      <c r="DL708" s="11">
        <v>0</v>
      </c>
      <c r="DM708" s="11">
        <v>0.34379999999999999</v>
      </c>
      <c r="DN708" s="11">
        <v>2.2200000000000002E-3</v>
      </c>
      <c r="DO708" s="11">
        <v>1.9499999999999999E-3</v>
      </c>
      <c r="DP708" s="11">
        <v>1.6199999999999999E-3</v>
      </c>
      <c r="DQ708" s="11">
        <v>3.0000000000000001E-5</v>
      </c>
      <c r="DR708" s="11">
        <v>4.0000000000000003E-5</v>
      </c>
      <c r="DS708" s="11">
        <v>1.67E-3</v>
      </c>
      <c r="DT708" s="11">
        <v>4.7299999999999998E-3</v>
      </c>
      <c r="DU708" s="11">
        <v>6.9899999999999997E-3</v>
      </c>
      <c r="DV708" s="11">
        <v>0.16</v>
      </c>
      <c r="DW708" s="11">
        <v>0.47694999999999999</v>
      </c>
      <c r="DX708" s="11">
        <v>0</v>
      </c>
      <c r="DY708" s="11">
        <v>1612.92516</v>
      </c>
      <c r="DZ708" s="11">
        <v>10.52436</v>
      </c>
      <c r="EA708" s="11">
        <v>9.3365799999999997</v>
      </c>
      <c r="EB708" s="11">
        <v>7.8235299999999999</v>
      </c>
      <c r="EC708" s="11">
        <v>0.16303999999999999</v>
      </c>
      <c r="ED708" s="11">
        <v>0.18012</v>
      </c>
      <c r="EE708" s="11">
        <v>8.1348800000000008</v>
      </c>
      <c r="EF708" s="11">
        <v>22.425229999999999</v>
      </c>
      <c r="EG708" s="11">
        <v>45.515450000000001</v>
      </c>
      <c r="EH708" s="11">
        <v>989.95880999999997</v>
      </c>
      <c r="EI708" s="11">
        <v>2957.59888</v>
      </c>
      <c r="EJ708" s="11">
        <v>0</v>
      </c>
      <c r="EK708" s="11">
        <v>17.981610289999999</v>
      </c>
      <c r="EL708" s="11">
        <v>1.4900904E-2</v>
      </c>
      <c r="EM708" s="11">
        <v>8.9823690000000005E-3</v>
      </c>
      <c r="EN708" s="11">
        <v>3.9174149999999996E-3</v>
      </c>
      <c r="EO708" s="11">
        <v>0</v>
      </c>
      <c r="EP708" s="11">
        <v>0</v>
      </c>
      <c r="EQ708" s="11">
        <v>0</v>
      </c>
      <c r="ER708" s="11">
        <v>0</v>
      </c>
      <c r="ES708" s="11">
        <v>0</v>
      </c>
      <c r="ET708" s="11">
        <v>0</v>
      </c>
      <c r="EU708" s="11">
        <v>0</v>
      </c>
      <c r="EV708" s="11">
        <v>0</v>
      </c>
      <c r="EW708" s="11">
        <v>16.334572179999999</v>
      </c>
      <c r="EX708" s="11">
        <v>1.3920277E-2</v>
      </c>
      <c r="EY708" s="11">
        <v>8.5223090000000005E-3</v>
      </c>
      <c r="EZ708" s="11">
        <v>3.784688E-3</v>
      </c>
      <c r="FA708" s="11">
        <v>0</v>
      </c>
      <c r="FB708" s="11">
        <v>0</v>
      </c>
      <c r="FC708" s="11">
        <v>0</v>
      </c>
      <c r="FD708" s="11">
        <v>0</v>
      </c>
      <c r="FE708" s="11">
        <v>0</v>
      </c>
      <c r="FF708" s="11">
        <v>0</v>
      </c>
      <c r="FG708" s="11">
        <v>0</v>
      </c>
      <c r="FH708" s="11">
        <v>0.34961799999999998</v>
      </c>
      <c r="FI708" s="11" t="s">
        <v>115</v>
      </c>
      <c r="FJ708" s="11" t="s">
        <v>115</v>
      </c>
      <c r="FK708" s="9">
        <v>1640.7726720000001</v>
      </c>
      <c r="FL708" s="11" t="s">
        <v>115</v>
      </c>
      <c r="FM708" s="11" t="s">
        <v>115</v>
      </c>
    </row>
    <row r="709" spans="116:169">
      <c r="DL709" s="11">
        <v>0</v>
      </c>
      <c r="DM709" s="11">
        <v>0.33767999999999998</v>
      </c>
      <c r="DN709" s="11">
        <v>1.8600000000000001E-3</v>
      </c>
      <c r="DO709" s="11">
        <v>2.0300000000000001E-3</v>
      </c>
      <c r="DP709" s="11">
        <v>1.7099999999999999E-3</v>
      </c>
      <c r="DQ709" s="11">
        <v>3.0000000000000001E-5</v>
      </c>
      <c r="DR709" s="11">
        <v>4.0000000000000003E-5</v>
      </c>
      <c r="DS709" s="11">
        <v>1.64E-3</v>
      </c>
      <c r="DT709" s="11">
        <v>4.64E-3</v>
      </c>
      <c r="DU709" s="11">
        <v>7.0299999999999998E-3</v>
      </c>
      <c r="DV709" s="11">
        <v>0.16167000000000001</v>
      </c>
      <c r="DW709" s="11">
        <v>0.48168</v>
      </c>
      <c r="DX709" s="11">
        <v>0</v>
      </c>
      <c r="DY709" s="11">
        <v>1566.41238</v>
      </c>
      <c r="DZ709" s="11">
        <v>8.7157900000000001</v>
      </c>
      <c r="EA709" s="11">
        <v>9.5958100000000002</v>
      </c>
      <c r="EB709" s="11">
        <v>8.1863100000000006</v>
      </c>
      <c r="EC709" s="11">
        <v>0.16575000000000001</v>
      </c>
      <c r="ED709" s="11">
        <v>0.17679</v>
      </c>
      <c r="EE709" s="11">
        <v>7.89107</v>
      </c>
      <c r="EF709" s="11">
        <v>21.759139999999999</v>
      </c>
      <c r="EG709" s="11">
        <v>45.695569999999996</v>
      </c>
      <c r="EH709" s="11">
        <v>998.09369000000004</v>
      </c>
      <c r="EI709" s="11">
        <v>2980.0241099999998</v>
      </c>
      <c r="EJ709" s="11">
        <v>0</v>
      </c>
      <c r="EK709" s="11">
        <v>17.840502659999999</v>
      </c>
      <c r="EL709" s="11">
        <v>1.5703261999999999E-2</v>
      </c>
      <c r="EM709" s="11">
        <v>9.5308130000000008E-3</v>
      </c>
      <c r="EN709" s="11">
        <v>3.8973089999999998E-3</v>
      </c>
      <c r="EO709" s="11">
        <v>0</v>
      </c>
      <c r="EP709" s="11">
        <v>0</v>
      </c>
      <c r="EQ709" s="11">
        <v>0</v>
      </c>
      <c r="ER709" s="11">
        <v>0</v>
      </c>
      <c r="ES709" s="11">
        <v>0</v>
      </c>
      <c r="ET709" s="11">
        <v>0</v>
      </c>
      <c r="EU709" s="11">
        <v>0</v>
      </c>
      <c r="EV709" s="11">
        <v>0</v>
      </c>
      <c r="EW709" s="11">
        <v>15.869633139999999</v>
      </c>
      <c r="EX709" s="11">
        <v>1.4367733000000001E-2</v>
      </c>
      <c r="EY709" s="11">
        <v>8.8578700000000003E-3</v>
      </c>
      <c r="EZ709" s="11">
        <v>3.689459E-3</v>
      </c>
      <c r="FA709" s="11">
        <v>0</v>
      </c>
      <c r="FB709" s="11">
        <v>0</v>
      </c>
      <c r="FC709" s="11">
        <v>0</v>
      </c>
      <c r="FD709" s="11">
        <v>0</v>
      </c>
      <c r="FE709" s="11">
        <v>0</v>
      </c>
      <c r="FF709" s="11">
        <v>0</v>
      </c>
      <c r="FG709" s="11">
        <v>0</v>
      </c>
      <c r="FH709" s="11">
        <v>0.34330699999999997</v>
      </c>
      <c r="FI709" s="11" t="s">
        <v>115</v>
      </c>
      <c r="FJ709" s="11" t="s">
        <v>115</v>
      </c>
      <c r="FK709" s="9">
        <v>1593.076041</v>
      </c>
      <c r="FL709" s="11" t="s">
        <v>115</v>
      </c>
      <c r="FM709" s="11" t="s">
        <v>115</v>
      </c>
    </row>
    <row r="710" spans="116:169">
      <c r="DL710" s="11">
        <v>0</v>
      </c>
      <c r="DM710" s="11">
        <v>0.33129999999999998</v>
      </c>
      <c r="DN710" s="11">
        <v>2.1199999999999999E-3</v>
      </c>
      <c r="DO710" s="11">
        <v>1.7700000000000001E-3</v>
      </c>
      <c r="DP710" s="11">
        <v>1.7700000000000001E-3</v>
      </c>
      <c r="DQ710" s="11">
        <v>3.0000000000000001E-5</v>
      </c>
      <c r="DR710" s="11">
        <v>4.0000000000000003E-5</v>
      </c>
      <c r="DS710" s="11">
        <v>1.73E-3</v>
      </c>
      <c r="DT710" s="11">
        <v>4.5500000000000002E-3</v>
      </c>
      <c r="DU710" s="11">
        <v>7.0699999999999999E-3</v>
      </c>
      <c r="DV710" s="11">
        <v>0.16331000000000001</v>
      </c>
      <c r="DW710" s="11">
        <v>0.48631999999999997</v>
      </c>
      <c r="DX710" s="11">
        <v>0</v>
      </c>
      <c r="DY710" s="11">
        <v>1519.1763800000001</v>
      </c>
      <c r="DZ710" s="11">
        <v>9.84849</v>
      </c>
      <c r="EA710" s="11">
        <v>8.2842699999999994</v>
      </c>
      <c r="EB710" s="11">
        <v>8.3522700000000007</v>
      </c>
      <c r="EC710" s="11">
        <v>0.15720000000000001</v>
      </c>
      <c r="ED710" s="11">
        <v>0.17082</v>
      </c>
      <c r="EE710" s="11">
        <v>8.2809299999999997</v>
      </c>
      <c r="EF710" s="11">
        <v>21.099910000000001</v>
      </c>
      <c r="EG710" s="11">
        <v>45.87236</v>
      </c>
      <c r="EH710" s="11">
        <v>1005.98475</v>
      </c>
      <c r="EI710" s="11">
        <v>3001.78325</v>
      </c>
      <c r="EJ710" s="11">
        <v>0</v>
      </c>
      <c r="EK710" s="11">
        <v>17.676941159999998</v>
      </c>
      <c r="EL710" s="11">
        <v>1.4642423999999999E-2</v>
      </c>
      <c r="EM710" s="11">
        <v>1.0023977999999999E-2</v>
      </c>
      <c r="EN710" s="11">
        <v>4.1622050000000004E-3</v>
      </c>
      <c r="EO710" s="11">
        <v>0</v>
      </c>
      <c r="EP710" s="11">
        <v>0</v>
      </c>
      <c r="EQ710" s="11">
        <v>0</v>
      </c>
      <c r="ER710" s="11">
        <v>0</v>
      </c>
      <c r="ES710" s="11">
        <v>0</v>
      </c>
      <c r="ET710" s="11">
        <v>0</v>
      </c>
      <c r="EU710" s="11">
        <v>0</v>
      </c>
      <c r="EV710" s="11">
        <v>0</v>
      </c>
      <c r="EW710" s="11">
        <v>15.39370428</v>
      </c>
      <c r="EX710" s="11">
        <v>1.3131729999999999E-2</v>
      </c>
      <c r="EY710" s="11">
        <v>9.1250310000000005E-3</v>
      </c>
      <c r="EZ710" s="11">
        <v>3.860072E-3</v>
      </c>
      <c r="FA710" s="11">
        <v>0</v>
      </c>
      <c r="FB710" s="11">
        <v>0</v>
      </c>
      <c r="FC710" s="11">
        <v>0</v>
      </c>
      <c r="FD710" s="11">
        <v>0</v>
      </c>
      <c r="FE710" s="11">
        <v>0</v>
      </c>
      <c r="FF710" s="11">
        <v>0</v>
      </c>
      <c r="FG710" s="11">
        <v>0</v>
      </c>
      <c r="FH710" s="11">
        <v>0.33698699999999998</v>
      </c>
      <c r="FI710" s="11" t="s">
        <v>115</v>
      </c>
      <c r="FJ710" s="11" t="s">
        <v>115</v>
      </c>
      <c r="FK710" s="9">
        <v>1545.818616</v>
      </c>
      <c r="FL710" s="11" t="s">
        <v>115</v>
      </c>
      <c r="FM710" s="11" t="s">
        <v>115</v>
      </c>
    </row>
    <row r="711" spans="116:169">
      <c r="DL711" s="11">
        <v>0</v>
      </c>
      <c r="DM711" s="11">
        <v>0.32562999999999998</v>
      </c>
      <c r="DN711" s="11">
        <v>1.56E-3</v>
      </c>
      <c r="DO711" s="11">
        <v>1.9400000000000001E-3</v>
      </c>
      <c r="DP711" s="11">
        <v>1.57E-3</v>
      </c>
      <c r="DQ711" s="11">
        <v>3.0000000000000001E-5</v>
      </c>
      <c r="DR711" s="11">
        <v>4.0000000000000003E-5</v>
      </c>
      <c r="DS711" s="11">
        <v>1.75E-3</v>
      </c>
      <c r="DT711" s="11">
        <v>4.4799999999999996E-3</v>
      </c>
      <c r="DU711" s="11">
        <v>7.11E-3</v>
      </c>
      <c r="DV711" s="11">
        <v>0.16503999999999999</v>
      </c>
      <c r="DW711" s="11">
        <v>0.49086999999999997</v>
      </c>
      <c r="DX711" s="11">
        <v>0</v>
      </c>
      <c r="DY711" s="11">
        <v>1475.6623500000001</v>
      </c>
      <c r="DZ711" s="11">
        <v>7.1439700000000004</v>
      </c>
      <c r="EA711" s="11">
        <v>8.9617799999999992</v>
      </c>
      <c r="EB711" s="11">
        <v>7.3556100000000004</v>
      </c>
      <c r="EC711" s="11">
        <v>0.15755</v>
      </c>
      <c r="ED711" s="11">
        <v>0.16811999999999999</v>
      </c>
      <c r="EE711" s="11">
        <v>8.2693499999999993</v>
      </c>
      <c r="EF711" s="11">
        <v>20.522120000000001</v>
      </c>
      <c r="EG711" s="11">
        <v>46.04318</v>
      </c>
      <c r="EH711" s="11">
        <v>1014.26568</v>
      </c>
      <c r="EI711" s="11">
        <v>3022.8831599999999</v>
      </c>
      <c r="EJ711" s="11">
        <v>0</v>
      </c>
      <c r="EK711" s="11">
        <v>17.54895685</v>
      </c>
      <c r="EL711" s="11">
        <v>1.5358119999999999E-2</v>
      </c>
      <c r="EM711" s="11">
        <v>9.1071929999999995E-3</v>
      </c>
      <c r="EN711" s="11">
        <v>4.3351969999999998E-3</v>
      </c>
      <c r="EO711" s="11">
        <v>0</v>
      </c>
      <c r="EP711" s="11">
        <v>0</v>
      </c>
      <c r="EQ711" s="11">
        <v>0</v>
      </c>
      <c r="ER711" s="11">
        <v>0</v>
      </c>
      <c r="ES711" s="11">
        <v>0</v>
      </c>
      <c r="ET711" s="11">
        <v>0</v>
      </c>
      <c r="EU711" s="11">
        <v>0</v>
      </c>
      <c r="EV711" s="11">
        <v>0</v>
      </c>
      <c r="EW711" s="11">
        <v>14.95746057</v>
      </c>
      <c r="EX711" s="11">
        <v>1.3475488000000001E-2</v>
      </c>
      <c r="EY711" s="11">
        <v>8.1205689999999994E-3</v>
      </c>
      <c r="EZ711" s="11">
        <v>3.9378449999999997E-3</v>
      </c>
      <c r="FA711" s="11">
        <v>0</v>
      </c>
      <c r="FB711" s="11">
        <v>0</v>
      </c>
      <c r="FC711" s="11">
        <v>0</v>
      </c>
      <c r="FD711" s="11">
        <v>0</v>
      </c>
      <c r="FE711" s="11">
        <v>0</v>
      </c>
      <c r="FF711" s="11">
        <v>0</v>
      </c>
      <c r="FG711" s="11">
        <v>0</v>
      </c>
      <c r="FH711" s="11">
        <v>0.33072499999999999</v>
      </c>
      <c r="FI711" s="11" t="s">
        <v>115</v>
      </c>
      <c r="FJ711" s="11" t="s">
        <v>115</v>
      </c>
      <c r="FK711" s="9">
        <v>1499.2812650000001</v>
      </c>
      <c r="FL711" s="11" t="s">
        <v>115</v>
      </c>
      <c r="FM711" s="11" t="s">
        <v>115</v>
      </c>
    </row>
    <row r="712" spans="116:169">
      <c r="DL712" s="11">
        <v>0</v>
      </c>
      <c r="DM712" s="11">
        <v>0.31991000000000003</v>
      </c>
      <c r="DN712" s="11">
        <v>1.56E-3</v>
      </c>
      <c r="DO712" s="11">
        <v>1.5399999999999999E-3</v>
      </c>
      <c r="DP712" s="11">
        <v>1.6800000000000001E-3</v>
      </c>
      <c r="DQ712" s="11">
        <v>3.0000000000000001E-5</v>
      </c>
      <c r="DR712" s="11">
        <v>3.0000000000000001E-5</v>
      </c>
      <c r="DS712" s="11">
        <v>1.58E-3</v>
      </c>
      <c r="DT712" s="11">
        <v>4.4000000000000003E-3</v>
      </c>
      <c r="DU712" s="11">
        <v>7.1399999999999996E-3</v>
      </c>
      <c r="DV712" s="11">
        <v>0.16678999999999999</v>
      </c>
      <c r="DW712" s="11">
        <v>0.49534</v>
      </c>
      <c r="DX712" s="11">
        <v>0</v>
      </c>
      <c r="DY712" s="11">
        <v>1432.3795700000001</v>
      </c>
      <c r="DZ712" s="11">
        <v>7.0634699999999997</v>
      </c>
      <c r="EA712" s="11">
        <v>7.0316299999999998</v>
      </c>
      <c r="EB712" s="11">
        <v>7.7632899999999996</v>
      </c>
      <c r="EC712" s="11">
        <v>0.14002000000000001</v>
      </c>
      <c r="ED712" s="11">
        <v>0.15848999999999999</v>
      </c>
      <c r="EE712" s="11">
        <v>7.3782800000000002</v>
      </c>
      <c r="EF712" s="11">
        <v>19.929839999999999</v>
      </c>
      <c r="EG712" s="11">
        <v>46.211300000000001</v>
      </c>
      <c r="EH712" s="11">
        <v>1022.53503</v>
      </c>
      <c r="EI712" s="11">
        <v>3043.4052799999999</v>
      </c>
      <c r="EJ712" s="11">
        <v>0</v>
      </c>
      <c r="EK712" s="11">
        <v>17.409734100000001</v>
      </c>
      <c r="EL712" s="11">
        <v>1.3328187999999999E-2</v>
      </c>
      <c r="EM712" s="11">
        <v>9.7146999999999997E-3</v>
      </c>
      <c r="EN712" s="11">
        <v>3.9004220000000002E-3</v>
      </c>
      <c r="EO712" s="11">
        <v>0</v>
      </c>
      <c r="EP712" s="11">
        <v>0</v>
      </c>
      <c r="EQ712" s="11">
        <v>0</v>
      </c>
      <c r="ER712" s="11">
        <v>0</v>
      </c>
      <c r="ES712" s="11">
        <v>0</v>
      </c>
      <c r="ET712" s="11">
        <v>0</v>
      </c>
      <c r="EU712" s="11">
        <v>0</v>
      </c>
      <c r="EV712" s="11">
        <v>0</v>
      </c>
      <c r="EW712" s="11">
        <v>14.519716799999999</v>
      </c>
      <c r="EX712" s="11">
        <v>1.1461847000000001E-2</v>
      </c>
      <c r="EY712" s="11">
        <v>8.4777819999999997E-3</v>
      </c>
      <c r="EZ712" s="11">
        <v>3.4692849999999999E-3</v>
      </c>
      <c r="FA712" s="11">
        <v>0</v>
      </c>
      <c r="FB712" s="11">
        <v>0</v>
      </c>
      <c r="FC712" s="11">
        <v>0</v>
      </c>
      <c r="FD712" s="11">
        <v>0</v>
      </c>
      <c r="FE712" s="11">
        <v>0</v>
      </c>
      <c r="FF712" s="11">
        <v>0</v>
      </c>
      <c r="FG712" s="11">
        <v>0</v>
      </c>
      <c r="FH712" s="11">
        <v>0.32471299999999997</v>
      </c>
      <c r="FI712" s="11" t="s">
        <v>115</v>
      </c>
      <c r="FJ712" s="11" t="s">
        <v>115</v>
      </c>
      <c r="FK712" s="9">
        <v>1454.3779810000001</v>
      </c>
      <c r="FL712" s="11" t="s">
        <v>115</v>
      </c>
      <c r="FM712" s="11" t="s">
        <v>115</v>
      </c>
    </row>
    <row r="713" spans="116:169">
      <c r="DL713" s="11">
        <v>0</v>
      </c>
      <c r="DM713" s="11">
        <v>0.31409999999999999</v>
      </c>
      <c r="DN713" s="11">
        <v>1.6800000000000001E-3</v>
      </c>
      <c r="DO713" s="11">
        <v>1.5E-3</v>
      </c>
      <c r="DP713" s="11">
        <v>1.3699999999999999E-3</v>
      </c>
      <c r="DQ713" s="11">
        <v>3.0000000000000001E-5</v>
      </c>
      <c r="DR713" s="11">
        <v>3.0000000000000001E-5</v>
      </c>
      <c r="DS713" s="11">
        <v>1.67E-3</v>
      </c>
      <c r="DT713" s="11">
        <v>4.3299999999999996E-3</v>
      </c>
      <c r="DU713" s="11">
        <v>7.1799999999999998E-3</v>
      </c>
      <c r="DV713" s="11">
        <v>0.16836999999999999</v>
      </c>
      <c r="DW713" s="11">
        <v>0.49974000000000002</v>
      </c>
      <c r="DX713" s="11">
        <v>0</v>
      </c>
      <c r="DY713" s="11">
        <v>1389.1568199999999</v>
      </c>
      <c r="DZ713" s="11">
        <v>7.5215899999999998</v>
      </c>
      <c r="EA713" s="11">
        <v>6.7935999999999996</v>
      </c>
      <c r="EB713" s="11">
        <v>6.2623300000000004</v>
      </c>
      <c r="EC713" s="11">
        <v>0.13142000000000001</v>
      </c>
      <c r="ED713" s="11">
        <v>0.15375</v>
      </c>
      <c r="EE713" s="11">
        <v>7.6978</v>
      </c>
      <c r="EF713" s="11">
        <v>19.37369</v>
      </c>
      <c r="EG713" s="11">
        <v>46.369790000000002</v>
      </c>
      <c r="EH713" s="11">
        <v>1029.9133099999999</v>
      </c>
      <c r="EI713" s="11">
        <v>3063.3351200000002</v>
      </c>
      <c r="EJ713" s="11">
        <v>0</v>
      </c>
      <c r="EK713" s="11">
        <v>17.261976650000001</v>
      </c>
      <c r="EL713" s="11">
        <v>1.25849E-2</v>
      </c>
      <c r="EM713" s="11">
        <v>8.2144130000000003E-3</v>
      </c>
      <c r="EN713" s="11">
        <v>4.2038630000000004E-3</v>
      </c>
      <c r="EO713" s="11">
        <v>0</v>
      </c>
      <c r="EP713" s="11">
        <v>0</v>
      </c>
      <c r="EQ713" s="11">
        <v>0</v>
      </c>
      <c r="ER713" s="11">
        <v>0</v>
      </c>
      <c r="ES713" s="11">
        <v>0</v>
      </c>
      <c r="ET713" s="11">
        <v>0</v>
      </c>
      <c r="EU713" s="11">
        <v>0</v>
      </c>
      <c r="EV713" s="11">
        <v>0</v>
      </c>
      <c r="EW713" s="11">
        <v>14.083217189999999</v>
      </c>
      <c r="EX713" s="11">
        <v>1.058775E-2</v>
      </c>
      <c r="EY713" s="11">
        <v>7.0197080000000004E-3</v>
      </c>
      <c r="EZ713" s="11">
        <v>3.6606049999999999E-3</v>
      </c>
      <c r="FA713" s="11">
        <v>0</v>
      </c>
      <c r="FB713" s="11">
        <v>0</v>
      </c>
      <c r="FC713" s="11">
        <v>0</v>
      </c>
      <c r="FD713" s="11">
        <v>0</v>
      </c>
      <c r="FE713" s="11">
        <v>0</v>
      </c>
      <c r="FF713" s="11">
        <v>0</v>
      </c>
      <c r="FG713" s="11">
        <v>0</v>
      </c>
      <c r="FH713" s="11">
        <v>0.31868600000000002</v>
      </c>
      <c r="FI713" s="11" t="s">
        <v>115</v>
      </c>
      <c r="FJ713" s="11" t="s">
        <v>115</v>
      </c>
      <c r="FK713" s="9">
        <v>1409.865769</v>
      </c>
      <c r="FL713" s="11" t="s">
        <v>115</v>
      </c>
      <c r="FM713" s="11" t="s">
        <v>115</v>
      </c>
    </row>
    <row r="714" spans="116:169">
      <c r="DL714" s="11">
        <v>0</v>
      </c>
      <c r="DM714" s="11">
        <v>0.30867</v>
      </c>
      <c r="DN714" s="11">
        <v>1.4300000000000001E-3</v>
      </c>
      <c r="DO714" s="11">
        <v>1.58E-3</v>
      </c>
      <c r="DP714" s="11">
        <v>1.33E-3</v>
      </c>
      <c r="DQ714" s="11">
        <v>3.0000000000000001E-5</v>
      </c>
      <c r="DR714" s="11">
        <v>3.0000000000000001E-5</v>
      </c>
      <c r="DS714" s="11">
        <v>1.3699999999999999E-3</v>
      </c>
      <c r="DT714" s="11">
        <v>4.2399999999999998E-3</v>
      </c>
      <c r="DU714" s="11">
        <v>7.2100000000000003E-3</v>
      </c>
      <c r="DV714" s="11">
        <v>0.17004</v>
      </c>
      <c r="DW714" s="11">
        <v>0.50407000000000002</v>
      </c>
      <c r="DX714" s="11">
        <v>0</v>
      </c>
      <c r="DY714" s="11">
        <v>1348.00695</v>
      </c>
      <c r="DZ714" s="11">
        <v>6.3306100000000001</v>
      </c>
      <c r="EA714" s="11">
        <v>7.0578900000000004</v>
      </c>
      <c r="EB714" s="11">
        <v>6.0116100000000001</v>
      </c>
      <c r="EC714" s="11">
        <v>0.12584000000000001</v>
      </c>
      <c r="ED714" s="11">
        <v>0.14757999999999999</v>
      </c>
      <c r="EE714" s="11">
        <v>6.2632899999999996</v>
      </c>
      <c r="EF714" s="11">
        <v>18.76483</v>
      </c>
      <c r="EG714" s="11">
        <v>46.523539999999997</v>
      </c>
      <c r="EH714" s="11">
        <v>1037.6111100000001</v>
      </c>
      <c r="EI714" s="11">
        <v>3082.7087999999999</v>
      </c>
      <c r="EJ714" s="11">
        <v>0</v>
      </c>
      <c r="EK714" s="11">
        <v>17.133031030000001</v>
      </c>
      <c r="EL714" s="11">
        <v>1.2821681E-2</v>
      </c>
      <c r="EM714" s="11">
        <v>7.8539820000000007E-3</v>
      </c>
      <c r="EN714" s="11">
        <v>3.4668910000000002E-3</v>
      </c>
      <c r="EO714" s="11">
        <v>0</v>
      </c>
      <c r="EP714" s="11">
        <v>0</v>
      </c>
      <c r="EQ714" s="11">
        <v>0</v>
      </c>
      <c r="ER714" s="11">
        <v>0</v>
      </c>
      <c r="ES714" s="11">
        <v>0</v>
      </c>
      <c r="ET714" s="11">
        <v>0</v>
      </c>
      <c r="EU714" s="11">
        <v>0</v>
      </c>
      <c r="EV714" s="11">
        <v>0</v>
      </c>
      <c r="EW714" s="11">
        <v>13.67022993</v>
      </c>
      <c r="EX714" s="11">
        <v>1.0545206999999999E-2</v>
      </c>
      <c r="EY714" s="11">
        <v>6.5657759999999997E-3</v>
      </c>
      <c r="EZ714" s="11">
        <v>2.9547079999999999E-3</v>
      </c>
      <c r="FA714" s="11">
        <v>0</v>
      </c>
      <c r="FB714" s="11">
        <v>0</v>
      </c>
      <c r="FC714" s="11">
        <v>0</v>
      </c>
      <c r="FD714" s="11">
        <v>0</v>
      </c>
      <c r="FE714" s="11">
        <v>0</v>
      </c>
      <c r="FF714" s="11">
        <v>0</v>
      </c>
      <c r="FG714" s="11">
        <v>0</v>
      </c>
      <c r="FH714" s="11">
        <v>0.31303700000000001</v>
      </c>
      <c r="FI714" s="11" t="s">
        <v>115</v>
      </c>
      <c r="FJ714" s="11" t="s">
        <v>115</v>
      </c>
      <c r="FK714" s="9">
        <v>1367.5328930000001</v>
      </c>
      <c r="FL714" s="11" t="s">
        <v>115</v>
      </c>
      <c r="FM714" s="11" t="s">
        <v>115</v>
      </c>
    </row>
    <row r="715" spans="116:169">
      <c r="DL715" s="11">
        <v>0</v>
      </c>
      <c r="DM715" s="11">
        <v>0.30310999999999999</v>
      </c>
      <c r="DN715" s="11">
        <v>1.58E-3</v>
      </c>
      <c r="DO715" s="11">
        <v>1.4E-3</v>
      </c>
      <c r="DP715" s="11">
        <v>1.3799999999999999E-3</v>
      </c>
      <c r="DQ715" s="11">
        <v>3.0000000000000001E-5</v>
      </c>
      <c r="DR715" s="11">
        <v>3.0000000000000001E-5</v>
      </c>
      <c r="DS715" s="11">
        <v>1.3500000000000001E-3</v>
      </c>
      <c r="DT715" s="11">
        <v>4.1599999999999996E-3</v>
      </c>
      <c r="DU715" s="11">
        <v>7.2500000000000004E-3</v>
      </c>
      <c r="DV715" s="11">
        <v>0.17141000000000001</v>
      </c>
      <c r="DW715" s="11">
        <v>0.50831000000000004</v>
      </c>
      <c r="DX715" s="11">
        <v>0</v>
      </c>
      <c r="DY715" s="11">
        <v>1306.7673</v>
      </c>
      <c r="DZ715" s="11">
        <v>6.8838800000000004</v>
      </c>
      <c r="EA715" s="11">
        <v>6.18879</v>
      </c>
      <c r="EB715" s="11">
        <v>6.16981</v>
      </c>
      <c r="EC715" s="11">
        <v>0.11838</v>
      </c>
      <c r="ED715" s="11">
        <v>0.14183000000000001</v>
      </c>
      <c r="EE715" s="11">
        <v>6.0668600000000001</v>
      </c>
      <c r="EF715" s="11">
        <v>18.181139999999999</v>
      </c>
      <c r="EG715" s="11">
        <v>46.671120000000002</v>
      </c>
      <c r="EH715" s="11">
        <v>1043.8743999999999</v>
      </c>
      <c r="EI715" s="11">
        <v>3101.47363</v>
      </c>
      <c r="EJ715" s="11">
        <v>0</v>
      </c>
      <c r="EK715" s="11">
        <v>16.99131847</v>
      </c>
      <c r="EL715" s="11">
        <v>1.1960662E-2</v>
      </c>
      <c r="EM715" s="11">
        <v>8.2177169999999994E-3</v>
      </c>
      <c r="EN715" s="11">
        <v>3.40172E-3</v>
      </c>
      <c r="EO715" s="11">
        <v>0</v>
      </c>
      <c r="EP715" s="11">
        <v>0</v>
      </c>
      <c r="EQ715" s="11">
        <v>0</v>
      </c>
      <c r="ER715" s="11">
        <v>0</v>
      </c>
      <c r="ES715" s="11">
        <v>0</v>
      </c>
      <c r="ET715" s="11">
        <v>0</v>
      </c>
      <c r="EU715" s="11">
        <v>0</v>
      </c>
      <c r="EV715" s="11">
        <v>0</v>
      </c>
      <c r="EW715" s="11">
        <v>13.254931940000001</v>
      </c>
      <c r="EX715" s="11">
        <v>9.6276920000000002E-3</v>
      </c>
      <c r="EY715" s="11">
        <v>6.7195520000000002E-3</v>
      </c>
      <c r="EZ715" s="11">
        <v>2.8368320000000001E-3</v>
      </c>
      <c r="FA715" s="11">
        <v>0</v>
      </c>
      <c r="FB715" s="11">
        <v>0</v>
      </c>
      <c r="FC715" s="11">
        <v>0</v>
      </c>
      <c r="FD715" s="11">
        <v>0</v>
      </c>
      <c r="FE715" s="11">
        <v>0</v>
      </c>
      <c r="FF715" s="11">
        <v>0</v>
      </c>
      <c r="FG715" s="11">
        <v>0</v>
      </c>
      <c r="FH715" s="11">
        <v>0.30749500000000002</v>
      </c>
      <c r="FI715" s="11" t="s">
        <v>115</v>
      </c>
      <c r="FJ715" s="11" t="s">
        <v>115</v>
      </c>
      <c r="FK715" s="9">
        <v>1326.128162</v>
      </c>
      <c r="FL715" s="11" t="s">
        <v>115</v>
      </c>
      <c r="FM715" s="11" t="s">
        <v>115</v>
      </c>
    </row>
    <row r="716" spans="116:169">
      <c r="DL716" s="11">
        <v>0</v>
      </c>
      <c r="DM716" s="11">
        <v>0.29764000000000002</v>
      </c>
      <c r="DN716" s="11">
        <v>1.58E-3</v>
      </c>
      <c r="DO716" s="11">
        <v>1.49E-3</v>
      </c>
      <c r="DP716" s="11">
        <v>1.25E-3</v>
      </c>
      <c r="DQ716" s="11">
        <v>3.0000000000000001E-5</v>
      </c>
      <c r="DR716" s="11">
        <v>3.0000000000000001E-5</v>
      </c>
      <c r="DS716" s="11">
        <v>1.39E-3</v>
      </c>
      <c r="DT716" s="11">
        <v>4.0899999999999999E-3</v>
      </c>
      <c r="DU716" s="11">
        <v>7.28E-3</v>
      </c>
      <c r="DV716" s="11">
        <v>0.17276</v>
      </c>
      <c r="DW716" s="11">
        <v>0.51246999999999998</v>
      </c>
      <c r="DX716" s="11">
        <v>0</v>
      </c>
      <c r="DY716" s="11">
        <v>1266.3922299999999</v>
      </c>
      <c r="DZ716" s="11">
        <v>6.81752</v>
      </c>
      <c r="EA716" s="11">
        <v>6.4874099999999997</v>
      </c>
      <c r="EB716" s="11">
        <v>5.50474</v>
      </c>
      <c r="EC716" s="11">
        <v>0.11748</v>
      </c>
      <c r="ED716" s="11">
        <v>0.13883999999999999</v>
      </c>
      <c r="EE716" s="11">
        <v>6.17605</v>
      </c>
      <c r="EF716" s="11">
        <v>17.618200000000002</v>
      </c>
      <c r="EG716" s="11">
        <v>46.812950000000001</v>
      </c>
      <c r="EH716" s="11">
        <v>1049.9412600000001</v>
      </c>
      <c r="EI716" s="11">
        <v>3119.6547700000001</v>
      </c>
      <c r="EJ716" s="11">
        <v>0</v>
      </c>
      <c r="EK716" s="11">
        <v>16.852228709999999</v>
      </c>
      <c r="EL716" s="11">
        <v>1.2323834000000001E-2</v>
      </c>
      <c r="EM716" s="11">
        <v>7.5748100000000004E-3</v>
      </c>
      <c r="EN716" s="11">
        <v>3.56829E-3</v>
      </c>
      <c r="EO716" s="11">
        <v>0</v>
      </c>
      <c r="EP716" s="11">
        <v>0</v>
      </c>
      <c r="EQ716" s="11">
        <v>0</v>
      </c>
      <c r="ER716" s="11">
        <v>0</v>
      </c>
      <c r="ES716" s="11">
        <v>0</v>
      </c>
      <c r="ET716" s="11">
        <v>0</v>
      </c>
      <c r="EU716" s="11">
        <v>0</v>
      </c>
      <c r="EV716" s="11">
        <v>0</v>
      </c>
      <c r="EW716" s="11">
        <v>12.84965418</v>
      </c>
      <c r="EX716" s="11">
        <v>9.6941019999999996E-3</v>
      </c>
      <c r="EY716" s="11">
        <v>6.0592270000000004E-3</v>
      </c>
      <c r="EZ716" s="11">
        <v>2.9110030000000001E-3</v>
      </c>
      <c r="FA716" s="11">
        <v>0</v>
      </c>
      <c r="FB716" s="11">
        <v>0</v>
      </c>
      <c r="FC716" s="11">
        <v>0</v>
      </c>
      <c r="FD716" s="11">
        <v>0</v>
      </c>
      <c r="FE716" s="11">
        <v>0</v>
      </c>
      <c r="FF716" s="11">
        <v>0</v>
      </c>
      <c r="FG716" s="11">
        <v>0</v>
      </c>
      <c r="FH716" s="11">
        <v>0.30198999999999998</v>
      </c>
      <c r="FI716" s="11" t="s">
        <v>115</v>
      </c>
      <c r="FJ716" s="11" t="s">
        <v>115</v>
      </c>
      <c r="FK716" s="9">
        <v>1285.319373</v>
      </c>
      <c r="FL716" s="11" t="s">
        <v>115</v>
      </c>
      <c r="FM716" s="11" t="s">
        <v>115</v>
      </c>
    </row>
    <row r="717" spans="116:169">
      <c r="DL717" s="11">
        <v>0</v>
      </c>
      <c r="DM717" s="11">
        <v>0.29225000000000001</v>
      </c>
      <c r="DN717" s="11">
        <v>1.6000000000000001E-3</v>
      </c>
      <c r="DO717" s="11">
        <v>1.49E-3</v>
      </c>
      <c r="DP717" s="11">
        <v>1.31E-3</v>
      </c>
      <c r="DQ717" s="11">
        <v>3.0000000000000001E-5</v>
      </c>
      <c r="DR717" s="11">
        <v>3.0000000000000001E-5</v>
      </c>
      <c r="DS717" s="11">
        <v>1.2700000000000001E-3</v>
      </c>
      <c r="DT717" s="11">
        <v>4.0200000000000001E-3</v>
      </c>
      <c r="DU717" s="11">
        <v>7.3099999999999997E-3</v>
      </c>
      <c r="DV717" s="11">
        <v>0.17413999999999999</v>
      </c>
      <c r="DW717" s="11">
        <v>0.51656000000000002</v>
      </c>
      <c r="DX717" s="11">
        <v>0</v>
      </c>
      <c r="DY717" s="11">
        <v>1226.75307</v>
      </c>
      <c r="DZ717" s="11">
        <v>6.7940399999999999</v>
      </c>
      <c r="EA717" s="11">
        <v>6.4253600000000004</v>
      </c>
      <c r="EB717" s="11">
        <v>5.6997900000000001</v>
      </c>
      <c r="EC717" s="11">
        <v>0.11498999999999999</v>
      </c>
      <c r="ED717" s="11">
        <v>0.13422999999999999</v>
      </c>
      <c r="EE717" s="11">
        <v>5.5770099999999996</v>
      </c>
      <c r="EF717" s="11">
        <v>17.084119999999999</v>
      </c>
      <c r="EG717" s="11">
        <v>46.951799999999999</v>
      </c>
      <c r="EH717" s="11">
        <v>1056.1173100000001</v>
      </c>
      <c r="EI717" s="11">
        <v>3137.27297</v>
      </c>
      <c r="EJ717" s="11">
        <v>0</v>
      </c>
      <c r="EK717" s="11">
        <v>16.713080890000001</v>
      </c>
      <c r="EL717" s="11">
        <v>1.2539612E-2</v>
      </c>
      <c r="EM717" s="11">
        <v>7.899349E-3</v>
      </c>
      <c r="EN717" s="11">
        <v>3.256671E-3</v>
      </c>
      <c r="EO717" s="11">
        <v>0</v>
      </c>
      <c r="EP717" s="11">
        <v>0</v>
      </c>
      <c r="EQ717" s="11">
        <v>0</v>
      </c>
      <c r="ER717" s="11">
        <v>0</v>
      </c>
      <c r="ES717" s="11">
        <v>0</v>
      </c>
      <c r="ET717" s="11">
        <v>0</v>
      </c>
      <c r="EU717" s="11">
        <v>0</v>
      </c>
      <c r="EV717" s="11">
        <v>0</v>
      </c>
      <c r="EW717" s="11">
        <v>12.452169120000001</v>
      </c>
      <c r="EX717" s="11">
        <v>9.641274E-3</v>
      </c>
      <c r="EY717" s="11">
        <v>6.1765580000000004E-3</v>
      </c>
      <c r="EZ717" s="11">
        <v>2.5982840000000002E-3</v>
      </c>
      <c r="FA717" s="11">
        <v>0</v>
      </c>
      <c r="FB717" s="11">
        <v>0</v>
      </c>
      <c r="FC717" s="11">
        <v>0</v>
      </c>
      <c r="FD717" s="11">
        <v>0</v>
      </c>
      <c r="FE717" s="11">
        <v>0</v>
      </c>
      <c r="FF717" s="11">
        <v>0</v>
      </c>
      <c r="FG717" s="11">
        <v>0</v>
      </c>
      <c r="FH717" s="11">
        <v>0.29667500000000002</v>
      </c>
      <c r="FI717" s="11" t="s">
        <v>115</v>
      </c>
      <c r="FJ717" s="11" t="s">
        <v>115</v>
      </c>
      <c r="FK717" s="9">
        <v>1245.7872420000001</v>
      </c>
      <c r="FL717" s="11" t="s">
        <v>115</v>
      </c>
      <c r="FM717" s="11" t="s">
        <v>115</v>
      </c>
    </row>
    <row r="718" spans="116:169">
      <c r="DL718" s="11">
        <v>0</v>
      </c>
      <c r="DM718" s="11">
        <v>0.28697</v>
      </c>
      <c r="DN718" s="11">
        <v>1.56E-3</v>
      </c>
      <c r="DO718" s="11">
        <v>1.5E-3</v>
      </c>
      <c r="DP718" s="11">
        <v>1.32E-3</v>
      </c>
      <c r="DQ718" s="11">
        <v>3.0000000000000001E-5</v>
      </c>
      <c r="DR718" s="11">
        <v>3.0000000000000001E-5</v>
      </c>
      <c r="DS718" s="11">
        <v>1.32E-3</v>
      </c>
      <c r="DT718" s="11">
        <v>3.9500000000000004E-3</v>
      </c>
      <c r="DU718" s="11">
        <v>7.3400000000000002E-3</v>
      </c>
      <c r="DV718" s="11">
        <v>0.17541000000000001</v>
      </c>
      <c r="DW718" s="11">
        <v>0.52056999999999998</v>
      </c>
      <c r="DX718" s="11">
        <v>0</v>
      </c>
      <c r="DY718" s="11">
        <v>1188.04223</v>
      </c>
      <c r="DZ718" s="11">
        <v>6.5530999999999997</v>
      </c>
      <c r="EA718" s="11">
        <v>6.3742099999999997</v>
      </c>
      <c r="EB718" s="11">
        <v>5.6536799999999996</v>
      </c>
      <c r="EC718" s="11">
        <v>0.11473999999999999</v>
      </c>
      <c r="ED718" s="11">
        <v>0.13127</v>
      </c>
      <c r="EE718" s="11">
        <v>5.7432699999999999</v>
      </c>
      <c r="EF718" s="11">
        <v>16.574449999999999</v>
      </c>
      <c r="EG718" s="11">
        <v>47.086019999999998</v>
      </c>
      <c r="EH718" s="11">
        <v>1061.6943200000001</v>
      </c>
      <c r="EI718" s="11">
        <v>3154.35709</v>
      </c>
      <c r="EJ718" s="11">
        <v>0</v>
      </c>
      <c r="EK718" s="11">
        <v>16.576001909999999</v>
      </c>
      <c r="EL718" s="11">
        <v>1.2788845E-2</v>
      </c>
      <c r="EM718" s="11">
        <v>8.0560319999999994E-3</v>
      </c>
      <c r="EN718" s="11">
        <v>3.4484630000000001E-3</v>
      </c>
      <c r="EO718" s="11">
        <v>0</v>
      </c>
      <c r="EP718" s="11">
        <v>0</v>
      </c>
      <c r="EQ718" s="11">
        <v>0</v>
      </c>
      <c r="ER718" s="11">
        <v>0</v>
      </c>
      <c r="ES718" s="11">
        <v>0</v>
      </c>
      <c r="ET718" s="11">
        <v>0</v>
      </c>
      <c r="EU718" s="11">
        <v>0</v>
      </c>
      <c r="EV718" s="11">
        <v>0</v>
      </c>
      <c r="EW718" s="11">
        <v>12.06390096</v>
      </c>
      <c r="EX718" s="11">
        <v>9.6090870000000005E-3</v>
      </c>
      <c r="EY718" s="11">
        <v>6.1573890000000001E-3</v>
      </c>
      <c r="EZ718" s="11">
        <v>2.689968E-3</v>
      </c>
      <c r="FA718" s="11">
        <v>0</v>
      </c>
      <c r="FB718" s="11">
        <v>0</v>
      </c>
      <c r="FC718" s="11">
        <v>0</v>
      </c>
      <c r="FD718" s="11">
        <v>0</v>
      </c>
      <c r="FE718" s="11">
        <v>0</v>
      </c>
      <c r="FF718" s="11">
        <v>0</v>
      </c>
      <c r="FG718" s="11">
        <v>0</v>
      </c>
      <c r="FH718" s="11">
        <v>0.29137299999999999</v>
      </c>
      <c r="FI718" s="11" t="s">
        <v>115</v>
      </c>
      <c r="FJ718" s="11" t="s">
        <v>115</v>
      </c>
      <c r="FK718" s="9">
        <v>1206.737961</v>
      </c>
      <c r="FL718" s="11" t="s">
        <v>115</v>
      </c>
      <c r="FM718" s="11" t="s">
        <v>115</v>
      </c>
    </row>
    <row r="719" spans="116:169">
      <c r="DL719" s="11">
        <v>0</v>
      </c>
      <c r="DM719" s="11">
        <v>0.28161000000000003</v>
      </c>
      <c r="DN719" s="11">
        <v>1.6999999999999999E-3</v>
      </c>
      <c r="DO719" s="11">
        <v>1.47E-3</v>
      </c>
      <c r="DP719" s="11">
        <v>1.32E-3</v>
      </c>
      <c r="DQ719" s="11">
        <v>3.0000000000000001E-5</v>
      </c>
      <c r="DR719" s="11">
        <v>3.0000000000000001E-5</v>
      </c>
      <c r="DS719" s="11">
        <v>1.33E-3</v>
      </c>
      <c r="DT719" s="11">
        <v>3.8700000000000002E-3</v>
      </c>
      <c r="DU719" s="11">
        <v>7.3699999999999998E-3</v>
      </c>
      <c r="DV719" s="11">
        <v>0.17673</v>
      </c>
      <c r="DW719" s="11">
        <v>0.52451999999999999</v>
      </c>
      <c r="DX719" s="11">
        <v>0</v>
      </c>
      <c r="DY719" s="11">
        <v>1149.4819600000001</v>
      </c>
      <c r="DZ719" s="11">
        <v>7.0482899999999997</v>
      </c>
      <c r="EA719" s="11">
        <v>6.1661999999999999</v>
      </c>
      <c r="EB719" s="11">
        <v>5.5993199999999996</v>
      </c>
      <c r="EC719" s="11">
        <v>0.11224000000000001</v>
      </c>
      <c r="ED719" s="11">
        <v>0.12745000000000001</v>
      </c>
      <c r="EE719" s="11">
        <v>5.7199099999999996</v>
      </c>
      <c r="EF719" s="11">
        <v>16.028359999999999</v>
      </c>
      <c r="EG719" s="11">
        <v>47.217289999999998</v>
      </c>
      <c r="EH719" s="11">
        <v>1067.43759</v>
      </c>
      <c r="EI719" s="11">
        <v>3170.93154</v>
      </c>
      <c r="EJ719" s="11">
        <v>0</v>
      </c>
      <c r="EK719" s="11">
        <v>16.429763210000001</v>
      </c>
      <c r="EL719" s="11">
        <v>1.2792024000000001E-2</v>
      </c>
      <c r="EM719" s="11">
        <v>8.1797350000000005E-3</v>
      </c>
      <c r="EN719" s="11">
        <v>3.4996179999999999E-3</v>
      </c>
      <c r="EO719" s="11">
        <v>0</v>
      </c>
      <c r="EP719" s="11">
        <v>0</v>
      </c>
      <c r="EQ719" s="11">
        <v>0</v>
      </c>
      <c r="ER719" s="11">
        <v>0</v>
      </c>
      <c r="ES719" s="11">
        <v>0</v>
      </c>
      <c r="ET719" s="11">
        <v>0</v>
      </c>
      <c r="EU719" s="11">
        <v>0</v>
      </c>
      <c r="EV719" s="11">
        <v>0</v>
      </c>
      <c r="EW719" s="11">
        <v>11.676654299999999</v>
      </c>
      <c r="EX719" s="11">
        <v>9.3912209999999999E-3</v>
      </c>
      <c r="EY719" s="11">
        <v>6.1091840000000001E-3</v>
      </c>
      <c r="EZ719" s="11">
        <v>2.6682450000000001E-3</v>
      </c>
      <c r="FA719" s="11">
        <v>0</v>
      </c>
      <c r="FB719" s="11">
        <v>0</v>
      </c>
      <c r="FC719" s="11">
        <v>0</v>
      </c>
      <c r="FD719" s="11">
        <v>0</v>
      </c>
      <c r="FE719" s="11">
        <v>0</v>
      </c>
      <c r="FF719" s="11">
        <v>0</v>
      </c>
      <c r="FG719" s="11">
        <v>0</v>
      </c>
      <c r="FH719" s="11">
        <v>0.28613699999999997</v>
      </c>
      <c r="FI719" s="11" t="s">
        <v>115</v>
      </c>
      <c r="FJ719" s="11" t="s">
        <v>115</v>
      </c>
      <c r="FK719" s="9">
        <v>1168.4080080000001</v>
      </c>
      <c r="FL719" s="11" t="s">
        <v>115</v>
      </c>
      <c r="FM719" s="11" t="s">
        <v>115</v>
      </c>
    </row>
    <row r="720" spans="116:169">
      <c r="DL720" s="11">
        <v>0</v>
      </c>
      <c r="DM720" s="11">
        <v>0.27628999999999998</v>
      </c>
      <c r="DN720" s="11">
        <v>1.7799999999999999E-3</v>
      </c>
      <c r="DO720" s="11">
        <v>1.57E-3</v>
      </c>
      <c r="DP720" s="11">
        <v>1.2999999999999999E-3</v>
      </c>
      <c r="DQ720" s="11">
        <v>3.0000000000000001E-5</v>
      </c>
      <c r="DR720" s="11">
        <v>3.0000000000000001E-5</v>
      </c>
      <c r="DS720" s="11">
        <v>1.34E-3</v>
      </c>
      <c r="DT720" s="11">
        <v>3.8E-3</v>
      </c>
      <c r="DU720" s="11">
        <v>7.4000000000000003E-3</v>
      </c>
      <c r="DV720" s="11">
        <v>0.17807000000000001</v>
      </c>
      <c r="DW720" s="11">
        <v>0.52839000000000003</v>
      </c>
      <c r="DX720" s="11">
        <v>0</v>
      </c>
      <c r="DY720" s="11">
        <v>1111.49153</v>
      </c>
      <c r="DZ720" s="11">
        <v>7.2773199999999996</v>
      </c>
      <c r="EA720" s="11">
        <v>6.4742499999999996</v>
      </c>
      <c r="EB720" s="11">
        <v>5.4408099999999999</v>
      </c>
      <c r="EC720" s="11">
        <v>0.11326</v>
      </c>
      <c r="ED720" s="11">
        <v>0.12472999999999999</v>
      </c>
      <c r="EE720" s="11">
        <v>5.6718900000000003</v>
      </c>
      <c r="EF720" s="11">
        <v>15.507239999999999</v>
      </c>
      <c r="EG720" s="11">
        <v>47.344740000000002</v>
      </c>
      <c r="EH720" s="11">
        <v>1073.1575</v>
      </c>
      <c r="EI720" s="11">
        <v>3186.9598999999998</v>
      </c>
      <c r="EJ720" s="11">
        <v>0</v>
      </c>
      <c r="EK720" s="11">
        <v>16.281808420000001</v>
      </c>
      <c r="EL720" s="11">
        <v>1.3492336000000001E-2</v>
      </c>
      <c r="EM720" s="11">
        <v>8.1332780000000007E-3</v>
      </c>
      <c r="EN720" s="11">
        <v>3.547115E-3</v>
      </c>
      <c r="EO720" s="11">
        <v>0</v>
      </c>
      <c r="EP720" s="11">
        <v>0</v>
      </c>
      <c r="EQ720" s="11">
        <v>0</v>
      </c>
      <c r="ER720" s="11">
        <v>0</v>
      </c>
      <c r="ES720" s="11">
        <v>0</v>
      </c>
      <c r="ET720" s="11">
        <v>0</v>
      </c>
      <c r="EU720" s="11">
        <v>0</v>
      </c>
      <c r="EV720" s="11">
        <v>0</v>
      </c>
      <c r="EW720" s="11">
        <v>11.295986770000001</v>
      </c>
      <c r="EX720" s="11">
        <v>9.669492E-3</v>
      </c>
      <c r="EY720" s="11">
        <v>5.9341719999999997E-3</v>
      </c>
      <c r="EZ720" s="11">
        <v>2.6426129999999998E-3</v>
      </c>
      <c r="FA720" s="11">
        <v>0</v>
      </c>
      <c r="FB720" s="11">
        <v>0</v>
      </c>
      <c r="FC720" s="11">
        <v>0</v>
      </c>
      <c r="FD720" s="11">
        <v>0</v>
      </c>
      <c r="FE720" s="11">
        <v>0</v>
      </c>
      <c r="FF720" s="11">
        <v>0</v>
      </c>
      <c r="FG720" s="11">
        <v>0</v>
      </c>
      <c r="FH720" s="11">
        <v>0.28096599999999999</v>
      </c>
      <c r="FI720" s="11" t="s">
        <v>115</v>
      </c>
      <c r="FJ720" s="11" t="s">
        <v>115</v>
      </c>
      <c r="FK720" s="9">
        <v>1130.7971649999999</v>
      </c>
      <c r="FL720" s="11" t="s">
        <v>115</v>
      </c>
      <c r="FM720" s="11" t="s">
        <v>115</v>
      </c>
    </row>
    <row r="721" spans="116:169">
      <c r="DL721" s="11">
        <v>0</v>
      </c>
      <c r="DM721" s="11">
        <v>0.27137</v>
      </c>
      <c r="DN721" s="11">
        <v>1.49E-3</v>
      </c>
      <c r="DO721" s="11">
        <v>1.6299999999999999E-3</v>
      </c>
      <c r="DP721" s="11">
        <v>1.3799999999999999E-3</v>
      </c>
      <c r="DQ721" s="11">
        <v>3.0000000000000001E-5</v>
      </c>
      <c r="DR721" s="11">
        <v>3.0000000000000001E-5</v>
      </c>
      <c r="DS721" s="11">
        <v>1.31E-3</v>
      </c>
      <c r="DT721" s="11">
        <v>3.7299999999999998E-3</v>
      </c>
      <c r="DU721" s="11">
        <v>7.43E-3</v>
      </c>
      <c r="DV721" s="11">
        <v>0.17940999999999999</v>
      </c>
      <c r="DW721" s="11">
        <v>0.53219000000000005</v>
      </c>
      <c r="DX721" s="11">
        <v>0</v>
      </c>
      <c r="DY721" s="11">
        <v>1075.58736</v>
      </c>
      <c r="DZ721" s="11">
        <v>6.0059500000000003</v>
      </c>
      <c r="EA721" s="11">
        <v>6.6319600000000003</v>
      </c>
      <c r="EB721" s="11">
        <v>5.6749599999999996</v>
      </c>
      <c r="EC721" s="11">
        <v>0.11477</v>
      </c>
      <c r="ED721" s="11">
        <v>0.12200999999999999</v>
      </c>
      <c r="EE721" s="11">
        <v>5.4848699999999999</v>
      </c>
      <c r="EF721" s="11">
        <v>14.994859999999999</v>
      </c>
      <c r="EG721" s="11">
        <v>47.469470000000001</v>
      </c>
      <c r="EH721" s="11">
        <v>1078.8293900000001</v>
      </c>
      <c r="EI721" s="11">
        <v>3202.4671400000002</v>
      </c>
      <c r="EJ721" s="11">
        <v>0</v>
      </c>
      <c r="EK721" s="11">
        <v>16.15403967</v>
      </c>
      <c r="EL721" s="11">
        <v>1.4218837E-2</v>
      </c>
      <c r="EM721" s="11">
        <v>8.6298690000000001E-3</v>
      </c>
      <c r="EN721" s="11">
        <v>3.5289000000000002E-3</v>
      </c>
      <c r="EO721" s="11">
        <v>0</v>
      </c>
      <c r="EP721" s="11">
        <v>0</v>
      </c>
      <c r="EQ721" s="11">
        <v>0</v>
      </c>
      <c r="ER721" s="11">
        <v>0</v>
      </c>
      <c r="ES721" s="11">
        <v>0</v>
      </c>
      <c r="ET721" s="11">
        <v>0</v>
      </c>
      <c r="EU721" s="11">
        <v>0</v>
      </c>
      <c r="EV721" s="11">
        <v>0</v>
      </c>
      <c r="EW721" s="11">
        <v>10.936713210000001</v>
      </c>
      <c r="EX721" s="11">
        <v>9.947371E-3</v>
      </c>
      <c r="EY721" s="11">
        <v>6.1479849999999999E-3</v>
      </c>
      <c r="EZ721" s="11">
        <v>2.5681229999999998E-3</v>
      </c>
      <c r="FA721" s="11">
        <v>0</v>
      </c>
      <c r="FB721" s="11">
        <v>0</v>
      </c>
      <c r="FC721" s="11">
        <v>0</v>
      </c>
      <c r="FD721" s="11">
        <v>0</v>
      </c>
      <c r="FE721" s="11">
        <v>0</v>
      </c>
      <c r="FF721" s="11">
        <v>0</v>
      </c>
      <c r="FG721" s="11">
        <v>0</v>
      </c>
      <c r="FH721" s="11">
        <v>0.275895</v>
      </c>
      <c r="FI721" s="11" t="s">
        <v>115</v>
      </c>
      <c r="FJ721" s="11" t="s">
        <v>115</v>
      </c>
      <c r="FK721" s="9">
        <v>1094.0150060000001</v>
      </c>
      <c r="FL721" s="11" t="s">
        <v>115</v>
      </c>
      <c r="FM721" s="11" t="s">
        <v>115</v>
      </c>
    </row>
    <row r="722" spans="116:169">
      <c r="DL722" s="11">
        <v>0</v>
      </c>
      <c r="DM722" s="11">
        <v>0.26623999999999998</v>
      </c>
      <c r="DN722" s="11">
        <v>1.7099999999999999E-3</v>
      </c>
      <c r="DO722" s="11">
        <v>1.42E-3</v>
      </c>
      <c r="DP722" s="11">
        <v>1.42E-3</v>
      </c>
      <c r="DQ722" s="11">
        <v>3.0000000000000001E-5</v>
      </c>
      <c r="DR722" s="11">
        <v>3.0000000000000001E-5</v>
      </c>
      <c r="DS722" s="11">
        <v>1.39E-3</v>
      </c>
      <c r="DT722" s="11">
        <v>3.6600000000000001E-3</v>
      </c>
      <c r="DU722" s="11">
        <v>7.4599999999999996E-3</v>
      </c>
      <c r="DV722" s="11">
        <v>0.18071999999999999</v>
      </c>
      <c r="DW722" s="11">
        <v>0.53591999999999995</v>
      </c>
      <c r="DX722" s="11">
        <v>0</v>
      </c>
      <c r="DY722" s="11">
        <v>1039.29259</v>
      </c>
      <c r="DZ722" s="11">
        <v>6.7622900000000001</v>
      </c>
      <c r="EA722" s="11">
        <v>5.7053000000000003</v>
      </c>
      <c r="EB722" s="11">
        <v>5.7709200000000003</v>
      </c>
      <c r="EC722" s="11">
        <v>0.1085</v>
      </c>
      <c r="ED722" s="11">
        <v>0.11748</v>
      </c>
      <c r="EE722" s="11">
        <v>5.73719</v>
      </c>
      <c r="EF722" s="11">
        <v>14.48869</v>
      </c>
      <c r="EG722" s="11">
        <v>47.591479999999997</v>
      </c>
      <c r="EH722" s="11">
        <v>1084.3142600000001</v>
      </c>
      <c r="EI722" s="11">
        <v>3217.462</v>
      </c>
      <c r="EJ722" s="11">
        <v>0</v>
      </c>
      <c r="EK722" s="11">
        <v>16.005939640000001</v>
      </c>
      <c r="EL722" s="11">
        <v>1.3258275999999999E-2</v>
      </c>
      <c r="EM722" s="11">
        <v>9.0764120000000007E-3</v>
      </c>
      <c r="EN722" s="11">
        <v>3.7687530000000001E-3</v>
      </c>
      <c r="EO722" s="11">
        <v>0</v>
      </c>
      <c r="EP722" s="11">
        <v>0</v>
      </c>
      <c r="EQ722" s="11">
        <v>0</v>
      </c>
      <c r="ER722" s="11">
        <v>0</v>
      </c>
      <c r="ES722" s="11">
        <v>0</v>
      </c>
      <c r="ET722" s="11">
        <v>0</v>
      </c>
      <c r="EU722" s="11">
        <v>0</v>
      </c>
      <c r="EV722" s="11">
        <v>0</v>
      </c>
      <c r="EW722" s="11">
        <v>10.57089436</v>
      </c>
      <c r="EX722" s="11">
        <v>9.0620960000000004E-3</v>
      </c>
      <c r="EY722" s="11">
        <v>6.3124649999999997E-3</v>
      </c>
      <c r="EZ722" s="11">
        <v>2.6782569999999999E-3</v>
      </c>
      <c r="FA722" s="11">
        <v>0</v>
      </c>
      <c r="FB722" s="11">
        <v>0</v>
      </c>
      <c r="FC722" s="11">
        <v>0</v>
      </c>
      <c r="FD722" s="11">
        <v>0</v>
      </c>
      <c r="FE722" s="11">
        <v>0</v>
      </c>
      <c r="FF722" s="11">
        <v>0</v>
      </c>
      <c r="FG722" s="11">
        <v>0</v>
      </c>
      <c r="FH722" s="11">
        <v>0.270816</v>
      </c>
      <c r="FI722" s="11" t="s">
        <v>115</v>
      </c>
      <c r="FJ722" s="11" t="s">
        <v>115</v>
      </c>
      <c r="FK722" s="9">
        <v>1057.639598</v>
      </c>
      <c r="FL722" s="11" t="s">
        <v>115</v>
      </c>
      <c r="FM722" s="11" t="s">
        <v>115</v>
      </c>
    </row>
    <row r="723" spans="116:169">
      <c r="DL723" s="11">
        <v>0</v>
      </c>
      <c r="DM723" s="11">
        <v>0.26168999999999998</v>
      </c>
      <c r="DN723" s="11">
        <v>1.25E-3</v>
      </c>
      <c r="DO723" s="11">
        <v>1.56E-3</v>
      </c>
      <c r="DP723" s="11">
        <v>1.2600000000000001E-3</v>
      </c>
      <c r="DQ723" s="11">
        <v>3.0000000000000001E-5</v>
      </c>
      <c r="DR723" s="11">
        <v>3.0000000000000001E-5</v>
      </c>
      <c r="DS723" s="11">
        <v>1.41E-3</v>
      </c>
      <c r="DT723" s="11">
        <v>3.5999999999999999E-3</v>
      </c>
      <c r="DU723" s="11">
        <v>7.4900000000000001E-3</v>
      </c>
      <c r="DV723" s="11">
        <v>0.18212</v>
      </c>
      <c r="DW723" s="11">
        <v>0.53956999999999999</v>
      </c>
      <c r="DX723" s="11">
        <v>0</v>
      </c>
      <c r="DY723" s="11">
        <v>1005.64778</v>
      </c>
      <c r="DZ723" s="11">
        <v>4.8870699999999996</v>
      </c>
      <c r="EA723" s="11">
        <v>6.1501299999999999</v>
      </c>
      <c r="EB723" s="11">
        <v>5.06412</v>
      </c>
      <c r="EC723" s="11">
        <v>0.10835</v>
      </c>
      <c r="ED723" s="11">
        <v>0.11521000000000001</v>
      </c>
      <c r="EE723" s="11">
        <v>5.7110000000000003</v>
      </c>
      <c r="EF723" s="11">
        <v>14.039809999999999</v>
      </c>
      <c r="EG723" s="11">
        <v>47.708970000000001</v>
      </c>
      <c r="EH723" s="11">
        <v>1090.0514499999999</v>
      </c>
      <c r="EI723" s="11">
        <v>3231.9506900000001</v>
      </c>
      <c r="EJ723" s="11">
        <v>0</v>
      </c>
      <c r="EK723" s="11">
        <v>15.890053679999999</v>
      </c>
      <c r="EL723" s="11">
        <v>1.3906317E-2</v>
      </c>
      <c r="EM723" s="11">
        <v>8.2462909999999993E-3</v>
      </c>
      <c r="EN723" s="11">
        <v>3.9253910000000003E-3</v>
      </c>
      <c r="EO723" s="11">
        <v>0</v>
      </c>
      <c r="EP723" s="11">
        <v>0</v>
      </c>
      <c r="EQ723" s="11">
        <v>0</v>
      </c>
      <c r="ER723" s="11">
        <v>0</v>
      </c>
      <c r="ES723" s="11">
        <v>0</v>
      </c>
      <c r="ET723" s="11">
        <v>0</v>
      </c>
      <c r="EU723" s="11">
        <v>0</v>
      </c>
      <c r="EV723" s="11">
        <v>0</v>
      </c>
      <c r="EW723" s="11">
        <v>10.233345119999999</v>
      </c>
      <c r="EX723" s="11">
        <v>9.2654729999999998E-3</v>
      </c>
      <c r="EY723" s="11">
        <v>5.5985979999999998E-3</v>
      </c>
      <c r="EZ723" s="11">
        <v>2.723142E-3</v>
      </c>
      <c r="FA723" s="11">
        <v>0</v>
      </c>
      <c r="FB723" s="11">
        <v>0</v>
      </c>
      <c r="FC723" s="11">
        <v>0</v>
      </c>
      <c r="FD723" s="11">
        <v>0</v>
      </c>
      <c r="FE723" s="11">
        <v>0</v>
      </c>
      <c r="FF723" s="11">
        <v>0</v>
      </c>
      <c r="FG723" s="11">
        <v>0</v>
      </c>
      <c r="FH723" s="11">
        <v>0.26578400000000002</v>
      </c>
      <c r="FI723" s="11" t="s">
        <v>115</v>
      </c>
      <c r="FJ723" s="11" t="s">
        <v>115</v>
      </c>
      <c r="FK723" s="9">
        <v>1021.85745</v>
      </c>
      <c r="FL723" s="11" t="s">
        <v>115</v>
      </c>
      <c r="FM723" s="11" t="s">
        <v>115</v>
      </c>
    </row>
    <row r="724" spans="116:169">
      <c r="DL724" s="11">
        <v>0</v>
      </c>
      <c r="DM724" s="11">
        <v>0.25708999999999999</v>
      </c>
      <c r="DN724" s="11">
        <v>1.25E-3</v>
      </c>
      <c r="DO724" s="11">
        <v>1.24E-3</v>
      </c>
      <c r="DP724" s="11">
        <v>1.3500000000000001E-3</v>
      </c>
      <c r="DQ724" s="11">
        <v>2.0000000000000002E-5</v>
      </c>
      <c r="DR724" s="11">
        <v>3.0000000000000001E-5</v>
      </c>
      <c r="DS724" s="11">
        <v>1.2700000000000001E-3</v>
      </c>
      <c r="DT724" s="11">
        <v>3.5300000000000002E-3</v>
      </c>
      <c r="DU724" s="11">
        <v>7.5199999999999998E-3</v>
      </c>
      <c r="DV724" s="11">
        <v>0.18353</v>
      </c>
      <c r="DW724" s="11">
        <v>0.54317000000000004</v>
      </c>
      <c r="DX724" s="11">
        <v>0</v>
      </c>
      <c r="DY724" s="11">
        <v>972.25919999999996</v>
      </c>
      <c r="DZ724" s="11">
        <v>4.8134300000000003</v>
      </c>
      <c r="EA724" s="11">
        <v>4.8069100000000002</v>
      </c>
      <c r="EB724" s="11">
        <v>5.3261099999999999</v>
      </c>
      <c r="EC724" s="11">
        <v>9.5949999999999994E-2</v>
      </c>
      <c r="ED724" s="11">
        <v>0.10818999999999999</v>
      </c>
      <c r="EE724" s="11">
        <v>5.0770099999999996</v>
      </c>
      <c r="EF724" s="11">
        <v>13.58226</v>
      </c>
      <c r="EG724" s="11">
        <v>47.824179999999998</v>
      </c>
      <c r="EH724" s="11">
        <v>1095.7624499999999</v>
      </c>
      <c r="EI724" s="11">
        <v>3245.9904999999999</v>
      </c>
      <c r="EJ724" s="11">
        <v>0</v>
      </c>
      <c r="EK724" s="11">
        <v>15.76399166</v>
      </c>
      <c r="EL724" s="11">
        <v>1.2068274E-2</v>
      </c>
      <c r="EM724" s="11">
        <v>8.7963690000000001E-3</v>
      </c>
      <c r="EN724" s="11">
        <v>3.5317159999999998E-3</v>
      </c>
      <c r="EO724" s="11">
        <v>0</v>
      </c>
      <c r="EP724" s="11">
        <v>0</v>
      </c>
      <c r="EQ724" s="11">
        <v>0</v>
      </c>
      <c r="ER724" s="11">
        <v>0</v>
      </c>
      <c r="ES724" s="11">
        <v>0</v>
      </c>
      <c r="ET724" s="11">
        <v>0</v>
      </c>
      <c r="EU724" s="11">
        <v>0</v>
      </c>
      <c r="EV724" s="11">
        <v>0</v>
      </c>
      <c r="EW724" s="11">
        <v>9.8957348019999998</v>
      </c>
      <c r="EX724" s="11">
        <v>7.8539449999999993E-3</v>
      </c>
      <c r="EY724" s="11">
        <v>5.8238040000000001E-3</v>
      </c>
      <c r="EZ724" s="11">
        <v>2.390863E-3</v>
      </c>
      <c r="FA724" s="11">
        <v>0</v>
      </c>
      <c r="FB724" s="11">
        <v>0</v>
      </c>
      <c r="FC724" s="11">
        <v>0</v>
      </c>
      <c r="FD724" s="11">
        <v>0</v>
      </c>
      <c r="FE724" s="11">
        <v>0</v>
      </c>
      <c r="FF724" s="11">
        <v>0</v>
      </c>
      <c r="FG724" s="11">
        <v>0</v>
      </c>
      <c r="FH724" s="11">
        <v>0.26095200000000002</v>
      </c>
      <c r="FI724" s="11" t="s">
        <v>115</v>
      </c>
      <c r="FJ724" s="11" t="s">
        <v>115</v>
      </c>
      <c r="FK724" s="11">
        <v>987.30160000000001</v>
      </c>
      <c r="FL724" s="11" t="s">
        <v>115</v>
      </c>
      <c r="FM724" s="11" t="s">
        <v>115</v>
      </c>
    </row>
    <row r="725" spans="116:169">
      <c r="DL725" s="11">
        <v>0</v>
      </c>
      <c r="DM725" s="11">
        <v>0.25242999999999999</v>
      </c>
      <c r="DN725" s="11">
        <v>1.3500000000000001E-3</v>
      </c>
      <c r="DO725" s="11">
        <v>1.2099999999999999E-3</v>
      </c>
      <c r="DP725" s="11">
        <v>1.1000000000000001E-3</v>
      </c>
      <c r="DQ725" s="11">
        <v>2.0000000000000002E-5</v>
      </c>
      <c r="DR725" s="11">
        <v>3.0000000000000001E-5</v>
      </c>
      <c r="DS725" s="11">
        <v>1.34E-3</v>
      </c>
      <c r="DT725" s="11">
        <v>3.48E-3</v>
      </c>
      <c r="DU725" s="11">
        <v>7.5500000000000003E-3</v>
      </c>
      <c r="DV725" s="11">
        <v>0.18479999999999999</v>
      </c>
      <c r="DW725" s="11">
        <v>0.54669999999999996</v>
      </c>
      <c r="DX725" s="11">
        <v>0</v>
      </c>
      <c r="DY725" s="11">
        <v>939.01463999999999</v>
      </c>
      <c r="DZ725" s="11">
        <v>5.1052099999999996</v>
      </c>
      <c r="EA725" s="11">
        <v>4.6262100000000004</v>
      </c>
      <c r="EB725" s="11">
        <v>4.2795399999999999</v>
      </c>
      <c r="EC725" s="11">
        <v>8.9719999999999994E-2</v>
      </c>
      <c r="ED725" s="11">
        <v>0.10453999999999999</v>
      </c>
      <c r="EE725" s="11">
        <v>5.2783199999999999</v>
      </c>
      <c r="EF725" s="11">
        <v>13.15057</v>
      </c>
      <c r="EG725" s="11">
        <v>47.932369999999999</v>
      </c>
      <c r="EH725" s="11">
        <v>1100.8394599999999</v>
      </c>
      <c r="EI725" s="11">
        <v>3259.5727499999998</v>
      </c>
      <c r="EJ725" s="11">
        <v>0</v>
      </c>
      <c r="EK725" s="11">
        <v>15.63020173</v>
      </c>
      <c r="EL725" s="11">
        <v>1.1395249E-2</v>
      </c>
      <c r="EM725" s="11">
        <v>7.4379040000000004E-3</v>
      </c>
      <c r="EN725" s="11">
        <v>3.8064710000000001E-3</v>
      </c>
      <c r="EO725" s="11">
        <v>0</v>
      </c>
      <c r="EP725" s="11">
        <v>0</v>
      </c>
      <c r="EQ725" s="11">
        <v>0</v>
      </c>
      <c r="ER725" s="11">
        <v>0</v>
      </c>
      <c r="ES725" s="11">
        <v>0</v>
      </c>
      <c r="ET725" s="11">
        <v>0</v>
      </c>
      <c r="EU725" s="11">
        <v>0</v>
      </c>
      <c r="EV725" s="11">
        <v>0</v>
      </c>
      <c r="EW725" s="11">
        <v>9.5599934470000001</v>
      </c>
      <c r="EX725" s="11">
        <v>7.2271779999999999E-3</v>
      </c>
      <c r="EY725" s="11">
        <v>4.8048170000000003E-3</v>
      </c>
      <c r="EZ725" s="11">
        <v>2.5137150000000001E-3</v>
      </c>
      <c r="FA725" s="11">
        <v>0</v>
      </c>
      <c r="FB725" s="11">
        <v>0</v>
      </c>
      <c r="FC725" s="11">
        <v>0</v>
      </c>
      <c r="FD725" s="11">
        <v>0</v>
      </c>
      <c r="FE725" s="11">
        <v>0</v>
      </c>
      <c r="FF725" s="11">
        <v>0</v>
      </c>
      <c r="FG725" s="11">
        <v>0</v>
      </c>
      <c r="FH725" s="11">
        <v>0.256108</v>
      </c>
      <c r="FI725" s="11" t="s">
        <v>115</v>
      </c>
      <c r="FJ725" s="11" t="s">
        <v>115</v>
      </c>
      <c r="FK725" s="11">
        <v>953.11532199999999</v>
      </c>
      <c r="FL725" s="11" t="s">
        <v>115</v>
      </c>
      <c r="FM725" s="11" t="s">
        <v>115</v>
      </c>
    </row>
    <row r="726" spans="116:169">
      <c r="DL726" s="11">
        <v>0</v>
      </c>
      <c r="DM726" s="11">
        <v>0.24806</v>
      </c>
      <c r="DN726" s="11">
        <v>1.15E-3</v>
      </c>
      <c r="DO726" s="11">
        <v>1.2700000000000001E-3</v>
      </c>
      <c r="DP726" s="11">
        <v>1.07E-3</v>
      </c>
      <c r="DQ726" s="11">
        <v>2.0000000000000002E-5</v>
      </c>
      <c r="DR726" s="11">
        <v>3.0000000000000001E-5</v>
      </c>
      <c r="DS726" s="11">
        <v>1.1000000000000001E-3</v>
      </c>
      <c r="DT726" s="11">
        <v>3.4099999999999998E-3</v>
      </c>
      <c r="DU726" s="11">
        <v>7.5799999999999999E-3</v>
      </c>
      <c r="DV726" s="11">
        <v>0.18612999999999999</v>
      </c>
      <c r="DW726" s="11">
        <v>0.55018</v>
      </c>
      <c r="DX726" s="11">
        <v>0</v>
      </c>
      <c r="DY726" s="11">
        <v>907.274</v>
      </c>
      <c r="DZ726" s="11">
        <v>4.2790100000000004</v>
      </c>
      <c r="EA726" s="11">
        <v>4.78714</v>
      </c>
      <c r="EB726" s="11">
        <v>4.0921599999999998</v>
      </c>
      <c r="EC726" s="11">
        <v>8.5540000000000005E-2</v>
      </c>
      <c r="ED726" s="11">
        <v>9.9930000000000005E-2</v>
      </c>
      <c r="EE726" s="11">
        <v>4.2777000000000003</v>
      </c>
      <c r="EF726" s="11">
        <v>12.68454</v>
      </c>
      <c r="EG726" s="11">
        <v>48.036920000000002</v>
      </c>
      <c r="EH726" s="11">
        <v>1106.11778</v>
      </c>
      <c r="EI726" s="11">
        <v>3272.7233299999998</v>
      </c>
      <c r="EJ726" s="11">
        <v>0</v>
      </c>
      <c r="EK726" s="11">
        <v>15.513445340000001</v>
      </c>
      <c r="EL726" s="11">
        <v>1.1609647000000001E-2</v>
      </c>
      <c r="EM726" s="11">
        <v>7.1115450000000004E-3</v>
      </c>
      <c r="EN726" s="11">
        <v>3.1391660000000001E-3</v>
      </c>
      <c r="EO726" s="11">
        <v>0</v>
      </c>
      <c r="EP726" s="11">
        <v>0</v>
      </c>
      <c r="EQ726" s="11">
        <v>0</v>
      </c>
      <c r="ER726" s="11">
        <v>0</v>
      </c>
      <c r="ES726" s="11">
        <v>0</v>
      </c>
      <c r="ET726" s="11">
        <v>0</v>
      </c>
      <c r="EU726" s="11">
        <v>0</v>
      </c>
      <c r="EV726" s="11">
        <v>0</v>
      </c>
      <c r="EW726" s="11">
        <v>9.2412318720000002</v>
      </c>
      <c r="EX726" s="11">
        <v>7.1688760000000002E-3</v>
      </c>
      <c r="EY726" s="11">
        <v>4.4767230000000002E-3</v>
      </c>
      <c r="EZ726" s="11">
        <v>2.0214769999999998E-3</v>
      </c>
      <c r="FA726" s="11">
        <v>0</v>
      </c>
      <c r="FB726" s="11">
        <v>0</v>
      </c>
      <c r="FC726" s="11">
        <v>0</v>
      </c>
      <c r="FD726" s="11">
        <v>0</v>
      </c>
      <c r="FE726" s="11">
        <v>0</v>
      </c>
      <c r="FF726" s="11">
        <v>0</v>
      </c>
      <c r="FG726" s="11">
        <v>0</v>
      </c>
      <c r="FH726" s="11">
        <v>0.25156800000000001</v>
      </c>
      <c r="FI726" s="11" t="s">
        <v>115</v>
      </c>
      <c r="FJ726" s="11" t="s">
        <v>115</v>
      </c>
      <c r="FK726" s="11">
        <v>920.51784599999996</v>
      </c>
      <c r="FL726" s="11" t="s">
        <v>115</v>
      </c>
      <c r="FM726" s="11" t="s">
        <v>115</v>
      </c>
    </row>
    <row r="727" spans="116:169">
      <c r="DL727" s="11">
        <v>0</v>
      </c>
      <c r="DM727" s="11">
        <v>0.24359</v>
      </c>
      <c r="DN727" s="11">
        <v>1.2700000000000001E-3</v>
      </c>
      <c r="DO727" s="11">
        <v>1.1299999999999999E-3</v>
      </c>
      <c r="DP727" s="11">
        <v>1.1100000000000001E-3</v>
      </c>
      <c r="DQ727" s="11">
        <v>2.0000000000000002E-5</v>
      </c>
      <c r="DR727" s="11">
        <v>3.0000000000000001E-5</v>
      </c>
      <c r="DS727" s="11">
        <v>1.08E-3</v>
      </c>
      <c r="DT727" s="11">
        <v>3.3500000000000001E-3</v>
      </c>
      <c r="DU727" s="11">
        <v>7.6E-3</v>
      </c>
      <c r="DV727" s="11">
        <v>0.18723999999999999</v>
      </c>
      <c r="DW727" s="11">
        <v>0.55359000000000003</v>
      </c>
      <c r="DX727" s="11">
        <v>0</v>
      </c>
      <c r="DY727" s="11">
        <v>875.57551999999998</v>
      </c>
      <c r="DZ727" s="11">
        <v>4.6329500000000001</v>
      </c>
      <c r="EA727" s="11">
        <v>4.1798000000000002</v>
      </c>
      <c r="EB727" s="11">
        <v>4.1832700000000003</v>
      </c>
      <c r="EC727" s="11">
        <v>8.0159999999999995E-2</v>
      </c>
      <c r="ED727" s="11">
        <v>9.5619999999999997E-2</v>
      </c>
      <c r="EE727" s="11">
        <v>4.1269999999999998</v>
      </c>
      <c r="EF727" s="11">
        <v>12.23705</v>
      </c>
      <c r="EG727" s="11">
        <v>48.136839999999999</v>
      </c>
      <c r="EH727" s="11">
        <v>1110.3954799999999</v>
      </c>
      <c r="EI727" s="11">
        <v>3285.40787</v>
      </c>
      <c r="EJ727" s="11">
        <v>0</v>
      </c>
      <c r="EK727" s="11">
        <v>15.38512886</v>
      </c>
      <c r="EL727" s="11">
        <v>1.0830019999999999E-2</v>
      </c>
      <c r="EM727" s="11">
        <v>7.4408959999999998E-3</v>
      </c>
      <c r="EN727" s="11">
        <v>3.0801549999999998E-3</v>
      </c>
      <c r="EO727" s="11">
        <v>0</v>
      </c>
      <c r="EP727" s="11">
        <v>0</v>
      </c>
      <c r="EQ727" s="11">
        <v>0</v>
      </c>
      <c r="ER727" s="11">
        <v>0</v>
      </c>
      <c r="ES727" s="11">
        <v>0</v>
      </c>
      <c r="ET727" s="11">
        <v>0</v>
      </c>
      <c r="EU727" s="11">
        <v>0</v>
      </c>
      <c r="EV727" s="11">
        <v>0</v>
      </c>
      <c r="EW727" s="11">
        <v>8.9219133829999997</v>
      </c>
      <c r="EX727" s="11">
        <v>6.5192059999999996E-3</v>
      </c>
      <c r="EY727" s="11">
        <v>4.563264E-3</v>
      </c>
      <c r="EZ727" s="11">
        <v>1.9333830000000001E-3</v>
      </c>
      <c r="FA727" s="11">
        <v>0</v>
      </c>
      <c r="FB727" s="11">
        <v>0</v>
      </c>
      <c r="FC727" s="11">
        <v>0</v>
      </c>
      <c r="FD727" s="11">
        <v>0</v>
      </c>
      <c r="FE727" s="11">
        <v>0</v>
      </c>
      <c r="FF727" s="11">
        <v>0</v>
      </c>
      <c r="FG727" s="11">
        <v>0</v>
      </c>
      <c r="FH727" s="11">
        <v>0.247115</v>
      </c>
      <c r="FI727" s="11" t="s">
        <v>115</v>
      </c>
      <c r="FJ727" s="11" t="s">
        <v>115</v>
      </c>
      <c r="FK727" s="11">
        <v>888.65169500000002</v>
      </c>
      <c r="FL727" s="11" t="s">
        <v>115</v>
      </c>
      <c r="FM727" s="11" t="s">
        <v>115</v>
      </c>
    </row>
    <row r="728" spans="116:169">
      <c r="DL728" s="11">
        <v>0</v>
      </c>
      <c r="DM728" s="11">
        <v>0.2392</v>
      </c>
      <c r="DN728" s="11">
        <v>1.2700000000000001E-3</v>
      </c>
      <c r="DO728" s="11">
        <v>1.1999999999999999E-3</v>
      </c>
      <c r="DP728" s="11">
        <v>1E-3</v>
      </c>
      <c r="DQ728" s="11">
        <v>2.0000000000000002E-5</v>
      </c>
      <c r="DR728" s="11">
        <v>3.0000000000000001E-5</v>
      </c>
      <c r="DS728" s="11">
        <v>1.1100000000000001E-3</v>
      </c>
      <c r="DT728" s="11">
        <v>3.2799999999999999E-3</v>
      </c>
      <c r="DU728" s="11">
        <v>7.6299999999999996E-3</v>
      </c>
      <c r="DV728" s="11">
        <v>0.18831999999999999</v>
      </c>
      <c r="DW728" s="11">
        <v>0.55693999999999999</v>
      </c>
      <c r="DX728" s="11">
        <v>0</v>
      </c>
      <c r="DY728" s="11">
        <v>844.56239000000005</v>
      </c>
      <c r="DZ728" s="11">
        <v>4.5677300000000001</v>
      </c>
      <c r="EA728" s="11">
        <v>4.3627500000000001</v>
      </c>
      <c r="EB728" s="11">
        <v>3.7162899999999999</v>
      </c>
      <c r="EC728" s="11">
        <v>7.9200000000000007E-2</v>
      </c>
      <c r="ED728" s="11">
        <v>9.3200000000000005E-2</v>
      </c>
      <c r="EE728" s="11">
        <v>4.1846899999999998</v>
      </c>
      <c r="EF728" s="11">
        <v>11.805009999999999</v>
      </c>
      <c r="EG728" s="11">
        <v>48.232469999999999</v>
      </c>
      <c r="EH728" s="11">
        <v>1114.5224800000001</v>
      </c>
      <c r="EI728" s="11">
        <v>3297.64491</v>
      </c>
      <c r="EJ728" s="11">
        <v>0</v>
      </c>
      <c r="EK728" s="11">
        <v>15.259187259999999</v>
      </c>
      <c r="EL728" s="11">
        <v>1.1158862E-2</v>
      </c>
      <c r="EM728" s="11">
        <v>6.8587630000000004E-3</v>
      </c>
      <c r="EN728" s="11">
        <v>3.23098E-3</v>
      </c>
      <c r="EO728" s="11">
        <v>0</v>
      </c>
      <c r="EP728" s="11">
        <v>0</v>
      </c>
      <c r="EQ728" s="11">
        <v>0</v>
      </c>
      <c r="ER728" s="11">
        <v>0</v>
      </c>
      <c r="ES728" s="11">
        <v>0</v>
      </c>
      <c r="ET728" s="11">
        <v>0</v>
      </c>
      <c r="EU728" s="11">
        <v>0</v>
      </c>
      <c r="EV728" s="11">
        <v>0</v>
      </c>
      <c r="EW728" s="11">
        <v>8.6103804529999994</v>
      </c>
      <c r="EX728" s="11">
        <v>6.5355930000000001E-3</v>
      </c>
      <c r="EY728" s="11">
        <v>4.0980699999999997E-3</v>
      </c>
      <c r="EZ728" s="11">
        <v>1.976027E-3</v>
      </c>
      <c r="FA728" s="11">
        <v>0</v>
      </c>
      <c r="FB728" s="11">
        <v>0</v>
      </c>
      <c r="FC728" s="11">
        <v>0</v>
      </c>
      <c r="FD728" s="11">
        <v>0</v>
      </c>
      <c r="FE728" s="11">
        <v>0</v>
      </c>
      <c r="FF728" s="11">
        <v>0</v>
      </c>
      <c r="FG728" s="11">
        <v>0</v>
      </c>
      <c r="FH728" s="11">
        <v>0.24269099999999999</v>
      </c>
      <c r="FI728" s="11" t="s">
        <v>115</v>
      </c>
      <c r="FJ728" s="11" t="s">
        <v>115</v>
      </c>
      <c r="FK728" s="11">
        <v>857.28836000000001</v>
      </c>
      <c r="FL728" s="11" t="s">
        <v>115</v>
      </c>
      <c r="FM728" s="11" t="s">
        <v>115</v>
      </c>
    </row>
    <row r="729" spans="116:169">
      <c r="DL729" s="11">
        <v>0</v>
      </c>
      <c r="DM729" s="11">
        <v>0.23486000000000001</v>
      </c>
      <c r="DN729" s="11">
        <v>1.2800000000000001E-3</v>
      </c>
      <c r="DO729" s="11">
        <v>1.1999999999999999E-3</v>
      </c>
      <c r="DP729" s="11">
        <v>1.0499999999999999E-3</v>
      </c>
      <c r="DQ729" s="11">
        <v>2.0000000000000002E-5</v>
      </c>
      <c r="DR729" s="11">
        <v>3.0000000000000001E-5</v>
      </c>
      <c r="DS729" s="11">
        <v>1.0200000000000001E-3</v>
      </c>
      <c r="DT729" s="11">
        <v>3.2299999999999998E-3</v>
      </c>
      <c r="DU729" s="11">
        <v>7.6600000000000001E-3</v>
      </c>
      <c r="DV729" s="11">
        <v>0.18942999999999999</v>
      </c>
      <c r="DW729" s="11">
        <v>0.56022000000000005</v>
      </c>
      <c r="DX729" s="11">
        <v>0</v>
      </c>
      <c r="DY729" s="11">
        <v>814.14707999999996</v>
      </c>
      <c r="DZ729" s="11">
        <v>4.5307399999999998</v>
      </c>
      <c r="EA729" s="11">
        <v>4.30159</v>
      </c>
      <c r="EB729" s="11">
        <v>3.8315000000000001</v>
      </c>
      <c r="EC729" s="11">
        <v>7.7179999999999999E-2</v>
      </c>
      <c r="ED729" s="11">
        <v>8.9679999999999996E-2</v>
      </c>
      <c r="EE729" s="11">
        <v>3.7622</v>
      </c>
      <c r="EF729" s="11">
        <v>11.393739999999999</v>
      </c>
      <c r="EG729" s="11">
        <v>48.325670000000002</v>
      </c>
      <c r="EH729" s="11">
        <v>1118.7071800000001</v>
      </c>
      <c r="EI729" s="11">
        <v>3309.44992</v>
      </c>
      <c r="EJ729" s="11">
        <v>0</v>
      </c>
      <c r="EK729" s="11">
        <v>15.133193090000001</v>
      </c>
      <c r="EL729" s="11">
        <v>1.1354243E-2</v>
      </c>
      <c r="EM729" s="11">
        <v>7.1526239999999998E-3</v>
      </c>
      <c r="EN729" s="11">
        <v>2.9488180000000002E-3</v>
      </c>
      <c r="EO729" s="11">
        <v>0</v>
      </c>
      <c r="EP729" s="11">
        <v>0</v>
      </c>
      <c r="EQ729" s="11">
        <v>0</v>
      </c>
      <c r="ER729" s="11">
        <v>0</v>
      </c>
      <c r="ES729" s="11">
        <v>0</v>
      </c>
      <c r="ET729" s="11">
        <v>0</v>
      </c>
      <c r="EU729" s="11">
        <v>0</v>
      </c>
      <c r="EV729" s="11">
        <v>0</v>
      </c>
      <c r="EW729" s="11">
        <v>8.3051159450000007</v>
      </c>
      <c r="EX729" s="11">
        <v>6.4711650000000001E-3</v>
      </c>
      <c r="EY729" s="11">
        <v>4.1593130000000004E-3</v>
      </c>
      <c r="EZ729" s="11">
        <v>1.756447E-3</v>
      </c>
      <c r="FA729" s="11">
        <v>0</v>
      </c>
      <c r="FB729" s="11">
        <v>0</v>
      </c>
      <c r="FC729" s="11">
        <v>0</v>
      </c>
      <c r="FD729" s="11">
        <v>0</v>
      </c>
      <c r="FE729" s="11">
        <v>0</v>
      </c>
      <c r="FF729" s="11">
        <v>0</v>
      </c>
      <c r="FG729" s="11">
        <v>0</v>
      </c>
      <c r="FH729" s="11">
        <v>0.23841999999999999</v>
      </c>
      <c r="FI729" s="11" t="s">
        <v>115</v>
      </c>
      <c r="FJ729" s="11" t="s">
        <v>115</v>
      </c>
      <c r="FK729" s="11">
        <v>826.88808900000004</v>
      </c>
      <c r="FL729" s="11" t="s">
        <v>115</v>
      </c>
      <c r="FM729" s="11" t="s">
        <v>115</v>
      </c>
    </row>
    <row r="730" spans="116:169">
      <c r="DL730" s="11">
        <v>0</v>
      </c>
      <c r="DM730" s="11">
        <v>0.23061999999999999</v>
      </c>
      <c r="DN730" s="11">
        <v>1.25E-3</v>
      </c>
      <c r="DO730" s="11">
        <v>1.2099999999999999E-3</v>
      </c>
      <c r="DP730" s="11">
        <v>1.06E-3</v>
      </c>
      <c r="DQ730" s="11">
        <v>2.0000000000000002E-5</v>
      </c>
      <c r="DR730" s="11">
        <v>2.0000000000000002E-5</v>
      </c>
      <c r="DS730" s="11">
        <v>1.06E-3</v>
      </c>
      <c r="DT730" s="11">
        <v>3.1700000000000001E-3</v>
      </c>
      <c r="DU730" s="11">
        <v>7.6800000000000002E-3</v>
      </c>
      <c r="DV730" s="11">
        <v>0.19045000000000001</v>
      </c>
      <c r="DW730" s="11">
        <v>0.56345000000000001</v>
      </c>
      <c r="DX730" s="11">
        <v>0</v>
      </c>
      <c r="DY730" s="11">
        <v>784.45564000000002</v>
      </c>
      <c r="DZ730" s="11">
        <v>4.3487900000000002</v>
      </c>
      <c r="EA730" s="11">
        <v>4.2473700000000001</v>
      </c>
      <c r="EB730" s="11">
        <v>3.7833800000000002</v>
      </c>
      <c r="EC730" s="11">
        <v>7.6660000000000006E-2</v>
      </c>
      <c r="ED730" s="11">
        <v>8.7290000000000006E-2</v>
      </c>
      <c r="EE730" s="11">
        <v>3.8578100000000002</v>
      </c>
      <c r="EF730" s="11">
        <v>11.000080000000001</v>
      </c>
      <c r="EG730" s="11">
        <v>48.415349999999997</v>
      </c>
      <c r="EH730" s="11">
        <v>1122.46938</v>
      </c>
      <c r="EI730" s="11">
        <v>3320.84366</v>
      </c>
      <c r="EJ730" s="11">
        <v>0</v>
      </c>
      <c r="EK730" s="11">
        <v>15.009072189999999</v>
      </c>
      <c r="EL730" s="11">
        <v>1.1579916000000001E-2</v>
      </c>
      <c r="EM730" s="11">
        <v>7.2944949999999998E-3</v>
      </c>
      <c r="EN730" s="11">
        <v>3.1224790000000001E-3</v>
      </c>
      <c r="EO730" s="11">
        <v>0</v>
      </c>
      <c r="EP730" s="11">
        <v>0</v>
      </c>
      <c r="EQ730" s="11">
        <v>0</v>
      </c>
      <c r="ER730" s="11">
        <v>0</v>
      </c>
      <c r="ES730" s="11">
        <v>0</v>
      </c>
      <c r="ET730" s="11">
        <v>0</v>
      </c>
      <c r="EU730" s="11">
        <v>0</v>
      </c>
      <c r="EV730" s="11">
        <v>0</v>
      </c>
      <c r="EW730" s="11">
        <v>8.0070478129999998</v>
      </c>
      <c r="EX730" s="11">
        <v>6.4199189999999996E-3</v>
      </c>
      <c r="EY730" s="11">
        <v>4.1279530000000002E-3</v>
      </c>
      <c r="EZ730" s="11">
        <v>1.8105980000000001E-3</v>
      </c>
      <c r="FA730" s="11">
        <v>0</v>
      </c>
      <c r="FB730" s="11">
        <v>0</v>
      </c>
      <c r="FC730" s="11">
        <v>0</v>
      </c>
      <c r="FD730" s="11">
        <v>0</v>
      </c>
      <c r="FE730" s="11">
        <v>0</v>
      </c>
      <c r="FF730" s="11">
        <v>0</v>
      </c>
      <c r="FG730" s="11">
        <v>0</v>
      </c>
      <c r="FH730" s="11">
        <v>0.23415900000000001</v>
      </c>
      <c r="FI730" s="11" t="s">
        <v>115</v>
      </c>
      <c r="FJ730" s="11" t="s">
        <v>115</v>
      </c>
      <c r="FK730" s="11">
        <v>796.911834</v>
      </c>
      <c r="FL730" s="11" t="s">
        <v>115</v>
      </c>
      <c r="FM730" s="11" t="s">
        <v>115</v>
      </c>
    </row>
    <row r="731" spans="116:169">
      <c r="DL731" s="11">
        <v>0</v>
      </c>
      <c r="DM731" s="11">
        <v>0.22631999999999999</v>
      </c>
      <c r="DN731" s="11">
        <v>1.3699999999999999E-3</v>
      </c>
      <c r="DO731" s="11">
        <v>1.1800000000000001E-3</v>
      </c>
      <c r="DP731" s="11">
        <v>1.06E-3</v>
      </c>
      <c r="DQ731" s="11">
        <v>2.0000000000000002E-5</v>
      </c>
      <c r="DR731" s="11">
        <v>2.0000000000000002E-5</v>
      </c>
      <c r="DS731" s="11">
        <v>1.07E-3</v>
      </c>
      <c r="DT731" s="11">
        <v>3.1099999999999999E-3</v>
      </c>
      <c r="DU731" s="11">
        <v>7.7099999999999998E-3</v>
      </c>
      <c r="DV731" s="11">
        <v>0.19152</v>
      </c>
      <c r="DW731" s="11">
        <v>0.56662000000000001</v>
      </c>
      <c r="DX731" s="11">
        <v>0</v>
      </c>
      <c r="DY731" s="11">
        <v>754.97414000000003</v>
      </c>
      <c r="DZ731" s="11">
        <v>4.6536900000000001</v>
      </c>
      <c r="EA731" s="11">
        <v>4.0886199999999997</v>
      </c>
      <c r="EB731" s="11">
        <v>3.7294200000000002</v>
      </c>
      <c r="EC731" s="11">
        <v>7.4639999999999998E-2</v>
      </c>
      <c r="ED731" s="11">
        <v>8.4330000000000002E-2</v>
      </c>
      <c r="EE731" s="11">
        <v>3.8244899999999999</v>
      </c>
      <c r="EF731" s="11">
        <v>10.583690000000001</v>
      </c>
      <c r="EG731" s="11">
        <v>48.50264</v>
      </c>
      <c r="EH731" s="11">
        <v>1126.32719</v>
      </c>
      <c r="EI731" s="11">
        <v>3331.8437399999998</v>
      </c>
      <c r="EJ731" s="11">
        <v>0</v>
      </c>
      <c r="EK731" s="11">
        <v>14.87665743</v>
      </c>
      <c r="EL731" s="11">
        <v>1.1582794E-2</v>
      </c>
      <c r="EM731" s="11">
        <v>7.4065049999999999E-3</v>
      </c>
      <c r="EN731" s="11">
        <v>3.1687989999999999E-3</v>
      </c>
      <c r="EO731" s="11">
        <v>0</v>
      </c>
      <c r="EP731" s="11">
        <v>0</v>
      </c>
      <c r="EQ731" s="11">
        <v>0</v>
      </c>
      <c r="ER731" s="11">
        <v>0</v>
      </c>
      <c r="ES731" s="11">
        <v>0</v>
      </c>
      <c r="ET731" s="11">
        <v>0</v>
      </c>
      <c r="EU731" s="11">
        <v>0</v>
      </c>
      <c r="EV731" s="11">
        <v>0</v>
      </c>
      <c r="EW731" s="11">
        <v>7.7107333550000003</v>
      </c>
      <c r="EX731" s="11">
        <v>6.2445089999999997E-3</v>
      </c>
      <c r="EY731" s="11">
        <v>4.0766170000000003E-3</v>
      </c>
      <c r="EZ731" s="11">
        <v>1.787931E-3</v>
      </c>
      <c r="FA731" s="11">
        <v>0</v>
      </c>
      <c r="FB731" s="11">
        <v>0</v>
      </c>
      <c r="FC731" s="11">
        <v>0</v>
      </c>
      <c r="FD731" s="11">
        <v>0</v>
      </c>
      <c r="FE731" s="11">
        <v>0</v>
      </c>
      <c r="FF731" s="11">
        <v>0</v>
      </c>
      <c r="FG731" s="11">
        <v>0</v>
      </c>
      <c r="FH731" s="11">
        <v>0.22994999999999999</v>
      </c>
      <c r="FI731" s="11" t="s">
        <v>115</v>
      </c>
      <c r="FJ731" s="11" t="s">
        <v>115</v>
      </c>
      <c r="FK731" s="11">
        <v>767.52050799999995</v>
      </c>
      <c r="FL731" s="11" t="s">
        <v>115</v>
      </c>
      <c r="FM731" s="11" t="s">
        <v>115</v>
      </c>
    </row>
    <row r="732" spans="116:169">
      <c r="DL732" s="11">
        <v>0</v>
      </c>
      <c r="DM732" s="11">
        <v>0.22203999999999999</v>
      </c>
      <c r="DN732" s="11">
        <v>1.4300000000000001E-3</v>
      </c>
      <c r="DO732" s="11">
        <v>1.2600000000000001E-3</v>
      </c>
      <c r="DP732" s="11">
        <v>1.0499999999999999E-3</v>
      </c>
      <c r="DQ732" s="11">
        <v>2.0000000000000002E-5</v>
      </c>
      <c r="DR732" s="11">
        <v>2.0000000000000002E-5</v>
      </c>
      <c r="DS732" s="11">
        <v>1.08E-3</v>
      </c>
      <c r="DT732" s="11">
        <v>3.0500000000000002E-3</v>
      </c>
      <c r="DU732" s="11">
        <v>7.7299999999999999E-3</v>
      </c>
      <c r="DV732" s="11">
        <v>0.19259000000000001</v>
      </c>
      <c r="DW732" s="11">
        <v>0.56972999999999996</v>
      </c>
      <c r="DX732" s="11">
        <v>0</v>
      </c>
      <c r="DY732" s="11">
        <v>725.98158000000001</v>
      </c>
      <c r="DZ732" s="11">
        <v>4.7794699999999999</v>
      </c>
      <c r="EA732" s="11">
        <v>4.2712399999999997</v>
      </c>
      <c r="EB732" s="11">
        <v>3.6059700000000001</v>
      </c>
      <c r="EC732" s="11">
        <v>7.4940000000000007E-2</v>
      </c>
      <c r="ED732" s="11">
        <v>8.2110000000000002E-2</v>
      </c>
      <c r="EE732" s="11">
        <v>3.7743500000000001</v>
      </c>
      <c r="EF732" s="11">
        <v>10.18538</v>
      </c>
      <c r="EG732" s="11">
        <v>48.586970000000001</v>
      </c>
      <c r="EH732" s="11">
        <v>1130.15167</v>
      </c>
      <c r="EI732" s="11">
        <v>3342.4274300000002</v>
      </c>
      <c r="EJ732" s="11">
        <v>0</v>
      </c>
      <c r="EK732" s="11">
        <v>14.742688810000001</v>
      </c>
      <c r="EL732" s="11">
        <v>1.2216905E-2</v>
      </c>
      <c r="EM732" s="11">
        <v>7.3644399999999999E-3</v>
      </c>
      <c r="EN732" s="11">
        <v>3.2118060000000002E-3</v>
      </c>
      <c r="EO732" s="11">
        <v>0</v>
      </c>
      <c r="EP732" s="11">
        <v>0</v>
      </c>
      <c r="EQ732" s="11">
        <v>0</v>
      </c>
      <c r="ER732" s="11">
        <v>0</v>
      </c>
      <c r="ES732" s="11">
        <v>0</v>
      </c>
      <c r="ET732" s="11">
        <v>0</v>
      </c>
      <c r="EU732" s="11">
        <v>0</v>
      </c>
      <c r="EV732" s="11">
        <v>0</v>
      </c>
      <c r="EW732" s="11">
        <v>7.4198808850000004</v>
      </c>
      <c r="EX732" s="11">
        <v>6.3968239999999997E-3</v>
      </c>
      <c r="EY732" s="11">
        <v>3.9407009999999996E-3</v>
      </c>
      <c r="EZ732" s="11">
        <v>1.762495E-3</v>
      </c>
      <c r="FA732" s="11">
        <v>0</v>
      </c>
      <c r="FB732" s="11">
        <v>0</v>
      </c>
      <c r="FC732" s="11">
        <v>0</v>
      </c>
      <c r="FD732" s="11">
        <v>0</v>
      </c>
      <c r="FE732" s="11">
        <v>0</v>
      </c>
      <c r="FF732" s="11">
        <v>0</v>
      </c>
      <c r="FG732" s="11">
        <v>0</v>
      </c>
      <c r="FH732" s="11">
        <v>0.225795</v>
      </c>
      <c r="FI732" s="11" t="s">
        <v>115</v>
      </c>
      <c r="FJ732" s="11" t="s">
        <v>115</v>
      </c>
      <c r="FK732" s="11">
        <v>738.71319100000005</v>
      </c>
      <c r="FL732" s="11" t="s">
        <v>115</v>
      </c>
      <c r="FM732" s="11" t="s">
        <v>115</v>
      </c>
    </row>
    <row r="733" spans="116:169">
      <c r="DL733" s="11">
        <v>0</v>
      </c>
      <c r="DM733" s="11">
        <v>0.21808</v>
      </c>
      <c r="DN733" s="11">
        <v>1.1999999999999999E-3</v>
      </c>
      <c r="DO733" s="11">
        <v>1.31E-3</v>
      </c>
      <c r="DP733" s="11">
        <v>1.1100000000000001E-3</v>
      </c>
      <c r="DQ733" s="11">
        <v>2.0000000000000002E-5</v>
      </c>
      <c r="DR733" s="11">
        <v>2.0000000000000002E-5</v>
      </c>
      <c r="DS733" s="11">
        <v>1.06E-3</v>
      </c>
      <c r="DT733" s="11">
        <v>3.0000000000000001E-3</v>
      </c>
      <c r="DU733" s="11">
        <v>7.7499999999999999E-3</v>
      </c>
      <c r="DV733" s="11">
        <v>0.19367000000000001</v>
      </c>
      <c r="DW733" s="11">
        <v>0.57277999999999996</v>
      </c>
      <c r="DX733" s="11">
        <v>0</v>
      </c>
      <c r="DY733" s="11">
        <v>698.46344999999997</v>
      </c>
      <c r="DZ733" s="11">
        <v>3.92259</v>
      </c>
      <c r="EA733" s="11">
        <v>4.3521599999999996</v>
      </c>
      <c r="EB733" s="11">
        <v>3.7421899999999999</v>
      </c>
      <c r="EC733" s="11">
        <v>7.5539999999999996E-2</v>
      </c>
      <c r="ED733" s="11">
        <v>7.9890000000000003E-2</v>
      </c>
      <c r="EE733" s="11">
        <v>3.6321300000000001</v>
      </c>
      <c r="EF733" s="11">
        <v>9.7943599999999993</v>
      </c>
      <c r="EG733" s="11">
        <v>48.669080000000001</v>
      </c>
      <c r="EH733" s="11">
        <v>1133.9260200000001</v>
      </c>
      <c r="EI733" s="11">
        <v>3352.6128100000001</v>
      </c>
      <c r="EJ733" s="11">
        <v>0</v>
      </c>
      <c r="EK733" s="11">
        <v>14.62699804</v>
      </c>
      <c r="EL733" s="11">
        <v>1.2874729999999999E-2</v>
      </c>
      <c r="EM733" s="11">
        <v>7.8140870000000008E-3</v>
      </c>
      <c r="EN733" s="11">
        <v>3.195313E-3</v>
      </c>
      <c r="EO733" s="11">
        <v>0</v>
      </c>
      <c r="EP733" s="11">
        <v>0</v>
      </c>
      <c r="EQ733" s="11">
        <v>0</v>
      </c>
      <c r="ER733" s="11">
        <v>0</v>
      </c>
      <c r="ES733" s="11">
        <v>0</v>
      </c>
      <c r="ET733" s="11">
        <v>0</v>
      </c>
      <c r="EU733" s="11">
        <v>0</v>
      </c>
      <c r="EV733" s="11">
        <v>0</v>
      </c>
      <c r="EW733" s="11">
        <v>7.1441658520000004</v>
      </c>
      <c r="EX733" s="11">
        <v>6.5461579999999998E-3</v>
      </c>
      <c r="EY733" s="11">
        <v>4.0619610000000002E-3</v>
      </c>
      <c r="EZ733" s="11">
        <v>1.7044880000000001E-3</v>
      </c>
      <c r="FA733" s="11">
        <v>0</v>
      </c>
      <c r="FB733" s="11">
        <v>0</v>
      </c>
      <c r="FC733" s="11">
        <v>0</v>
      </c>
      <c r="FD733" s="11">
        <v>0</v>
      </c>
      <c r="FE733" s="11">
        <v>0</v>
      </c>
      <c r="FF733" s="11">
        <v>0</v>
      </c>
      <c r="FG733" s="11">
        <v>0</v>
      </c>
      <c r="FH733" s="11">
        <v>0.22172</v>
      </c>
      <c r="FI733" s="11" t="s">
        <v>115</v>
      </c>
      <c r="FJ733" s="11" t="s">
        <v>115</v>
      </c>
      <c r="FK733" s="11">
        <v>710.555927</v>
      </c>
      <c r="FL733" s="11" t="s">
        <v>115</v>
      </c>
      <c r="FM733" s="11" t="s">
        <v>115</v>
      </c>
    </row>
    <row r="734" spans="116:169">
      <c r="DL734" s="11">
        <v>0</v>
      </c>
      <c r="DM734" s="11">
        <v>0.21396000000000001</v>
      </c>
      <c r="DN734" s="11">
        <v>1.3699999999999999E-3</v>
      </c>
      <c r="DO734" s="11">
        <v>1.14E-3</v>
      </c>
      <c r="DP734" s="11">
        <v>1.14E-3</v>
      </c>
      <c r="DQ734" s="11">
        <v>2.0000000000000002E-5</v>
      </c>
      <c r="DR734" s="11">
        <v>2.0000000000000002E-5</v>
      </c>
      <c r="DS734" s="11">
        <v>1.1199999999999999E-3</v>
      </c>
      <c r="DT734" s="11">
        <v>2.9399999999999999E-3</v>
      </c>
      <c r="DU734" s="11">
        <v>7.7799999999999996E-3</v>
      </c>
      <c r="DV734" s="11">
        <v>0.19472</v>
      </c>
      <c r="DW734" s="11">
        <v>0.57577999999999996</v>
      </c>
      <c r="DX734" s="11">
        <v>0</v>
      </c>
      <c r="DY734" s="11">
        <v>670.80398000000002</v>
      </c>
      <c r="DZ734" s="11">
        <v>4.3910299999999998</v>
      </c>
      <c r="EA734" s="11">
        <v>3.7227600000000001</v>
      </c>
      <c r="EB734" s="11">
        <v>3.7854299999999999</v>
      </c>
      <c r="EC734" s="11">
        <v>7.1050000000000002E-2</v>
      </c>
      <c r="ED734" s="11">
        <v>7.6490000000000002E-2</v>
      </c>
      <c r="EE734" s="11">
        <v>3.77969</v>
      </c>
      <c r="EF734" s="11">
        <v>9.4089700000000001</v>
      </c>
      <c r="EG734" s="11">
        <v>48.74897</v>
      </c>
      <c r="EH734" s="11">
        <v>1137.5581500000001</v>
      </c>
      <c r="EI734" s="11">
        <v>3362.40717</v>
      </c>
      <c r="EJ734" s="11">
        <v>0</v>
      </c>
      <c r="EK734" s="11">
        <v>14.49289791</v>
      </c>
      <c r="EL734" s="11">
        <v>1.2004971E-2</v>
      </c>
      <c r="EM734" s="11">
        <v>8.2184179999999999E-3</v>
      </c>
      <c r="EN734" s="11">
        <v>3.4124929999999999E-3</v>
      </c>
      <c r="EO734" s="11">
        <v>0</v>
      </c>
      <c r="EP734" s="11">
        <v>0</v>
      </c>
      <c r="EQ734" s="11">
        <v>0</v>
      </c>
      <c r="ER734" s="11">
        <v>0</v>
      </c>
      <c r="ES734" s="11">
        <v>0</v>
      </c>
      <c r="ET734" s="11">
        <v>0</v>
      </c>
      <c r="EU734" s="11">
        <v>0</v>
      </c>
      <c r="EV734" s="11">
        <v>0</v>
      </c>
      <c r="EW734" s="11">
        <v>6.8652611339999998</v>
      </c>
      <c r="EX734" s="11">
        <v>5.9325330000000003E-3</v>
      </c>
      <c r="EY734" s="11">
        <v>4.1486709999999996E-3</v>
      </c>
      <c r="EZ734" s="11">
        <v>1.768571E-3</v>
      </c>
      <c r="FA734" s="11">
        <v>0</v>
      </c>
      <c r="FB734" s="11">
        <v>0</v>
      </c>
      <c r="FC734" s="11">
        <v>0</v>
      </c>
      <c r="FD734" s="11">
        <v>0</v>
      </c>
      <c r="FE734" s="11">
        <v>0</v>
      </c>
      <c r="FF734" s="11">
        <v>0</v>
      </c>
      <c r="FG734" s="11">
        <v>0</v>
      </c>
      <c r="FH734" s="11">
        <v>0.217638</v>
      </c>
      <c r="FI734" s="11" t="s">
        <v>115</v>
      </c>
      <c r="FJ734" s="11" t="s">
        <v>115</v>
      </c>
      <c r="FK734" s="11">
        <v>682.77424499999995</v>
      </c>
      <c r="FL734" s="11" t="s">
        <v>115</v>
      </c>
      <c r="FM734" s="11" t="s">
        <v>115</v>
      </c>
    </row>
    <row r="735" spans="116:169">
      <c r="DL735" s="11">
        <v>0</v>
      </c>
      <c r="DM735" s="11">
        <v>0.21029999999999999</v>
      </c>
      <c r="DN735" s="11">
        <v>1.01E-3</v>
      </c>
      <c r="DO735" s="11">
        <v>1.25E-3</v>
      </c>
      <c r="DP735" s="11">
        <v>1.0200000000000001E-3</v>
      </c>
      <c r="DQ735" s="11">
        <v>2.0000000000000002E-5</v>
      </c>
      <c r="DR735" s="11">
        <v>2.0000000000000002E-5</v>
      </c>
      <c r="DS735" s="11">
        <v>1.1299999999999999E-3</v>
      </c>
      <c r="DT735" s="11">
        <v>2.8900000000000002E-3</v>
      </c>
      <c r="DU735" s="11">
        <v>7.7999999999999996E-3</v>
      </c>
      <c r="DV735" s="11">
        <v>0.19583999999999999</v>
      </c>
      <c r="DW735" s="11">
        <v>0.57872000000000001</v>
      </c>
      <c r="DX735" s="11">
        <v>0</v>
      </c>
      <c r="DY735" s="11">
        <v>644.96522000000004</v>
      </c>
      <c r="DZ735" s="11">
        <v>3.1540699999999999</v>
      </c>
      <c r="EA735" s="11">
        <v>3.9900199999999999</v>
      </c>
      <c r="EB735" s="11">
        <v>3.3026800000000001</v>
      </c>
      <c r="EC735" s="11">
        <v>7.0540000000000005E-2</v>
      </c>
      <c r="ED735" s="11">
        <v>7.4569999999999997E-2</v>
      </c>
      <c r="EE735" s="11">
        <v>3.74335</v>
      </c>
      <c r="EF735" s="11">
        <v>9.0622100000000003</v>
      </c>
      <c r="EG735" s="11">
        <v>48.825470000000003</v>
      </c>
      <c r="EH735" s="11">
        <v>1141.3378399999999</v>
      </c>
      <c r="EI735" s="11">
        <v>3371.8161399999999</v>
      </c>
      <c r="EJ735" s="11">
        <v>0</v>
      </c>
      <c r="EK735" s="11">
        <v>14.387966649999999</v>
      </c>
      <c r="EL735" s="11">
        <v>1.2591753000000001E-2</v>
      </c>
      <c r="EM735" s="11">
        <v>7.4667689999999998E-3</v>
      </c>
      <c r="EN735" s="11">
        <v>3.5543240000000002E-3</v>
      </c>
      <c r="EO735" s="11">
        <v>0</v>
      </c>
      <c r="EP735" s="11">
        <v>0</v>
      </c>
      <c r="EQ735" s="11">
        <v>0</v>
      </c>
      <c r="ER735" s="11">
        <v>0</v>
      </c>
      <c r="ES735" s="11">
        <v>0</v>
      </c>
      <c r="ET735" s="11">
        <v>0</v>
      </c>
      <c r="EU735" s="11">
        <v>0</v>
      </c>
      <c r="EV735" s="11">
        <v>0</v>
      </c>
      <c r="EW735" s="11">
        <v>6.6057945480000004</v>
      </c>
      <c r="EX735" s="11">
        <v>6.029983E-3</v>
      </c>
      <c r="EY735" s="11">
        <v>3.6595130000000001E-3</v>
      </c>
      <c r="EZ735" s="11">
        <v>1.788691E-3</v>
      </c>
      <c r="FA735" s="11">
        <v>0</v>
      </c>
      <c r="FB735" s="11">
        <v>0</v>
      </c>
      <c r="FC735" s="11">
        <v>0</v>
      </c>
      <c r="FD735" s="11">
        <v>0</v>
      </c>
      <c r="FE735" s="11">
        <v>0</v>
      </c>
      <c r="FF735" s="11">
        <v>0</v>
      </c>
      <c r="FG735" s="11">
        <v>0</v>
      </c>
      <c r="FH735" s="11">
        <v>0.21359400000000001</v>
      </c>
      <c r="FI735" s="11" t="s">
        <v>115</v>
      </c>
      <c r="FJ735" s="11" t="s">
        <v>115</v>
      </c>
      <c r="FK735" s="11">
        <v>655.48253</v>
      </c>
      <c r="FL735" s="11" t="s">
        <v>115</v>
      </c>
      <c r="FM735" s="11" t="s">
        <v>115</v>
      </c>
    </row>
    <row r="736" spans="116:169">
      <c r="DL736" s="11">
        <v>0</v>
      </c>
      <c r="DM736" s="11">
        <v>0.20660999999999999</v>
      </c>
      <c r="DN736" s="11">
        <v>1.01E-3</v>
      </c>
      <c r="DO736" s="11">
        <v>9.8999999999999999E-4</v>
      </c>
      <c r="DP736" s="11">
        <v>1.08E-3</v>
      </c>
      <c r="DQ736" s="11">
        <v>2.0000000000000002E-5</v>
      </c>
      <c r="DR736" s="11">
        <v>2.0000000000000002E-5</v>
      </c>
      <c r="DS736" s="11">
        <v>1.0200000000000001E-3</v>
      </c>
      <c r="DT736" s="11">
        <v>2.8400000000000001E-3</v>
      </c>
      <c r="DU736" s="11">
        <v>7.8300000000000002E-3</v>
      </c>
      <c r="DV736" s="11">
        <v>0.19697000000000001</v>
      </c>
      <c r="DW736" s="11">
        <v>0.58160999999999996</v>
      </c>
      <c r="DX736" s="11">
        <v>0</v>
      </c>
      <c r="DY736" s="11">
        <v>619.39612999999997</v>
      </c>
      <c r="DZ736" s="11">
        <v>3.0868000000000002</v>
      </c>
      <c r="EA736" s="11">
        <v>3.0988199999999999</v>
      </c>
      <c r="EB736" s="11">
        <v>3.4537800000000001</v>
      </c>
      <c r="EC736" s="11">
        <v>6.2100000000000002E-2</v>
      </c>
      <c r="ED736" s="11">
        <v>6.9580000000000003E-2</v>
      </c>
      <c r="EE736" s="11">
        <v>3.3082099999999999</v>
      </c>
      <c r="EF736" s="11">
        <v>8.7111999999999998</v>
      </c>
      <c r="EG736" s="11">
        <v>48.900039999999997</v>
      </c>
      <c r="EH736" s="11">
        <v>1145.0811900000001</v>
      </c>
      <c r="EI736" s="11">
        <v>3380.8783400000002</v>
      </c>
      <c r="EJ736" s="11">
        <v>0</v>
      </c>
      <c r="EK736" s="11">
        <v>14.27382128</v>
      </c>
      <c r="EL736" s="11">
        <v>1.092746E-2</v>
      </c>
      <c r="EM736" s="11">
        <v>7.9648480000000001E-3</v>
      </c>
      <c r="EN736" s="11">
        <v>3.1978620000000001E-3</v>
      </c>
      <c r="EO736" s="11">
        <v>0</v>
      </c>
      <c r="EP736" s="11">
        <v>0</v>
      </c>
      <c r="EQ736" s="11">
        <v>0</v>
      </c>
      <c r="ER736" s="11">
        <v>0</v>
      </c>
      <c r="ES736" s="11">
        <v>0</v>
      </c>
      <c r="ET736" s="11">
        <v>0</v>
      </c>
      <c r="EU736" s="11">
        <v>0</v>
      </c>
      <c r="EV736" s="11">
        <v>0</v>
      </c>
      <c r="EW736" s="11">
        <v>6.347315118</v>
      </c>
      <c r="EX736" s="11">
        <v>5.082797E-3</v>
      </c>
      <c r="EY736" s="11">
        <v>3.784482E-3</v>
      </c>
      <c r="EZ736" s="11">
        <v>1.561748E-3</v>
      </c>
      <c r="FA736" s="11">
        <v>0</v>
      </c>
      <c r="FB736" s="11">
        <v>0</v>
      </c>
      <c r="FC736" s="11">
        <v>0</v>
      </c>
      <c r="FD736" s="11">
        <v>0</v>
      </c>
      <c r="FE736" s="11">
        <v>0</v>
      </c>
      <c r="FF736" s="11">
        <v>0</v>
      </c>
      <c r="FG736" s="11">
        <v>0</v>
      </c>
      <c r="FH736" s="11">
        <v>0.20971100000000001</v>
      </c>
      <c r="FI736" s="11" t="s">
        <v>115</v>
      </c>
      <c r="FJ736" s="11" t="s">
        <v>115</v>
      </c>
      <c r="FK736" s="11">
        <v>629.09762899999998</v>
      </c>
      <c r="FL736" s="11" t="s">
        <v>115</v>
      </c>
      <c r="FM736" s="11" t="s">
        <v>115</v>
      </c>
    </row>
    <row r="737" spans="116:169">
      <c r="DL737" s="11">
        <v>0</v>
      </c>
      <c r="DM737" s="11">
        <v>0.20286000000000001</v>
      </c>
      <c r="DN737" s="11">
        <v>1.09E-3</v>
      </c>
      <c r="DO737" s="11">
        <v>9.7000000000000005E-4</v>
      </c>
      <c r="DP737" s="11">
        <v>8.8000000000000003E-4</v>
      </c>
      <c r="DQ737" s="11">
        <v>2.0000000000000002E-5</v>
      </c>
      <c r="DR737" s="11">
        <v>2.0000000000000002E-5</v>
      </c>
      <c r="DS737" s="11">
        <v>1.08E-3</v>
      </c>
      <c r="DT737" s="11">
        <v>2.7899999999999999E-3</v>
      </c>
      <c r="DU737" s="11">
        <v>7.8499999999999993E-3</v>
      </c>
      <c r="DV737" s="11">
        <v>0.19799</v>
      </c>
      <c r="DW737" s="11">
        <v>0.58445000000000003</v>
      </c>
      <c r="DX737" s="11">
        <v>0</v>
      </c>
      <c r="DY737" s="11">
        <v>594.02948000000004</v>
      </c>
      <c r="DZ737" s="11">
        <v>3.2521200000000001</v>
      </c>
      <c r="EA737" s="11">
        <v>2.96319</v>
      </c>
      <c r="EB737" s="11">
        <v>2.7572899999999998</v>
      </c>
      <c r="EC737" s="11">
        <v>5.7709999999999997E-2</v>
      </c>
      <c r="ED737" s="11">
        <v>6.6799999999999998E-2</v>
      </c>
      <c r="EE737" s="11">
        <v>3.4197600000000001</v>
      </c>
      <c r="EF737" s="11">
        <v>8.3780900000000003</v>
      </c>
      <c r="EG737" s="11">
        <v>48.969630000000002</v>
      </c>
      <c r="EH737" s="11">
        <v>1148.3894</v>
      </c>
      <c r="EI737" s="11">
        <v>3389.5895399999999</v>
      </c>
      <c r="EJ737" s="11">
        <v>0</v>
      </c>
      <c r="EK737" s="11">
        <v>14.152678509999999</v>
      </c>
      <c r="EL737" s="11">
        <v>1.0318056000000001E-2</v>
      </c>
      <c r="EM737" s="11">
        <v>6.7347989999999996E-3</v>
      </c>
      <c r="EN737" s="11">
        <v>3.4466459999999998E-3</v>
      </c>
      <c r="EO737" s="11">
        <v>0</v>
      </c>
      <c r="EP737" s="11">
        <v>0</v>
      </c>
      <c r="EQ737" s="11">
        <v>0</v>
      </c>
      <c r="ER737" s="11">
        <v>0</v>
      </c>
      <c r="ES737" s="11">
        <v>0</v>
      </c>
      <c r="ET737" s="11">
        <v>0</v>
      </c>
      <c r="EU737" s="11">
        <v>0</v>
      </c>
      <c r="EV737" s="11">
        <v>0</v>
      </c>
      <c r="EW737" s="11">
        <v>6.0911246080000003</v>
      </c>
      <c r="EX737" s="11">
        <v>4.6476379999999999E-3</v>
      </c>
      <c r="EY737" s="11">
        <v>3.10392E-3</v>
      </c>
      <c r="EZ737" s="11">
        <v>1.632498E-3</v>
      </c>
      <c r="FA737" s="11">
        <v>0</v>
      </c>
      <c r="FB737" s="11">
        <v>0</v>
      </c>
      <c r="FC737" s="11">
        <v>0</v>
      </c>
      <c r="FD737" s="11">
        <v>0</v>
      </c>
      <c r="FE737" s="11">
        <v>0</v>
      </c>
      <c r="FF737" s="11">
        <v>0</v>
      </c>
      <c r="FG737" s="11">
        <v>0</v>
      </c>
      <c r="FH737" s="11">
        <v>0.205818</v>
      </c>
      <c r="FI737" s="11" t="s">
        <v>115</v>
      </c>
      <c r="FJ737" s="11" t="s">
        <v>115</v>
      </c>
      <c r="FK737" s="11">
        <v>603.05979500000001</v>
      </c>
      <c r="FL737" s="11" t="s">
        <v>115</v>
      </c>
      <c r="FM737" s="11" t="s">
        <v>115</v>
      </c>
    </row>
    <row r="738" spans="116:169">
      <c r="DL738" s="11">
        <v>0</v>
      </c>
      <c r="DM738" s="11">
        <v>0.19935</v>
      </c>
      <c r="DN738" s="11">
        <v>9.2000000000000003E-4</v>
      </c>
      <c r="DO738" s="11">
        <v>1.0200000000000001E-3</v>
      </c>
      <c r="DP738" s="11">
        <v>8.5999999999999998E-4</v>
      </c>
      <c r="DQ738" s="11">
        <v>2.0000000000000002E-5</v>
      </c>
      <c r="DR738" s="11">
        <v>2.0000000000000002E-5</v>
      </c>
      <c r="DS738" s="11">
        <v>8.8999999999999995E-4</v>
      </c>
      <c r="DT738" s="11">
        <v>2.7399999999999998E-3</v>
      </c>
      <c r="DU738" s="11">
        <v>7.8700000000000003E-3</v>
      </c>
      <c r="DV738" s="11">
        <v>0.19907</v>
      </c>
      <c r="DW738" s="11">
        <v>0.58723999999999998</v>
      </c>
      <c r="DX738" s="11">
        <v>0</v>
      </c>
      <c r="DY738" s="11">
        <v>569.72483</v>
      </c>
      <c r="DZ738" s="11">
        <v>2.7067000000000001</v>
      </c>
      <c r="EA738" s="11">
        <v>3.0459200000000002</v>
      </c>
      <c r="EB738" s="11">
        <v>2.6194799999999998</v>
      </c>
      <c r="EC738" s="11">
        <v>5.4629999999999998E-2</v>
      </c>
      <c r="ED738" s="11">
        <v>6.3390000000000002E-2</v>
      </c>
      <c r="EE738" s="11">
        <v>2.75345</v>
      </c>
      <c r="EF738" s="11">
        <v>8.0246399999999998</v>
      </c>
      <c r="EG738" s="11">
        <v>49.036430000000003</v>
      </c>
      <c r="EH738" s="11">
        <v>1151.80916</v>
      </c>
      <c r="EI738" s="11">
        <v>3397.9676399999998</v>
      </c>
      <c r="EJ738" s="11">
        <v>0</v>
      </c>
      <c r="EK738" s="11">
        <v>14.0469591</v>
      </c>
      <c r="EL738" s="11">
        <v>1.0512186999999999E-2</v>
      </c>
      <c r="EM738" s="11">
        <v>6.4392909999999998E-3</v>
      </c>
      <c r="EN738" s="11">
        <v>2.84242E-3</v>
      </c>
      <c r="EO738" s="11">
        <v>0</v>
      </c>
      <c r="EP738" s="11">
        <v>0</v>
      </c>
      <c r="EQ738" s="11">
        <v>0</v>
      </c>
      <c r="ER738" s="11">
        <v>0</v>
      </c>
      <c r="ES738" s="11">
        <v>0</v>
      </c>
      <c r="ET738" s="11">
        <v>0</v>
      </c>
      <c r="EU738" s="11">
        <v>0</v>
      </c>
      <c r="EV738" s="11">
        <v>0</v>
      </c>
      <c r="EW738" s="11">
        <v>5.8468451420000003</v>
      </c>
      <c r="EX738" s="11">
        <v>4.5789519999999998E-3</v>
      </c>
      <c r="EY738" s="11">
        <v>2.8734849999999998E-3</v>
      </c>
      <c r="EZ738" s="11">
        <v>1.304869E-3</v>
      </c>
      <c r="FA738" s="11">
        <v>0</v>
      </c>
      <c r="FB738" s="11">
        <v>0</v>
      </c>
      <c r="FC738" s="11">
        <v>0</v>
      </c>
      <c r="FD738" s="11">
        <v>0</v>
      </c>
      <c r="FE738" s="11">
        <v>0</v>
      </c>
      <c r="FF738" s="11">
        <v>0</v>
      </c>
      <c r="FG738" s="11">
        <v>0</v>
      </c>
      <c r="FH738" s="11">
        <v>0.20216999999999999</v>
      </c>
      <c r="FI738" s="11" t="s">
        <v>115</v>
      </c>
      <c r="FJ738" s="11" t="s">
        <v>115</v>
      </c>
      <c r="FK738" s="11">
        <v>578.15155700000003</v>
      </c>
      <c r="FL738" s="11" t="s">
        <v>115</v>
      </c>
      <c r="FM738" s="11" t="s">
        <v>115</v>
      </c>
    </row>
    <row r="739" spans="116:169">
      <c r="DL739" s="11">
        <v>0</v>
      </c>
      <c r="DM739" s="11">
        <v>0.19575999999999999</v>
      </c>
      <c r="DN739" s="11">
        <v>1.0200000000000001E-3</v>
      </c>
      <c r="DO739" s="11">
        <v>9.1E-4</v>
      </c>
      <c r="DP739" s="11">
        <v>8.8999999999999995E-4</v>
      </c>
      <c r="DQ739" s="11">
        <v>2.0000000000000002E-5</v>
      </c>
      <c r="DR739" s="11">
        <v>2.0000000000000002E-5</v>
      </c>
      <c r="DS739" s="11">
        <v>8.7000000000000001E-4</v>
      </c>
      <c r="DT739" s="11">
        <v>2.6900000000000001E-3</v>
      </c>
      <c r="DU739" s="11">
        <v>7.8899999999999994E-3</v>
      </c>
      <c r="DV739" s="11">
        <v>0.19996</v>
      </c>
      <c r="DW739" s="11">
        <v>0.58997999999999995</v>
      </c>
      <c r="DX739" s="11">
        <v>0</v>
      </c>
      <c r="DY739" s="11">
        <v>545.55757000000006</v>
      </c>
      <c r="DZ739" s="11">
        <v>2.9090199999999999</v>
      </c>
      <c r="EA739" s="11">
        <v>2.6403400000000001</v>
      </c>
      <c r="EB739" s="11">
        <v>2.6600700000000002</v>
      </c>
      <c r="EC739" s="11">
        <v>5.0849999999999999E-2</v>
      </c>
      <c r="ED739" s="11">
        <v>6.0220000000000003E-2</v>
      </c>
      <c r="EE739" s="11">
        <v>2.6388199999999999</v>
      </c>
      <c r="EF739" s="11">
        <v>7.6845600000000003</v>
      </c>
      <c r="EG739" s="11">
        <v>49.099820000000001</v>
      </c>
      <c r="EH739" s="11">
        <v>1154.5626099999999</v>
      </c>
      <c r="EI739" s="11">
        <v>3405.9922799999999</v>
      </c>
      <c r="EJ739" s="11">
        <v>0</v>
      </c>
      <c r="EK739" s="11">
        <v>13.93077239</v>
      </c>
      <c r="EL739" s="11">
        <v>9.806258E-3</v>
      </c>
      <c r="EM739" s="11">
        <v>6.7375079999999997E-3</v>
      </c>
      <c r="EN739" s="11">
        <v>2.7889880000000001E-3</v>
      </c>
      <c r="EO739" s="11">
        <v>0</v>
      </c>
      <c r="EP739" s="11">
        <v>0</v>
      </c>
      <c r="EQ739" s="11">
        <v>0</v>
      </c>
      <c r="ER739" s="11">
        <v>0</v>
      </c>
      <c r="ES739" s="11">
        <v>0</v>
      </c>
      <c r="ET739" s="11">
        <v>0</v>
      </c>
      <c r="EU739" s="11">
        <v>0</v>
      </c>
      <c r="EV739" s="11">
        <v>0</v>
      </c>
      <c r="EW739" s="11">
        <v>5.6032953000000001</v>
      </c>
      <c r="EX739" s="11">
        <v>4.136242E-3</v>
      </c>
      <c r="EY739" s="11">
        <v>2.9094939999999999E-3</v>
      </c>
      <c r="EZ739" s="11">
        <v>1.2400829999999999E-3</v>
      </c>
      <c r="FA739" s="11">
        <v>0</v>
      </c>
      <c r="FB739" s="11">
        <v>0</v>
      </c>
      <c r="FC739" s="11">
        <v>0</v>
      </c>
      <c r="FD739" s="11">
        <v>0</v>
      </c>
      <c r="FE739" s="11">
        <v>0</v>
      </c>
      <c r="FF739" s="11">
        <v>0</v>
      </c>
      <c r="FG739" s="11">
        <v>0</v>
      </c>
      <c r="FH739" s="11">
        <v>0.19859099999999999</v>
      </c>
      <c r="FI739" s="11" t="s">
        <v>115</v>
      </c>
      <c r="FJ739" s="11" t="s">
        <v>115</v>
      </c>
      <c r="FK739" s="11">
        <v>553.81784900000002</v>
      </c>
      <c r="FL739" s="11" t="s">
        <v>115</v>
      </c>
      <c r="FM739" s="11" t="s">
        <v>115</v>
      </c>
    </row>
    <row r="740" spans="116:169">
      <c r="DL740" s="11">
        <v>0</v>
      </c>
      <c r="DM740" s="11">
        <v>0.19223000000000001</v>
      </c>
      <c r="DN740" s="11">
        <v>1.0200000000000001E-3</v>
      </c>
      <c r="DO740" s="11">
        <v>9.6000000000000002E-4</v>
      </c>
      <c r="DP740" s="11">
        <v>8.0999999999999996E-4</v>
      </c>
      <c r="DQ740" s="11">
        <v>2.0000000000000002E-5</v>
      </c>
      <c r="DR740" s="11">
        <v>2.0000000000000002E-5</v>
      </c>
      <c r="DS740" s="11">
        <v>8.9999999999999998E-4</v>
      </c>
      <c r="DT740" s="11">
        <v>2.64E-3</v>
      </c>
      <c r="DU740" s="11">
        <v>7.9100000000000004E-3</v>
      </c>
      <c r="DV740" s="11">
        <v>0.20083000000000001</v>
      </c>
      <c r="DW740" s="11">
        <v>0.59267000000000003</v>
      </c>
      <c r="DX740" s="11">
        <v>0</v>
      </c>
      <c r="DY740" s="11">
        <v>521.93251999999995</v>
      </c>
      <c r="DZ740" s="11">
        <v>2.8458299999999999</v>
      </c>
      <c r="EA740" s="11">
        <v>2.7357200000000002</v>
      </c>
      <c r="EB740" s="11">
        <v>2.3458999999999999</v>
      </c>
      <c r="EC740" s="11">
        <v>4.9880000000000001E-2</v>
      </c>
      <c r="ED740" s="11">
        <v>5.8259999999999999E-2</v>
      </c>
      <c r="EE740" s="11">
        <v>2.6579600000000001</v>
      </c>
      <c r="EF740" s="11">
        <v>7.3557899999999998</v>
      </c>
      <c r="EG740" s="11">
        <v>49.160040000000002</v>
      </c>
      <c r="EH740" s="11">
        <v>1157.2014300000001</v>
      </c>
      <c r="EI740" s="11">
        <v>3413.6768400000001</v>
      </c>
      <c r="EJ740" s="11">
        <v>0</v>
      </c>
      <c r="EK740" s="11">
        <v>13.816736049999999</v>
      </c>
      <c r="EL740" s="11">
        <v>1.0104014999999999E-2</v>
      </c>
      <c r="EM740" s="11">
        <v>6.2104040000000001E-3</v>
      </c>
      <c r="EN740" s="11">
        <v>2.9255549999999998E-3</v>
      </c>
      <c r="EO740" s="11">
        <v>0</v>
      </c>
      <c r="EP740" s="11">
        <v>0</v>
      </c>
      <c r="EQ740" s="11">
        <v>0</v>
      </c>
      <c r="ER740" s="11">
        <v>0</v>
      </c>
      <c r="ES740" s="11">
        <v>0</v>
      </c>
      <c r="ET740" s="11">
        <v>0</v>
      </c>
      <c r="EU740" s="11">
        <v>0</v>
      </c>
      <c r="EV740" s="11">
        <v>0</v>
      </c>
      <c r="EW740" s="11">
        <v>5.3657603949999997</v>
      </c>
      <c r="EX740" s="11">
        <v>4.1159250000000003E-3</v>
      </c>
      <c r="EY740" s="11">
        <v>2.5949250000000001E-3</v>
      </c>
      <c r="EZ740" s="11">
        <v>1.2589949999999999E-3</v>
      </c>
      <c r="FA740" s="11">
        <v>0</v>
      </c>
      <c r="FB740" s="11">
        <v>0</v>
      </c>
      <c r="FC740" s="11">
        <v>0</v>
      </c>
      <c r="FD740" s="11">
        <v>0</v>
      </c>
      <c r="FE740" s="11">
        <v>0</v>
      </c>
      <c r="FF740" s="11">
        <v>0</v>
      </c>
      <c r="FG740" s="11">
        <v>0</v>
      </c>
      <c r="FH740" s="11">
        <v>0.19503599999999999</v>
      </c>
      <c r="FI740" s="11" t="s">
        <v>115</v>
      </c>
      <c r="FJ740" s="11" t="s">
        <v>115</v>
      </c>
      <c r="FK740" s="11">
        <v>529.90985899999998</v>
      </c>
      <c r="FL740" s="11" t="s">
        <v>115</v>
      </c>
      <c r="FM740" s="11" t="s">
        <v>115</v>
      </c>
    </row>
    <row r="741" spans="116:169">
      <c r="DL741" s="11">
        <v>0</v>
      </c>
      <c r="DM741" s="11">
        <v>0.18873999999999999</v>
      </c>
      <c r="DN741" s="11">
        <v>1.0300000000000001E-3</v>
      </c>
      <c r="DO741" s="11">
        <v>9.6000000000000002E-4</v>
      </c>
      <c r="DP741" s="11">
        <v>8.4999999999999995E-4</v>
      </c>
      <c r="DQ741" s="11">
        <v>2.0000000000000002E-5</v>
      </c>
      <c r="DR741" s="11">
        <v>2.0000000000000002E-5</v>
      </c>
      <c r="DS741" s="11">
        <v>8.1999999999999998E-4</v>
      </c>
      <c r="DT741" s="11">
        <v>2.5899999999999999E-3</v>
      </c>
      <c r="DU741" s="11">
        <v>7.9299999999999995E-3</v>
      </c>
      <c r="DV741" s="11">
        <v>0.20172000000000001</v>
      </c>
      <c r="DW741" s="11">
        <v>0.59531000000000001</v>
      </c>
      <c r="DX741" s="11">
        <v>0</v>
      </c>
      <c r="DY741" s="11">
        <v>498.7937</v>
      </c>
      <c r="DZ741" s="11">
        <v>2.7997000000000001</v>
      </c>
      <c r="EA741" s="11">
        <v>2.6763400000000002</v>
      </c>
      <c r="EB741" s="11">
        <v>2.40089</v>
      </c>
      <c r="EC741" s="11">
        <v>4.8230000000000002E-2</v>
      </c>
      <c r="ED741" s="11">
        <v>5.561E-2</v>
      </c>
      <c r="EE741" s="11">
        <v>2.3717800000000002</v>
      </c>
      <c r="EF741" s="11">
        <v>7.0415299999999998</v>
      </c>
      <c r="EG741" s="11">
        <v>49.218299999999999</v>
      </c>
      <c r="EH741" s="11">
        <v>1159.8593900000001</v>
      </c>
      <c r="EI741" s="11">
        <v>3421.0326399999999</v>
      </c>
      <c r="EJ741" s="11">
        <v>0</v>
      </c>
      <c r="EK741" s="11">
        <v>13.7026521</v>
      </c>
      <c r="EL741" s="11">
        <v>1.0280925999999999E-2</v>
      </c>
      <c r="EM741" s="11">
        <v>6.476486E-3</v>
      </c>
      <c r="EN741" s="11">
        <v>2.670066E-3</v>
      </c>
      <c r="EO741" s="11">
        <v>0</v>
      </c>
      <c r="EP741" s="11">
        <v>0</v>
      </c>
      <c r="EQ741" s="11">
        <v>0</v>
      </c>
      <c r="ER741" s="11">
        <v>0</v>
      </c>
      <c r="ES741" s="11">
        <v>0</v>
      </c>
      <c r="ET741" s="11">
        <v>0</v>
      </c>
      <c r="EU741" s="11">
        <v>0</v>
      </c>
      <c r="EV741" s="11">
        <v>0</v>
      </c>
      <c r="EW741" s="11">
        <v>5.1332683870000002</v>
      </c>
      <c r="EX741" s="11">
        <v>4.0442530000000003E-3</v>
      </c>
      <c r="EY741" s="11">
        <v>2.6142180000000002E-3</v>
      </c>
      <c r="EZ741" s="11">
        <v>1.111265E-3</v>
      </c>
      <c r="FA741" s="11">
        <v>0</v>
      </c>
      <c r="FB741" s="11">
        <v>0</v>
      </c>
      <c r="FC741" s="11">
        <v>0</v>
      </c>
      <c r="FD741" s="11">
        <v>0</v>
      </c>
      <c r="FE741" s="11">
        <v>0</v>
      </c>
      <c r="FF741" s="11">
        <v>0</v>
      </c>
      <c r="FG741" s="11">
        <v>0</v>
      </c>
      <c r="FH741" s="11">
        <v>0.191603</v>
      </c>
      <c r="FI741" s="11" t="s">
        <v>115</v>
      </c>
      <c r="FJ741" s="11" t="s">
        <v>115</v>
      </c>
      <c r="FK741" s="11">
        <v>506.718863</v>
      </c>
      <c r="FL741" s="11" t="s">
        <v>115</v>
      </c>
      <c r="FM741" s="11" t="s">
        <v>115</v>
      </c>
    </row>
    <row r="742" spans="116:169">
      <c r="DL742" s="11">
        <v>0</v>
      </c>
      <c r="DM742" s="11">
        <v>0.18532999999999999</v>
      </c>
      <c r="DN742" s="11">
        <v>1.01E-3</v>
      </c>
      <c r="DO742" s="11">
        <v>9.7000000000000005E-4</v>
      </c>
      <c r="DP742" s="11">
        <v>8.4999999999999995E-4</v>
      </c>
      <c r="DQ742" s="11">
        <v>2.0000000000000002E-5</v>
      </c>
      <c r="DR742" s="11">
        <v>2.0000000000000002E-5</v>
      </c>
      <c r="DS742" s="11">
        <v>8.4999999999999995E-4</v>
      </c>
      <c r="DT742" s="11">
        <v>2.5500000000000002E-3</v>
      </c>
      <c r="DU742" s="11">
        <v>7.9500000000000005E-3</v>
      </c>
      <c r="DV742" s="11">
        <v>0.20254</v>
      </c>
      <c r="DW742" s="11">
        <v>0.59789999999999999</v>
      </c>
      <c r="DX742" s="11">
        <v>0</v>
      </c>
      <c r="DY742" s="11">
        <v>476.21654000000001</v>
      </c>
      <c r="DZ742" s="11">
        <v>2.6640600000000001</v>
      </c>
      <c r="EA742" s="11">
        <v>2.6208800000000001</v>
      </c>
      <c r="EB742" s="11">
        <v>2.3521899999999998</v>
      </c>
      <c r="EC742" s="11">
        <v>4.7530000000000003E-2</v>
      </c>
      <c r="ED742" s="11">
        <v>5.3670000000000002E-2</v>
      </c>
      <c r="EE742" s="11">
        <v>2.4142100000000002</v>
      </c>
      <c r="EF742" s="11">
        <v>6.7395899999999997</v>
      </c>
      <c r="EG742" s="11">
        <v>49.273910000000001</v>
      </c>
      <c r="EH742" s="11">
        <v>1162.23117</v>
      </c>
      <c r="EI742" s="11">
        <v>3428.0741699999999</v>
      </c>
      <c r="EJ742" s="11">
        <v>0</v>
      </c>
      <c r="EK742" s="11">
        <v>13.59026435</v>
      </c>
      <c r="EL742" s="11">
        <v>1.0485266E-2</v>
      </c>
      <c r="EM742" s="11">
        <v>6.6049469999999999E-3</v>
      </c>
      <c r="EN742" s="11">
        <v>2.8273109999999999E-3</v>
      </c>
      <c r="EO742" s="11">
        <v>0</v>
      </c>
      <c r="EP742" s="11">
        <v>0</v>
      </c>
      <c r="EQ742" s="11">
        <v>0</v>
      </c>
      <c r="ER742" s="11">
        <v>0</v>
      </c>
      <c r="ES742" s="11">
        <v>0</v>
      </c>
      <c r="ET742" s="11">
        <v>0</v>
      </c>
      <c r="EU742" s="11">
        <v>0</v>
      </c>
      <c r="EV742" s="11">
        <v>0</v>
      </c>
      <c r="EW742" s="11">
        <v>4.9063689019999996</v>
      </c>
      <c r="EX742" s="11">
        <v>3.980089E-3</v>
      </c>
      <c r="EY742" s="11">
        <v>2.5745690000000001E-3</v>
      </c>
      <c r="EZ742" s="11">
        <v>1.137098E-3</v>
      </c>
      <c r="FA742" s="11">
        <v>0</v>
      </c>
      <c r="FB742" s="11">
        <v>0</v>
      </c>
      <c r="FC742" s="11">
        <v>0</v>
      </c>
      <c r="FD742" s="11">
        <v>0</v>
      </c>
      <c r="FE742" s="11">
        <v>0</v>
      </c>
      <c r="FF742" s="11">
        <v>0</v>
      </c>
      <c r="FG742" s="11">
        <v>0</v>
      </c>
      <c r="FH742" s="11">
        <v>0.18817900000000001</v>
      </c>
      <c r="FI742" s="11" t="s">
        <v>115</v>
      </c>
      <c r="FJ742" s="11" t="s">
        <v>115</v>
      </c>
      <c r="FK742" s="11">
        <v>483.90120200000001</v>
      </c>
      <c r="FL742" s="11" t="s">
        <v>115</v>
      </c>
      <c r="FM742" s="11" t="s">
        <v>115</v>
      </c>
    </row>
    <row r="743" spans="116:169">
      <c r="DL743" s="11">
        <v>0</v>
      </c>
      <c r="DM743" s="11">
        <v>0.18187999999999999</v>
      </c>
      <c r="DN743" s="11">
        <v>1.1000000000000001E-3</v>
      </c>
      <c r="DO743" s="11">
        <v>9.5E-4</v>
      </c>
      <c r="DP743" s="11">
        <v>8.4999999999999995E-4</v>
      </c>
      <c r="DQ743" s="11">
        <v>2.0000000000000002E-5</v>
      </c>
      <c r="DR743" s="11">
        <v>2.0000000000000002E-5</v>
      </c>
      <c r="DS743" s="11">
        <v>8.5999999999999998E-4</v>
      </c>
      <c r="DT743" s="11">
        <v>2.5000000000000001E-3</v>
      </c>
      <c r="DU743" s="11">
        <v>7.9699999999999997E-3</v>
      </c>
      <c r="DV743" s="11">
        <v>0.2034</v>
      </c>
      <c r="DW743" s="11">
        <v>0.60045000000000004</v>
      </c>
      <c r="DX743" s="11">
        <v>0</v>
      </c>
      <c r="DY743" s="11">
        <v>453.88864000000001</v>
      </c>
      <c r="DZ743" s="11">
        <v>2.82483</v>
      </c>
      <c r="EA743" s="11">
        <v>2.5009299999999999</v>
      </c>
      <c r="EB743" s="11">
        <v>2.2995199999999998</v>
      </c>
      <c r="EC743" s="11">
        <v>4.589E-2</v>
      </c>
      <c r="ED743" s="11">
        <v>5.1400000000000001E-2</v>
      </c>
      <c r="EE743" s="11">
        <v>2.37425</v>
      </c>
      <c r="EF743" s="11">
        <v>6.4253099999999996</v>
      </c>
      <c r="EG743" s="11">
        <v>49.327579999999998</v>
      </c>
      <c r="EH743" s="11">
        <v>1164.6453899999999</v>
      </c>
      <c r="EI743" s="11">
        <v>3434.81376</v>
      </c>
      <c r="EJ743" s="11">
        <v>0</v>
      </c>
      <c r="EK743" s="11">
        <v>13.47036677</v>
      </c>
      <c r="EL743" s="11">
        <v>1.0487872000000001E-2</v>
      </c>
      <c r="EM743" s="11">
        <v>6.7063679999999999E-3</v>
      </c>
      <c r="EN743" s="11">
        <v>2.8692520000000001E-3</v>
      </c>
      <c r="EO743" s="11">
        <v>0</v>
      </c>
      <c r="EP743" s="11">
        <v>0</v>
      </c>
      <c r="EQ743" s="11">
        <v>0</v>
      </c>
      <c r="ER743" s="11">
        <v>0</v>
      </c>
      <c r="ES743" s="11">
        <v>0</v>
      </c>
      <c r="ET743" s="11">
        <v>0</v>
      </c>
      <c r="EU743" s="11">
        <v>0</v>
      </c>
      <c r="EV743" s="11">
        <v>0</v>
      </c>
      <c r="EW743" s="11">
        <v>4.6817233150000002</v>
      </c>
      <c r="EX743" s="11">
        <v>3.8388300000000001E-3</v>
      </c>
      <c r="EY743" s="11">
        <v>2.5219069999999999E-3</v>
      </c>
      <c r="EZ743" s="11">
        <v>1.1141650000000001E-3</v>
      </c>
      <c r="FA743" s="11">
        <v>0</v>
      </c>
      <c r="FB743" s="11">
        <v>0</v>
      </c>
      <c r="FC743" s="11">
        <v>0</v>
      </c>
      <c r="FD743" s="11">
        <v>0</v>
      </c>
      <c r="FE743" s="11">
        <v>0</v>
      </c>
      <c r="FF743" s="11">
        <v>0</v>
      </c>
      <c r="FG743" s="11">
        <v>0</v>
      </c>
      <c r="FH743" s="11">
        <v>0.18479699999999999</v>
      </c>
      <c r="FI743" s="11" t="s">
        <v>115</v>
      </c>
      <c r="FJ743" s="11" t="s">
        <v>115</v>
      </c>
      <c r="FK743" s="11">
        <v>461.55981200000002</v>
      </c>
      <c r="FL743" s="11" t="s">
        <v>115</v>
      </c>
      <c r="FM743" s="11" t="s">
        <v>115</v>
      </c>
    </row>
    <row r="744" spans="116:169">
      <c r="DL744" s="11">
        <v>0</v>
      </c>
      <c r="DM744" s="11">
        <v>0.17843999999999999</v>
      </c>
      <c r="DN744" s="11">
        <v>1.15E-3</v>
      </c>
      <c r="DO744" s="11">
        <v>1.01E-3</v>
      </c>
      <c r="DP744" s="11">
        <v>8.4000000000000003E-4</v>
      </c>
      <c r="DQ744" s="11">
        <v>2.0000000000000002E-5</v>
      </c>
      <c r="DR744" s="11">
        <v>2.0000000000000002E-5</v>
      </c>
      <c r="DS744" s="11">
        <v>8.7000000000000001E-4</v>
      </c>
      <c r="DT744" s="11">
        <v>2.4499999999999999E-3</v>
      </c>
      <c r="DU744" s="11">
        <v>7.9900000000000006E-3</v>
      </c>
      <c r="DV744" s="11">
        <v>0.20426</v>
      </c>
      <c r="DW744" s="11">
        <v>0.60294999999999999</v>
      </c>
      <c r="DX744" s="11">
        <v>0</v>
      </c>
      <c r="DY744" s="11">
        <v>431.98172</v>
      </c>
      <c r="DZ744" s="11">
        <v>2.8731399999999998</v>
      </c>
      <c r="EA744" s="11">
        <v>2.5888900000000001</v>
      </c>
      <c r="EB744" s="11">
        <v>2.2038799999999998</v>
      </c>
      <c r="EC744" s="11">
        <v>4.5659999999999999E-2</v>
      </c>
      <c r="ED744" s="11">
        <v>4.9570000000000003E-2</v>
      </c>
      <c r="EE744" s="11">
        <v>2.3235000000000001</v>
      </c>
      <c r="EF744" s="11">
        <v>6.1237500000000002</v>
      </c>
      <c r="EG744" s="11">
        <v>49.378970000000002</v>
      </c>
      <c r="EH744" s="11">
        <v>1167.01964</v>
      </c>
      <c r="EI744" s="11">
        <v>3441.2390700000001</v>
      </c>
      <c r="EJ744" s="11">
        <v>0</v>
      </c>
      <c r="EK744" s="11">
        <v>13.349062200000001</v>
      </c>
      <c r="EL744" s="11">
        <v>1.1062041E-2</v>
      </c>
      <c r="EM744" s="11">
        <v>6.668279E-3</v>
      </c>
      <c r="EN744" s="11">
        <v>2.9081939999999998E-3</v>
      </c>
      <c r="EO744" s="11">
        <v>0</v>
      </c>
      <c r="EP744" s="11">
        <v>0</v>
      </c>
      <c r="EQ744" s="11">
        <v>0</v>
      </c>
      <c r="ER744" s="11">
        <v>0</v>
      </c>
      <c r="ES744" s="11">
        <v>0</v>
      </c>
      <c r="ET744" s="11">
        <v>0</v>
      </c>
      <c r="EU744" s="11">
        <v>0</v>
      </c>
      <c r="EV744" s="11">
        <v>0</v>
      </c>
      <c r="EW744" s="11">
        <v>4.4616254230000001</v>
      </c>
      <c r="EX744" s="11">
        <v>3.8966629999999999E-3</v>
      </c>
      <c r="EY744" s="11">
        <v>2.4169640000000002E-3</v>
      </c>
      <c r="EZ744" s="11">
        <v>1.089345E-3</v>
      </c>
      <c r="FA744" s="11">
        <v>0</v>
      </c>
      <c r="FB744" s="11">
        <v>0</v>
      </c>
      <c r="FC744" s="11">
        <v>0</v>
      </c>
      <c r="FD744" s="11">
        <v>0</v>
      </c>
      <c r="FE744" s="11">
        <v>0</v>
      </c>
      <c r="FF744" s="11">
        <v>0</v>
      </c>
      <c r="FG744" s="11">
        <v>0</v>
      </c>
      <c r="FH744" s="11">
        <v>0.18145800000000001</v>
      </c>
      <c r="FI744" s="11" t="s">
        <v>115</v>
      </c>
      <c r="FJ744" s="11" t="s">
        <v>115</v>
      </c>
      <c r="FK744" s="11">
        <v>439.69328400000001</v>
      </c>
      <c r="FL744" s="11" t="s">
        <v>115</v>
      </c>
      <c r="FM744" s="11" t="s">
        <v>115</v>
      </c>
    </row>
    <row r="745" spans="116:169">
      <c r="DL745" s="11">
        <v>0</v>
      </c>
      <c r="DM745" s="11">
        <v>0.17526</v>
      </c>
      <c r="DN745" s="11">
        <v>9.6000000000000002E-4</v>
      </c>
      <c r="DO745" s="11">
        <v>1.0499999999999999E-3</v>
      </c>
      <c r="DP745" s="11">
        <v>8.8999999999999995E-4</v>
      </c>
      <c r="DQ745" s="11">
        <v>2.0000000000000002E-5</v>
      </c>
      <c r="DR745" s="11">
        <v>2.0000000000000002E-5</v>
      </c>
      <c r="DS745" s="11">
        <v>8.4999999999999995E-4</v>
      </c>
      <c r="DT745" s="11">
        <v>2.4099999999999998E-3</v>
      </c>
      <c r="DU745" s="11">
        <v>8.0099999999999998E-3</v>
      </c>
      <c r="DV745" s="11">
        <v>0.20512</v>
      </c>
      <c r="DW745" s="11">
        <v>0.60540000000000005</v>
      </c>
      <c r="DX745" s="11">
        <v>0</v>
      </c>
      <c r="DY745" s="11">
        <v>411.07664999999997</v>
      </c>
      <c r="DZ745" s="11">
        <v>2.33379</v>
      </c>
      <c r="EA745" s="11">
        <v>2.6124200000000002</v>
      </c>
      <c r="EB745" s="11">
        <v>2.2663099999999998</v>
      </c>
      <c r="EC745" s="11">
        <v>4.5589999999999999E-2</v>
      </c>
      <c r="ED745" s="11">
        <v>4.7759999999999997E-2</v>
      </c>
      <c r="EE745" s="11">
        <v>2.2165300000000001</v>
      </c>
      <c r="EF745" s="11">
        <v>5.8283100000000001</v>
      </c>
      <c r="EG745" s="11">
        <v>49.428550000000001</v>
      </c>
      <c r="EH745" s="11">
        <v>1169.3431399999999</v>
      </c>
      <c r="EI745" s="11">
        <v>3447.36283</v>
      </c>
      <c r="EJ745" s="11">
        <v>0</v>
      </c>
      <c r="EK745" s="11">
        <v>13.24430768</v>
      </c>
      <c r="EL745" s="11">
        <v>1.1657682000000001E-2</v>
      </c>
      <c r="EM745" s="11">
        <v>7.0754210000000001E-3</v>
      </c>
      <c r="EN745" s="11">
        <v>2.8932599999999999E-3</v>
      </c>
      <c r="EO745" s="11">
        <v>0</v>
      </c>
      <c r="EP745" s="11">
        <v>0</v>
      </c>
      <c r="EQ745" s="11">
        <v>0</v>
      </c>
      <c r="ER745" s="11">
        <v>0</v>
      </c>
      <c r="ES745" s="11">
        <v>0</v>
      </c>
      <c r="ET745" s="11">
        <v>0</v>
      </c>
      <c r="EU745" s="11">
        <v>0</v>
      </c>
      <c r="EV745" s="11">
        <v>0</v>
      </c>
      <c r="EW745" s="11">
        <v>4.251831288</v>
      </c>
      <c r="EX745" s="11">
        <v>3.949686E-3</v>
      </c>
      <c r="EY745" s="11">
        <v>2.4686249999999999E-3</v>
      </c>
      <c r="EZ745" s="11">
        <v>1.044407E-3</v>
      </c>
      <c r="FA745" s="11">
        <v>0</v>
      </c>
      <c r="FB745" s="11">
        <v>0</v>
      </c>
      <c r="FC745" s="11">
        <v>0</v>
      </c>
      <c r="FD745" s="11">
        <v>0</v>
      </c>
      <c r="FE745" s="11">
        <v>0</v>
      </c>
      <c r="FF745" s="11">
        <v>0</v>
      </c>
      <c r="FG745" s="11">
        <v>0</v>
      </c>
      <c r="FH745" s="11">
        <v>0.17818200000000001</v>
      </c>
      <c r="FI745" s="11" t="s">
        <v>115</v>
      </c>
      <c r="FJ745" s="11" t="s">
        <v>115</v>
      </c>
      <c r="FK745" s="11">
        <v>418.33475800000002</v>
      </c>
      <c r="FL745" s="11" t="s">
        <v>115</v>
      </c>
      <c r="FM745" s="11" t="s">
        <v>115</v>
      </c>
    </row>
    <row r="746" spans="116:169">
      <c r="DL746" s="11">
        <v>0</v>
      </c>
      <c r="DM746" s="11">
        <v>0.17194999999999999</v>
      </c>
      <c r="DN746" s="11">
        <v>1.1000000000000001E-3</v>
      </c>
      <c r="DO746" s="11">
        <v>9.2000000000000003E-4</v>
      </c>
      <c r="DP746" s="11">
        <v>9.2000000000000003E-4</v>
      </c>
      <c r="DQ746" s="11">
        <v>2.0000000000000002E-5</v>
      </c>
      <c r="DR746" s="11">
        <v>2.0000000000000002E-5</v>
      </c>
      <c r="DS746" s="11">
        <v>8.9999999999999998E-4</v>
      </c>
      <c r="DT746" s="11">
        <v>2.3600000000000001E-3</v>
      </c>
      <c r="DU746" s="11">
        <v>8.0300000000000007E-3</v>
      </c>
      <c r="DV746" s="11">
        <v>0.20596999999999999</v>
      </c>
      <c r="DW746" s="11">
        <v>0.60780999999999996</v>
      </c>
      <c r="DX746" s="11">
        <v>0</v>
      </c>
      <c r="DY746" s="11">
        <v>390.21424999999999</v>
      </c>
      <c r="DZ746" s="11">
        <v>2.5840200000000002</v>
      </c>
      <c r="EA746" s="11">
        <v>2.21102</v>
      </c>
      <c r="EB746" s="11">
        <v>2.2703899999999999</v>
      </c>
      <c r="EC746" s="11">
        <v>4.2479999999999997E-2</v>
      </c>
      <c r="ED746" s="11">
        <v>4.5249999999999999E-2</v>
      </c>
      <c r="EE746" s="11">
        <v>2.28511</v>
      </c>
      <c r="EF746" s="11">
        <v>5.5379500000000004</v>
      </c>
      <c r="EG746" s="11">
        <v>49.476300000000002</v>
      </c>
      <c r="EH746" s="11">
        <v>1171.5596700000001</v>
      </c>
      <c r="EI746" s="11">
        <v>3453.1911300000002</v>
      </c>
      <c r="EJ746" s="11">
        <v>0</v>
      </c>
      <c r="EK746" s="11">
        <v>13.122884040000001</v>
      </c>
      <c r="EL746" s="11">
        <v>1.0870141E-2</v>
      </c>
      <c r="EM746" s="11">
        <v>7.4415310000000004E-3</v>
      </c>
      <c r="EN746" s="11">
        <v>3.08991E-3</v>
      </c>
      <c r="EO746" s="11">
        <v>0</v>
      </c>
      <c r="EP746" s="11">
        <v>0</v>
      </c>
      <c r="EQ746" s="11">
        <v>0</v>
      </c>
      <c r="ER746" s="11">
        <v>0</v>
      </c>
      <c r="ES746" s="11">
        <v>0</v>
      </c>
      <c r="ET746" s="11">
        <v>0</v>
      </c>
      <c r="EU746" s="11">
        <v>0</v>
      </c>
      <c r="EV746" s="11">
        <v>0</v>
      </c>
      <c r="EW746" s="11">
        <v>4.0413484589999999</v>
      </c>
      <c r="EX746" s="11">
        <v>3.5451219999999999E-3</v>
      </c>
      <c r="EY746" s="11">
        <v>2.4971339999999998E-3</v>
      </c>
      <c r="EZ746" s="11">
        <v>1.0737909999999999E-3</v>
      </c>
      <c r="FA746" s="11">
        <v>0</v>
      </c>
      <c r="FB746" s="11">
        <v>0</v>
      </c>
      <c r="FC746" s="11">
        <v>0</v>
      </c>
      <c r="FD746" s="11">
        <v>0</v>
      </c>
      <c r="FE746" s="11">
        <v>0</v>
      </c>
      <c r="FF746" s="11">
        <v>0</v>
      </c>
      <c r="FG746" s="11">
        <v>0</v>
      </c>
      <c r="FH746" s="11">
        <v>0.174902</v>
      </c>
      <c r="FI746" s="11" t="s">
        <v>115</v>
      </c>
      <c r="FJ746" s="11" t="s">
        <v>115</v>
      </c>
      <c r="FK746" s="11">
        <v>397.32216</v>
      </c>
      <c r="FL746" s="11" t="s">
        <v>115</v>
      </c>
      <c r="FM746" s="11" t="s">
        <v>115</v>
      </c>
    </row>
    <row r="747" spans="116:169">
      <c r="DL747" s="11">
        <v>0</v>
      </c>
      <c r="DM747" s="11">
        <v>0.16900999999999999</v>
      </c>
      <c r="DN747" s="11">
        <v>8.0999999999999996E-4</v>
      </c>
      <c r="DO747" s="11">
        <v>1E-3</v>
      </c>
      <c r="DP747" s="11">
        <v>8.1999999999999998E-4</v>
      </c>
      <c r="DQ747" s="11">
        <v>2.0000000000000002E-5</v>
      </c>
      <c r="DR747" s="11">
        <v>2.0000000000000002E-5</v>
      </c>
      <c r="DS747" s="11">
        <v>9.1E-4</v>
      </c>
      <c r="DT747" s="11">
        <v>2.32E-3</v>
      </c>
      <c r="DU747" s="11">
        <v>8.0499999999999999E-3</v>
      </c>
      <c r="DV747" s="11">
        <v>0.20687</v>
      </c>
      <c r="DW747" s="11">
        <v>0.61016999999999999</v>
      </c>
      <c r="DX747" s="11">
        <v>0</v>
      </c>
      <c r="DY747" s="11">
        <v>370.53534999999999</v>
      </c>
      <c r="DZ747" s="11">
        <v>1.83447</v>
      </c>
      <c r="EA747" s="11">
        <v>2.3441100000000001</v>
      </c>
      <c r="EB747" s="11">
        <v>1.9596199999999999</v>
      </c>
      <c r="EC747" s="11">
        <v>4.1709999999999997E-2</v>
      </c>
      <c r="ED747" s="11">
        <v>4.3619999999999999E-2</v>
      </c>
      <c r="EE747" s="11">
        <v>2.24207</v>
      </c>
      <c r="EF747" s="11">
        <v>5.2719500000000004</v>
      </c>
      <c r="EG747" s="11">
        <v>49.521549999999998</v>
      </c>
      <c r="EH747" s="11">
        <v>1173.8447799999999</v>
      </c>
      <c r="EI747" s="11">
        <v>3458.7290899999998</v>
      </c>
      <c r="EJ747" s="11">
        <v>0</v>
      </c>
      <c r="EK747" s="11">
        <v>13.02787193</v>
      </c>
      <c r="EL747" s="11">
        <v>1.1401454E-2</v>
      </c>
      <c r="EM747" s="11">
        <v>6.760935E-3</v>
      </c>
      <c r="EN747" s="11">
        <v>3.2183340000000002E-3</v>
      </c>
      <c r="EO747" s="11">
        <v>0</v>
      </c>
      <c r="EP747" s="11">
        <v>0</v>
      </c>
      <c r="EQ747" s="11">
        <v>0</v>
      </c>
      <c r="ER747" s="11">
        <v>0</v>
      </c>
      <c r="ES747" s="11">
        <v>0</v>
      </c>
      <c r="ET747" s="11">
        <v>0</v>
      </c>
      <c r="EU747" s="11">
        <v>0</v>
      </c>
      <c r="EV747" s="11">
        <v>0</v>
      </c>
      <c r="EW747" s="11">
        <v>3.843516535</v>
      </c>
      <c r="EX747" s="11">
        <v>3.5636840000000001E-3</v>
      </c>
      <c r="EY747" s="11">
        <v>2.1805700000000002E-3</v>
      </c>
      <c r="EZ747" s="11">
        <v>1.0755179999999999E-3</v>
      </c>
      <c r="FA747" s="11">
        <v>0</v>
      </c>
      <c r="FB747" s="11">
        <v>0</v>
      </c>
      <c r="FC747" s="11">
        <v>0</v>
      </c>
      <c r="FD747" s="11">
        <v>0</v>
      </c>
      <c r="FE747" s="11">
        <v>0</v>
      </c>
      <c r="FF747" s="11">
        <v>0</v>
      </c>
      <c r="FG747" s="11">
        <v>0</v>
      </c>
      <c r="FH747" s="11">
        <v>0.171652</v>
      </c>
      <c r="FI747" s="11" t="s">
        <v>115</v>
      </c>
      <c r="FJ747" s="11" t="s">
        <v>115</v>
      </c>
      <c r="FK747" s="11">
        <v>376.71527300000002</v>
      </c>
      <c r="FL747" s="11" t="s">
        <v>115</v>
      </c>
      <c r="FM747" s="11" t="s">
        <v>115</v>
      </c>
    </row>
    <row r="748" spans="116:169">
      <c r="DL748" s="11">
        <v>0</v>
      </c>
      <c r="DM748" s="11">
        <v>0.16603999999999999</v>
      </c>
      <c r="DN748" s="11">
        <v>8.0999999999999996E-4</v>
      </c>
      <c r="DO748" s="11">
        <v>8.0000000000000004E-4</v>
      </c>
      <c r="DP748" s="11">
        <v>8.7000000000000001E-4</v>
      </c>
      <c r="DQ748" s="11">
        <v>2.0000000000000002E-5</v>
      </c>
      <c r="DR748" s="11">
        <v>2.0000000000000002E-5</v>
      </c>
      <c r="DS748" s="11">
        <v>8.1999999999999998E-4</v>
      </c>
      <c r="DT748" s="11">
        <v>2.2799999999999999E-3</v>
      </c>
      <c r="DU748" s="11">
        <v>8.0700000000000008E-3</v>
      </c>
      <c r="DV748" s="11">
        <v>0.20777999999999999</v>
      </c>
      <c r="DW748" s="11">
        <v>0.61248999999999998</v>
      </c>
      <c r="DX748" s="11">
        <v>0</v>
      </c>
      <c r="DY748" s="11">
        <v>351.13087000000002</v>
      </c>
      <c r="DZ748" s="11">
        <v>1.77308</v>
      </c>
      <c r="EA748" s="11">
        <v>1.79837</v>
      </c>
      <c r="EB748" s="11">
        <v>2.0272399999999999</v>
      </c>
      <c r="EC748" s="11">
        <v>3.6319999999999998E-2</v>
      </c>
      <c r="ED748" s="11">
        <v>4.0189999999999997E-2</v>
      </c>
      <c r="EE748" s="11">
        <v>1.9597</v>
      </c>
      <c r="EF748" s="11">
        <v>5.0049700000000001</v>
      </c>
      <c r="EG748" s="11">
        <v>49.565170000000002</v>
      </c>
      <c r="EH748" s="11">
        <v>1176.0868499999999</v>
      </c>
      <c r="EI748" s="11">
        <v>3464.0010299999999</v>
      </c>
      <c r="EJ748" s="11">
        <v>0</v>
      </c>
      <c r="EK748" s="11">
        <v>12.92451672</v>
      </c>
      <c r="EL748" s="11">
        <v>9.8944870000000004E-3</v>
      </c>
      <c r="EM748" s="11">
        <v>7.2119310000000004E-3</v>
      </c>
      <c r="EN748" s="11">
        <v>2.8955679999999998E-3</v>
      </c>
      <c r="EO748" s="11">
        <v>0</v>
      </c>
      <c r="EP748" s="11">
        <v>0</v>
      </c>
      <c r="EQ748" s="11">
        <v>0</v>
      </c>
      <c r="ER748" s="11">
        <v>0</v>
      </c>
      <c r="ES748" s="11">
        <v>0</v>
      </c>
      <c r="ET748" s="11">
        <v>0</v>
      </c>
      <c r="EU748" s="11">
        <v>0</v>
      </c>
      <c r="EV748" s="11">
        <v>0</v>
      </c>
      <c r="EW748" s="11">
        <v>3.647416218</v>
      </c>
      <c r="EX748" s="11">
        <v>2.9719669999999998E-3</v>
      </c>
      <c r="EY748" s="11">
        <v>2.2302789999999999E-3</v>
      </c>
      <c r="EZ748" s="11">
        <v>9.2943599999999996E-4</v>
      </c>
      <c r="FA748" s="11">
        <v>0</v>
      </c>
      <c r="FB748" s="11">
        <v>0</v>
      </c>
      <c r="FC748" s="11">
        <v>0</v>
      </c>
      <c r="FD748" s="11">
        <v>0</v>
      </c>
      <c r="FE748" s="11">
        <v>0</v>
      </c>
      <c r="FF748" s="11">
        <v>0</v>
      </c>
      <c r="FG748" s="11">
        <v>0</v>
      </c>
      <c r="FH748" s="11">
        <v>0.16853199999999999</v>
      </c>
      <c r="FI748" s="11" t="s">
        <v>115</v>
      </c>
      <c r="FJ748" s="11" t="s">
        <v>115</v>
      </c>
      <c r="FK748" s="11">
        <v>356.76588700000002</v>
      </c>
      <c r="FL748" s="11" t="s">
        <v>115</v>
      </c>
      <c r="FM748" s="11" t="s">
        <v>115</v>
      </c>
    </row>
    <row r="749" spans="116:169">
      <c r="DL749" s="11">
        <v>0</v>
      </c>
      <c r="DM749" s="11">
        <v>0.16303000000000001</v>
      </c>
      <c r="DN749" s="11">
        <v>8.7000000000000001E-4</v>
      </c>
      <c r="DO749" s="11">
        <v>7.7999999999999999E-4</v>
      </c>
      <c r="DP749" s="11">
        <v>7.1000000000000002E-4</v>
      </c>
      <c r="DQ749" s="11">
        <v>1.0000000000000001E-5</v>
      </c>
      <c r="DR749" s="11">
        <v>2.0000000000000002E-5</v>
      </c>
      <c r="DS749" s="11">
        <v>8.7000000000000001E-4</v>
      </c>
      <c r="DT749" s="11">
        <v>2.2499999999999998E-3</v>
      </c>
      <c r="DU749" s="11">
        <v>8.09E-3</v>
      </c>
      <c r="DV749" s="11">
        <v>0.20860000000000001</v>
      </c>
      <c r="DW749" s="11">
        <v>0.61477999999999999</v>
      </c>
      <c r="DX749" s="11">
        <v>0</v>
      </c>
      <c r="DY749" s="11">
        <v>331.96762000000001</v>
      </c>
      <c r="DZ749" s="11">
        <v>1.8433200000000001</v>
      </c>
      <c r="EA749" s="11">
        <v>1.6980599999999999</v>
      </c>
      <c r="EB749" s="11">
        <v>1.5984</v>
      </c>
      <c r="EC749" s="11">
        <v>3.3340000000000002E-2</v>
      </c>
      <c r="ED749" s="11">
        <v>3.8100000000000002E-2</v>
      </c>
      <c r="EE749" s="11">
        <v>2.00387</v>
      </c>
      <c r="EF749" s="11">
        <v>4.74979</v>
      </c>
      <c r="EG749" s="11">
        <v>49.605359999999997</v>
      </c>
      <c r="EH749" s="11">
        <v>1178.04655</v>
      </c>
      <c r="EI749" s="11">
        <v>3469.0059999999999</v>
      </c>
      <c r="EJ749" s="11">
        <v>0</v>
      </c>
      <c r="EK749" s="11">
        <v>12.814825580000001</v>
      </c>
      <c r="EL749" s="11">
        <v>9.3426900000000007E-3</v>
      </c>
      <c r="EM749" s="11">
        <v>6.0981589999999997E-3</v>
      </c>
      <c r="EN749" s="11">
        <v>3.1208339999999998E-3</v>
      </c>
      <c r="EO749" s="11">
        <v>0</v>
      </c>
      <c r="EP749" s="11">
        <v>0</v>
      </c>
      <c r="EQ749" s="11">
        <v>0</v>
      </c>
      <c r="ER749" s="11">
        <v>0</v>
      </c>
      <c r="ES749" s="11">
        <v>0</v>
      </c>
      <c r="ET749" s="11">
        <v>0</v>
      </c>
      <c r="EU749" s="11">
        <v>0</v>
      </c>
      <c r="EV749" s="11">
        <v>0</v>
      </c>
      <c r="EW749" s="11">
        <v>3.4538679220000001</v>
      </c>
      <c r="EX749" s="11">
        <v>2.6843129999999998E-3</v>
      </c>
      <c r="EY749" s="11">
        <v>1.808612E-3</v>
      </c>
      <c r="EZ749" s="11">
        <v>9.6095900000000005E-4</v>
      </c>
      <c r="FA749" s="11">
        <v>0</v>
      </c>
      <c r="FB749" s="11">
        <v>0</v>
      </c>
      <c r="FC749" s="11">
        <v>0</v>
      </c>
      <c r="FD749" s="11">
        <v>0</v>
      </c>
      <c r="FE749" s="11">
        <v>0</v>
      </c>
      <c r="FF749" s="11">
        <v>0</v>
      </c>
      <c r="FG749" s="11">
        <v>0</v>
      </c>
      <c r="FH749" s="11">
        <v>0.16540299999999999</v>
      </c>
      <c r="FI749" s="11" t="s">
        <v>115</v>
      </c>
      <c r="FJ749" s="11" t="s">
        <v>115</v>
      </c>
      <c r="FK749" s="11">
        <v>337.14074900000003</v>
      </c>
      <c r="FL749" s="11" t="s">
        <v>115</v>
      </c>
      <c r="FM749" s="11" t="s">
        <v>115</v>
      </c>
    </row>
    <row r="750" spans="116:169">
      <c r="DL750" s="11">
        <v>0</v>
      </c>
      <c r="DM750" s="11">
        <v>0.16020000000000001</v>
      </c>
      <c r="DN750" s="11">
        <v>7.3999999999999999E-4</v>
      </c>
      <c r="DO750" s="11">
        <v>8.1999999999999998E-4</v>
      </c>
      <c r="DP750" s="11">
        <v>6.8999999999999997E-4</v>
      </c>
      <c r="DQ750" s="11">
        <v>1.0000000000000001E-5</v>
      </c>
      <c r="DR750" s="11">
        <v>2.0000000000000002E-5</v>
      </c>
      <c r="DS750" s="11">
        <v>7.1000000000000002E-4</v>
      </c>
      <c r="DT750" s="11">
        <v>2.2000000000000001E-3</v>
      </c>
      <c r="DU750" s="11">
        <v>8.1099999999999992E-3</v>
      </c>
      <c r="DV750" s="11">
        <v>0.20946999999999999</v>
      </c>
      <c r="DW750" s="11">
        <v>0.61702000000000001</v>
      </c>
      <c r="DX750" s="11">
        <v>0</v>
      </c>
      <c r="DY750" s="11">
        <v>313.52506</v>
      </c>
      <c r="DZ750" s="11">
        <v>1.51233</v>
      </c>
      <c r="EA750" s="11">
        <v>1.72235</v>
      </c>
      <c r="EB750" s="11">
        <v>1.4992300000000001</v>
      </c>
      <c r="EC750" s="11">
        <v>3.1130000000000001E-2</v>
      </c>
      <c r="ED750" s="11">
        <v>3.5630000000000002E-2</v>
      </c>
      <c r="EE750" s="11">
        <v>1.59318</v>
      </c>
      <c r="EF750" s="11">
        <v>4.48482</v>
      </c>
      <c r="EG750" s="11">
        <v>49.643459999999997</v>
      </c>
      <c r="EH750" s="11">
        <v>1180.05042</v>
      </c>
      <c r="EI750" s="11">
        <v>3473.7557900000002</v>
      </c>
      <c r="EJ750" s="11">
        <v>0</v>
      </c>
      <c r="EK750" s="11">
        <v>12.719099829999999</v>
      </c>
      <c r="EL750" s="11">
        <v>9.5184699999999994E-3</v>
      </c>
      <c r="EM750" s="11">
        <v>5.8305839999999998E-3</v>
      </c>
      <c r="EN750" s="11">
        <v>2.5737260000000001E-3</v>
      </c>
      <c r="EO750" s="11">
        <v>0</v>
      </c>
      <c r="EP750" s="11">
        <v>0</v>
      </c>
      <c r="EQ750" s="11">
        <v>0</v>
      </c>
      <c r="ER750" s="11">
        <v>0</v>
      </c>
      <c r="ES750" s="11">
        <v>0</v>
      </c>
      <c r="ET750" s="11">
        <v>0</v>
      </c>
      <c r="EU750" s="11">
        <v>0</v>
      </c>
      <c r="EV750" s="11">
        <v>0</v>
      </c>
      <c r="EW750" s="11">
        <v>3.2683212070000001</v>
      </c>
      <c r="EX750" s="11">
        <v>2.6093459999999998E-3</v>
      </c>
      <c r="EY750" s="11">
        <v>1.653517E-3</v>
      </c>
      <c r="EZ750" s="11">
        <v>7.5919400000000004E-4</v>
      </c>
      <c r="FA750" s="11">
        <v>0</v>
      </c>
      <c r="FB750" s="11">
        <v>0</v>
      </c>
      <c r="FC750" s="11">
        <v>0</v>
      </c>
      <c r="FD750" s="11">
        <v>0</v>
      </c>
      <c r="FE750" s="11">
        <v>0</v>
      </c>
      <c r="FF750" s="11">
        <v>0</v>
      </c>
      <c r="FG750" s="11">
        <v>0</v>
      </c>
      <c r="FH750" s="11">
        <v>0.162471</v>
      </c>
      <c r="FI750" s="11" t="s">
        <v>115</v>
      </c>
      <c r="FJ750" s="11" t="s">
        <v>115</v>
      </c>
      <c r="FK750" s="11">
        <v>318.29009000000002</v>
      </c>
      <c r="FL750" s="11" t="s">
        <v>115</v>
      </c>
      <c r="FM750" s="11" t="s">
        <v>115</v>
      </c>
    </row>
    <row r="751" spans="116:169">
      <c r="DL751" s="11">
        <v>0</v>
      </c>
      <c r="DM751" s="11">
        <v>0.15731999999999999</v>
      </c>
      <c r="DN751" s="11">
        <v>8.1999999999999998E-4</v>
      </c>
      <c r="DO751" s="11">
        <v>7.2999999999999996E-4</v>
      </c>
      <c r="DP751" s="11">
        <v>7.2000000000000005E-4</v>
      </c>
      <c r="DQ751" s="11">
        <v>1.0000000000000001E-5</v>
      </c>
      <c r="DR751" s="11">
        <v>2.0000000000000002E-5</v>
      </c>
      <c r="DS751" s="11">
        <v>6.9999999999999999E-4</v>
      </c>
      <c r="DT751" s="11">
        <v>2.16E-3</v>
      </c>
      <c r="DU751" s="11">
        <v>8.1200000000000005E-3</v>
      </c>
      <c r="DV751" s="11">
        <v>0.21018000000000001</v>
      </c>
      <c r="DW751" s="11">
        <v>0.61921999999999999</v>
      </c>
      <c r="DX751" s="11">
        <v>0</v>
      </c>
      <c r="DY751" s="11">
        <v>295.28663999999998</v>
      </c>
      <c r="DZ751" s="11">
        <v>1.60057</v>
      </c>
      <c r="EA751" s="11">
        <v>1.4711000000000001</v>
      </c>
      <c r="EB751" s="11">
        <v>1.50231</v>
      </c>
      <c r="EC751" s="11">
        <v>2.8580000000000001E-2</v>
      </c>
      <c r="ED751" s="11">
        <v>3.3349999999999998E-2</v>
      </c>
      <c r="EE751" s="11">
        <v>1.5069300000000001</v>
      </c>
      <c r="EF751" s="11">
        <v>4.2292100000000001</v>
      </c>
      <c r="EG751" s="11">
        <v>49.679090000000002</v>
      </c>
      <c r="EH751" s="11">
        <v>1181.6436000000001</v>
      </c>
      <c r="EI751" s="11">
        <v>3478.2406099999998</v>
      </c>
      <c r="EJ751" s="11">
        <v>0</v>
      </c>
      <c r="EK751" s="11">
        <v>12.61389625</v>
      </c>
      <c r="EL751" s="11">
        <v>8.879273E-3</v>
      </c>
      <c r="EM751" s="11">
        <v>6.1006109999999997E-3</v>
      </c>
      <c r="EN751" s="11">
        <v>2.525345E-3</v>
      </c>
      <c r="EO751" s="11">
        <v>0</v>
      </c>
      <c r="EP751" s="11">
        <v>0</v>
      </c>
      <c r="EQ751" s="11">
        <v>0</v>
      </c>
      <c r="ER751" s="11">
        <v>0</v>
      </c>
      <c r="ES751" s="11">
        <v>0</v>
      </c>
      <c r="ET751" s="11">
        <v>0</v>
      </c>
      <c r="EU751" s="11">
        <v>0</v>
      </c>
      <c r="EV751" s="11">
        <v>0</v>
      </c>
      <c r="EW751" s="11">
        <v>3.0844267510000001</v>
      </c>
      <c r="EX751" s="11">
        <v>2.3254539999999998E-3</v>
      </c>
      <c r="EY751" s="11">
        <v>1.6520879999999999E-3</v>
      </c>
      <c r="EZ751" s="11">
        <v>7.1257000000000004E-4</v>
      </c>
      <c r="FA751" s="11">
        <v>0</v>
      </c>
      <c r="FB751" s="11">
        <v>0</v>
      </c>
      <c r="FC751" s="11">
        <v>0</v>
      </c>
      <c r="FD751" s="11">
        <v>0</v>
      </c>
      <c r="FE751" s="11">
        <v>0</v>
      </c>
      <c r="FF751" s="11">
        <v>0</v>
      </c>
      <c r="FG751" s="11">
        <v>0</v>
      </c>
      <c r="FH751" s="11">
        <v>0.15959499999999999</v>
      </c>
      <c r="FI751" s="11" t="s">
        <v>115</v>
      </c>
      <c r="FJ751" s="11" t="s">
        <v>115</v>
      </c>
      <c r="FK751" s="11">
        <v>299.88920200000001</v>
      </c>
      <c r="FL751" s="11" t="s">
        <v>115</v>
      </c>
      <c r="FM751" s="11" t="s">
        <v>115</v>
      </c>
    </row>
    <row r="752" spans="116:169">
      <c r="DL752" s="11">
        <v>0</v>
      </c>
      <c r="DM752" s="11">
        <v>0.15448000000000001</v>
      </c>
      <c r="DN752" s="11">
        <v>8.1999999999999998E-4</v>
      </c>
      <c r="DO752" s="11">
        <v>7.6999999999999996E-4</v>
      </c>
      <c r="DP752" s="11">
        <v>6.4999999999999997E-4</v>
      </c>
      <c r="DQ752" s="11">
        <v>1.0000000000000001E-5</v>
      </c>
      <c r="DR752" s="11">
        <v>2.0000000000000002E-5</v>
      </c>
      <c r="DS752" s="11">
        <v>7.2000000000000005E-4</v>
      </c>
      <c r="DT752" s="11">
        <v>2.1199999999999999E-3</v>
      </c>
      <c r="DU752" s="11">
        <v>8.1399999999999997E-3</v>
      </c>
      <c r="DV752" s="11">
        <v>0.21088000000000001</v>
      </c>
      <c r="DW752" s="11">
        <v>0.62139</v>
      </c>
      <c r="DX752" s="11">
        <v>0</v>
      </c>
      <c r="DY752" s="11">
        <v>277.47620999999998</v>
      </c>
      <c r="DZ752" s="11">
        <v>1.5400400000000001</v>
      </c>
      <c r="EA752" s="11">
        <v>1.5009999999999999</v>
      </c>
      <c r="EB752" s="11">
        <v>1.3051699999999999</v>
      </c>
      <c r="EC752" s="11">
        <v>2.7619999999999999E-2</v>
      </c>
      <c r="ED752" s="11">
        <v>3.175E-2</v>
      </c>
      <c r="EE752" s="11">
        <v>1.4976700000000001</v>
      </c>
      <c r="EF752" s="11">
        <v>3.9817</v>
      </c>
      <c r="EG752" s="11">
        <v>49.712440000000001</v>
      </c>
      <c r="EH752" s="11">
        <v>1183.1505299999999</v>
      </c>
      <c r="EI752" s="11">
        <v>3482.46983</v>
      </c>
      <c r="EJ752" s="11">
        <v>0</v>
      </c>
      <c r="EK752" s="11">
        <v>12.510639769999999</v>
      </c>
      <c r="EL752" s="11">
        <v>9.1488820000000005E-3</v>
      </c>
      <c r="EM752" s="11">
        <v>5.6233350000000001E-3</v>
      </c>
      <c r="EN752" s="11">
        <v>2.6490020000000001E-3</v>
      </c>
      <c r="EO752" s="11">
        <v>0</v>
      </c>
      <c r="EP752" s="11">
        <v>0</v>
      </c>
      <c r="EQ752" s="11">
        <v>0</v>
      </c>
      <c r="ER752" s="11">
        <v>0</v>
      </c>
      <c r="ES752" s="11">
        <v>0</v>
      </c>
      <c r="ET752" s="11">
        <v>0</v>
      </c>
      <c r="EU752" s="11">
        <v>0</v>
      </c>
      <c r="EV752" s="11">
        <v>0</v>
      </c>
      <c r="EW752" s="11">
        <v>2.905147151</v>
      </c>
      <c r="EX752" s="11">
        <v>2.2788050000000001E-3</v>
      </c>
      <c r="EY752" s="11">
        <v>1.4529650000000001E-3</v>
      </c>
      <c r="EZ752" s="11">
        <v>7.13862E-4</v>
      </c>
      <c r="FA752" s="11">
        <v>0</v>
      </c>
      <c r="FB752" s="11">
        <v>0</v>
      </c>
      <c r="FC752" s="11">
        <v>0</v>
      </c>
      <c r="FD752" s="11">
        <v>0</v>
      </c>
      <c r="FE752" s="11">
        <v>0</v>
      </c>
      <c r="FF752" s="11">
        <v>0</v>
      </c>
      <c r="FG752" s="11">
        <v>0</v>
      </c>
      <c r="FH752" s="11">
        <v>0.15673799999999999</v>
      </c>
      <c r="FI752" s="11" t="s">
        <v>115</v>
      </c>
      <c r="FJ752" s="11" t="s">
        <v>115</v>
      </c>
      <c r="FK752" s="11">
        <v>281.85002600000001</v>
      </c>
      <c r="FL752" s="11" t="s">
        <v>115</v>
      </c>
      <c r="FM752" s="11" t="s">
        <v>115</v>
      </c>
    </row>
    <row r="753" spans="116:169">
      <c r="DL753" s="11">
        <v>0</v>
      </c>
      <c r="DM753" s="11">
        <v>0.15168000000000001</v>
      </c>
      <c r="DN753" s="11">
        <v>8.3000000000000001E-4</v>
      </c>
      <c r="DO753" s="11">
        <v>7.7999999999999999E-4</v>
      </c>
      <c r="DP753" s="11">
        <v>6.8000000000000005E-4</v>
      </c>
      <c r="DQ753" s="11">
        <v>1.0000000000000001E-5</v>
      </c>
      <c r="DR753" s="11">
        <v>2.0000000000000002E-5</v>
      </c>
      <c r="DS753" s="11">
        <v>6.6E-4</v>
      </c>
      <c r="DT753" s="11">
        <v>2.0799999999999998E-3</v>
      </c>
      <c r="DU753" s="11">
        <v>8.1600000000000006E-3</v>
      </c>
      <c r="DV753" s="11">
        <v>0.21160000000000001</v>
      </c>
      <c r="DW753" s="11">
        <v>0.62351000000000001</v>
      </c>
      <c r="DX753" s="11">
        <v>0</v>
      </c>
      <c r="DY753" s="11">
        <v>260.06177000000002</v>
      </c>
      <c r="DZ753" s="11">
        <v>1.48811</v>
      </c>
      <c r="EA753" s="11">
        <v>1.4440200000000001</v>
      </c>
      <c r="EB753" s="11">
        <v>1.3152999999999999</v>
      </c>
      <c r="EC753" s="11">
        <v>2.6270000000000002E-2</v>
      </c>
      <c r="ED753" s="11">
        <v>2.9770000000000001E-2</v>
      </c>
      <c r="EE753" s="11">
        <v>1.31599</v>
      </c>
      <c r="EF753" s="11">
        <v>3.7438500000000001</v>
      </c>
      <c r="EG753" s="11">
        <v>49.744190000000003</v>
      </c>
      <c r="EH753" s="11">
        <v>1184.6482000000001</v>
      </c>
      <c r="EI753" s="11">
        <v>3486.4515200000001</v>
      </c>
      <c r="EJ753" s="11">
        <v>0</v>
      </c>
      <c r="EK753" s="11">
        <v>12.40734018</v>
      </c>
      <c r="EL753" s="11">
        <v>9.3090699999999992E-3</v>
      </c>
      <c r="EM753" s="11">
        <v>5.8642640000000001E-3</v>
      </c>
      <c r="EN753" s="11">
        <v>2.4176649999999998E-3</v>
      </c>
      <c r="EO753" s="11">
        <v>0</v>
      </c>
      <c r="EP753" s="11">
        <v>0</v>
      </c>
      <c r="EQ753" s="11">
        <v>0</v>
      </c>
      <c r="ER753" s="11">
        <v>0</v>
      </c>
      <c r="ES753" s="11">
        <v>0</v>
      </c>
      <c r="ET753" s="11">
        <v>0</v>
      </c>
      <c r="EU753" s="11">
        <v>0</v>
      </c>
      <c r="EV753" s="11">
        <v>0</v>
      </c>
      <c r="EW753" s="11">
        <v>2.7299250640000001</v>
      </c>
      <c r="EX753" s="11">
        <v>2.2031910000000002E-3</v>
      </c>
      <c r="EY753" s="11">
        <v>1.441374E-3</v>
      </c>
      <c r="EZ753" s="11">
        <v>6.21157E-4</v>
      </c>
      <c r="FA753" s="11">
        <v>0</v>
      </c>
      <c r="FB753" s="11">
        <v>0</v>
      </c>
      <c r="FC753" s="11">
        <v>0</v>
      </c>
      <c r="FD753" s="11">
        <v>0</v>
      </c>
      <c r="FE753" s="11">
        <v>0</v>
      </c>
      <c r="FF753" s="11">
        <v>0</v>
      </c>
      <c r="FG753" s="11">
        <v>0</v>
      </c>
      <c r="FH753" s="11">
        <v>0.15398000000000001</v>
      </c>
      <c r="FI753" s="11" t="s">
        <v>115</v>
      </c>
      <c r="FJ753" s="11" t="s">
        <v>115</v>
      </c>
      <c r="FK753" s="11">
        <v>264.33547800000002</v>
      </c>
      <c r="FL753" s="11" t="s">
        <v>115</v>
      </c>
      <c r="FM753" s="11" t="s">
        <v>115</v>
      </c>
    </row>
    <row r="754" spans="116:169">
      <c r="DL754" s="11">
        <v>0</v>
      </c>
      <c r="DM754" s="11">
        <v>0.14893999999999999</v>
      </c>
      <c r="DN754" s="11">
        <v>8.0999999999999996E-4</v>
      </c>
      <c r="DO754" s="11">
        <v>7.7999999999999999E-4</v>
      </c>
      <c r="DP754" s="11">
        <v>6.8000000000000005E-4</v>
      </c>
      <c r="DQ754" s="11">
        <v>1.0000000000000001E-5</v>
      </c>
      <c r="DR754" s="11">
        <v>2.0000000000000002E-5</v>
      </c>
      <c r="DS754" s="11">
        <v>6.8999999999999997E-4</v>
      </c>
      <c r="DT754" s="11">
        <v>2.0500000000000002E-3</v>
      </c>
      <c r="DU754" s="11">
        <v>8.1700000000000002E-3</v>
      </c>
      <c r="DV754" s="11">
        <v>0.21226</v>
      </c>
      <c r="DW754" s="11">
        <v>0.62558999999999998</v>
      </c>
      <c r="DX754" s="11">
        <v>0</v>
      </c>
      <c r="DY754" s="11">
        <v>243.08054000000001</v>
      </c>
      <c r="DZ754" s="11">
        <v>1.3886799999999999</v>
      </c>
      <c r="EA754" s="11">
        <v>1.38869</v>
      </c>
      <c r="EB754" s="11">
        <v>1.26709</v>
      </c>
      <c r="EC754" s="11">
        <v>2.545E-2</v>
      </c>
      <c r="ED754" s="11">
        <v>2.8209999999999999E-2</v>
      </c>
      <c r="EE754" s="11">
        <v>1.31894</v>
      </c>
      <c r="EF754" s="11">
        <v>3.5142600000000002</v>
      </c>
      <c r="EG754" s="11">
        <v>49.773960000000002</v>
      </c>
      <c r="EH754" s="11">
        <v>1185.9641799999999</v>
      </c>
      <c r="EI754" s="11">
        <v>3490.1953800000001</v>
      </c>
      <c r="EJ754" s="11">
        <v>0</v>
      </c>
      <c r="EK754" s="11">
        <v>12.30557645</v>
      </c>
      <c r="EL754" s="11">
        <v>9.4940939999999998E-3</v>
      </c>
      <c r="EM754" s="11">
        <v>5.9805809999999996E-3</v>
      </c>
      <c r="EN754" s="11">
        <v>2.5600459999999998E-3</v>
      </c>
      <c r="EO754" s="11">
        <v>0</v>
      </c>
      <c r="EP754" s="11">
        <v>0</v>
      </c>
      <c r="EQ754" s="11">
        <v>0</v>
      </c>
      <c r="ER754" s="11">
        <v>0</v>
      </c>
      <c r="ES754" s="11">
        <v>0</v>
      </c>
      <c r="ET754" s="11">
        <v>0</v>
      </c>
      <c r="EU754" s="11">
        <v>0</v>
      </c>
      <c r="EV754" s="11">
        <v>0</v>
      </c>
      <c r="EW754" s="11">
        <v>2.5590246149999998</v>
      </c>
      <c r="EX754" s="11">
        <v>2.130818E-3</v>
      </c>
      <c r="EY754" s="11">
        <v>1.396429E-3</v>
      </c>
      <c r="EZ754" s="11">
        <v>6.2590499999999995E-4</v>
      </c>
      <c r="FA754" s="11">
        <v>0</v>
      </c>
      <c r="FB754" s="11">
        <v>0</v>
      </c>
      <c r="FC754" s="11">
        <v>0</v>
      </c>
      <c r="FD754" s="11">
        <v>0</v>
      </c>
      <c r="FE754" s="11">
        <v>0</v>
      </c>
      <c r="FF754" s="11">
        <v>0</v>
      </c>
      <c r="FG754" s="11">
        <v>0</v>
      </c>
      <c r="FH754" s="11">
        <v>0.151228</v>
      </c>
      <c r="FI754" s="11" t="s">
        <v>115</v>
      </c>
      <c r="FJ754" s="11" t="s">
        <v>115</v>
      </c>
      <c r="FK754" s="11">
        <v>247.15045699999999</v>
      </c>
      <c r="FL754" s="11" t="s">
        <v>115</v>
      </c>
      <c r="FM754" s="11" t="s">
        <v>115</v>
      </c>
    </row>
    <row r="755" spans="116:169">
      <c r="DL755" s="11">
        <v>0</v>
      </c>
      <c r="DM755" s="11">
        <v>0.14616000000000001</v>
      </c>
      <c r="DN755" s="11">
        <v>8.8000000000000003E-4</v>
      </c>
      <c r="DO755" s="11">
        <v>7.6000000000000004E-4</v>
      </c>
      <c r="DP755" s="11">
        <v>6.8999999999999997E-4</v>
      </c>
      <c r="DQ755" s="11">
        <v>1.0000000000000001E-5</v>
      </c>
      <c r="DR755" s="11">
        <v>2.0000000000000002E-5</v>
      </c>
      <c r="DS755" s="11">
        <v>6.8999999999999997E-4</v>
      </c>
      <c r="DT755" s="11">
        <v>2.0100000000000001E-3</v>
      </c>
      <c r="DU755" s="11">
        <v>8.1899999999999994E-3</v>
      </c>
      <c r="DV755" s="11">
        <v>0.21293999999999999</v>
      </c>
      <c r="DW755" s="11">
        <v>0.62763999999999998</v>
      </c>
      <c r="DX755" s="11">
        <v>0</v>
      </c>
      <c r="DY755" s="11">
        <v>226.37254999999999</v>
      </c>
      <c r="DZ755" s="11">
        <v>1.4415899999999999</v>
      </c>
      <c r="EA755" s="11">
        <v>1.2991900000000001</v>
      </c>
      <c r="EB755" s="11">
        <v>1.21635</v>
      </c>
      <c r="EC755" s="11">
        <v>2.4119999999999999E-2</v>
      </c>
      <c r="ED755" s="11">
        <v>2.647E-2</v>
      </c>
      <c r="EE755" s="11">
        <v>1.27488</v>
      </c>
      <c r="EF755" s="11">
        <v>3.2801200000000001</v>
      </c>
      <c r="EG755" s="11">
        <v>49.802169999999997</v>
      </c>
      <c r="EH755" s="11">
        <v>1187.2831200000001</v>
      </c>
      <c r="EI755" s="11">
        <v>3493.70964</v>
      </c>
      <c r="EJ755" s="11">
        <v>0</v>
      </c>
      <c r="EK755" s="11">
        <v>12.19701278</v>
      </c>
      <c r="EL755" s="11">
        <v>9.4964530000000002E-3</v>
      </c>
      <c r="EM755" s="11">
        <v>6.0724150000000003E-3</v>
      </c>
      <c r="EN755" s="11">
        <v>2.5980220000000002E-3</v>
      </c>
      <c r="EO755" s="11">
        <v>0</v>
      </c>
      <c r="EP755" s="11">
        <v>0</v>
      </c>
      <c r="EQ755" s="11">
        <v>0</v>
      </c>
      <c r="ER755" s="11">
        <v>0</v>
      </c>
      <c r="ES755" s="11">
        <v>0</v>
      </c>
      <c r="ET755" s="11">
        <v>0</v>
      </c>
      <c r="EU755" s="11">
        <v>0</v>
      </c>
      <c r="EV755" s="11">
        <v>0</v>
      </c>
      <c r="EW755" s="11">
        <v>2.3907002249999998</v>
      </c>
      <c r="EX755" s="11">
        <v>2.0170320000000002E-3</v>
      </c>
      <c r="EY755" s="11">
        <v>1.3437799999999999E-3</v>
      </c>
      <c r="EZ755" s="11">
        <v>6.03205E-4</v>
      </c>
      <c r="FA755" s="11">
        <v>0</v>
      </c>
      <c r="FB755" s="11">
        <v>0</v>
      </c>
      <c r="FC755" s="11">
        <v>0</v>
      </c>
      <c r="FD755" s="11">
        <v>0</v>
      </c>
      <c r="FE755" s="11">
        <v>0</v>
      </c>
      <c r="FF755" s="11">
        <v>0</v>
      </c>
      <c r="FG755" s="11">
        <v>0</v>
      </c>
      <c r="FH755" s="11">
        <v>0.14851</v>
      </c>
      <c r="FI755" s="11" t="s">
        <v>115</v>
      </c>
      <c r="FJ755" s="11" t="s">
        <v>115</v>
      </c>
      <c r="FK755" s="11">
        <v>230.35379900000001</v>
      </c>
      <c r="FL755" s="11" t="s">
        <v>115</v>
      </c>
      <c r="FM755" s="11" t="s">
        <v>115</v>
      </c>
    </row>
    <row r="756" spans="116:169">
      <c r="DL756" s="11">
        <v>0</v>
      </c>
      <c r="DM756" s="11">
        <v>0.1434</v>
      </c>
      <c r="DN756" s="11">
        <v>9.3000000000000005E-4</v>
      </c>
      <c r="DO756" s="11">
        <v>8.0999999999999996E-4</v>
      </c>
      <c r="DP756" s="11">
        <v>6.8000000000000005E-4</v>
      </c>
      <c r="DQ756" s="11">
        <v>1.0000000000000001E-5</v>
      </c>
      <c r="DR756" s="11">
        <v>2.0000000000000002E-5</v>
      </c>
      <c r="DS756" s="11">
        <v>6.9999999999999999E-4</v>
      </c>
      <c r="DT756" s="11">
        <v>1.97E-3</v>
      </c>
      <c r="DU756" s="11">
        <v>8.2100000000000003E-3</v>
      </c>
      <c r="DV756" s="11">
        <v>0.21364</v>
      </c>
      <c r="DW756" s="11">
        <v>0.62965000000000004</v>
      </c>
      <c r="DX756" s="11">
        <v>0</v>
      </c>
      <c r="DY756" s="11">
        <v>210.02828</v>
      </c>
      <c r="DZ756" s="11">
        <v>1.43262</v>
      </c>
      <c r="EA756" s="11">
        <v>1.31664</v>
      </c>
      <c r="EB756" s="11">
        <v>1.1427099999999999</v>
      </c>
      <c r="EC756" s="11">
        <v>2.351E-2</v>
      </c>
      <c r="ED756" s="11">
        <v>2.4979999999999999E-2</v>
      </c>
      <c r="EE756" s="11">
        <v>1.22464</v>
      </c>
      <c r="EF756" s="11">
        <v>3.0545599999999999</v>
      </c>
      <c r="EG756" s="11">
        <v>49.828650000000003</v>
      </c>
      <c r="EH756" s="11">
        <v>1188.55801</v>
      </c>
      <c r="EI756" s="11">
        <v>3496.9897599999999</v>
      </c>
      <c r="EJ756" s="11">
        <v>0</v>
      </c>
      <c r="EK756" s="11">
        <v>12.087175139999999</v>
      </c>
      <c r="EL756" s="11">
        <v>1.0016346000000001E-2</v>
      </c>
      <c r="EM756" s="11">
        <v>6.0379259999999999E-3</v>
      </c>
      <c r="EN756" s="11">
        <v>2.6332830000000002E-3</v>
      </c>
      <c r="EO756" s="11">
        <v>0</v>
      </c>
      <c r="EP756" s="11">
        <v>0</v>
      </c>
      <c r="EQ756" s="11">
        <v>0</v>
      </c>
      <c r="ER756" s="11">
        <v>0</v>
      </c>
      <c r="ES756" s="11">
        <v>0</v>
      </c>
      <c r="ET756" s="11">
        <v>0</v>
      </c>
      <c r="EU756" s="11">
        <v>0</v>
      </c>
      <c r="EV756" s="11">
        <v>0</v>
      </c>
      <c r="EW756" s="11">
        <v>2.2261738109999998</v>
      </c>
      <c r="EX756" s="11">
        <v>2.00504E-3</v>
      </c>
      <c r="EY756" s="11">
        <v>1.2633220000000001E-3</v>
      </c>
      <c r="EZ756" s="11">
        <v>5.7929200000000002E-4</v>
      </c>
      <c r="FA756" s="11">
        <v>0</v>
      </c>
      <c r="FB756" s="11">
        <v>0</v>
      </c>
      <c r="FC756" s="11">
        <v>0</v>
      </c>
      <c r="FD756" s="11">
        <v>0</v>
      </c>
      <c r="FE756" s="11">
        <v>0</v>
      </c>
      <c r="FF756" s="11">
        <v>0</v>
      </c>
      <c r="FG756" s="11">
        <v>0</v>
      </c>
      <c r="FH756" s="11">
        <v>0.14582600000000001</v>
      </c>
      <c r="FI756" s="11" t="s">
        <v>115</v>
      </c>
      <c r="FJ756" s="11" t="s">
        <v>115</v>
      </c>
      <c r="FK756" s="11">
        <v>213.94376399999999</v>
      </c>
      <c r="FL756" s="11" t="s">
        <v>115</v>
      </c>
      <c r="FM756" s="11" t="s">
        <v>115</v>
      </c>
    </row>
    <row r="757" spans="116:169">
      <c r="DL757" s="11">
        <v>0</v>
      </c>
      <c r="DM757" s="11">
        <v>0.14085</v>
      </c>
      <c r="DN757" s="11">
        <v>7.6999999999999996E-4</v>
      </c>
      <c r="DO757" s="11">
        <v>8.4999999999999995E-4</v>
      </c>
      <c r="DP757" s="11">
        <v>7.1000000000000002E-4</v>
      </c>
      <c r="DQ757" s="11">
        <v>1.0000000000000001E-5</v>
      </c>
      <c r="DR757" s="11">
        <v>2.0000000000000002E-5</v>
      </c>
      <c r="DS757" s="11">
        <v>6.8000000000000005E-4</v>
      </c>
      <c r="DT757" s="11">
        <v>1.9300000000000001E-3</v>
      </c>
      <c r="DU757" s="11">
        <v>8.2199999999999999E-3</v>
      </c>
      <c r="DV757" s="11">
        <v>0.21432999999999999</v>
      </c>
      <c r="DW757" s="11">
        <v>0.63161999999999996</v>
      </c>
      <c r="DX757" s="11">
        <v>0</v>
      </c>
      <c r="DY757" s="11">
        <v>194.32337999999999</v>
      </c>
      <c r="DZ757" s="11">
        <v>1.1343399999999999</v>
      </c>
      <c r="EA757" s="11">
        <v>1.2979799999999999</v>
      </c>
      <c r="EB757" s="11">
        <v>1.15029</v>
      </c>
      <c r="EC757" s="11">
        <v>2.2950000000000002E-2</v>
      </c>
      <c r="ED757" s="11">
        <v>2.349E-2</v>
      </c>
      <c r="EE757" s="11">
        <v>1.1452899999999999</v>
      </c>
      <c r="EF757" s="11">
        <v>2.8341400000000001</v>
      </c>
      <c r="EG757" s="11">
        <v>49.853619999999999</v>
      </c>
      <c r="EH757" s="11">
        <v>1189.7826399999999</v>
      </c>
      <c r="EI757" s="11">
        <v>3500.04432</v>
      </c>
      <c r="EJ757" s="11">
        <v>0</v>
      </c>
      <c r="EK757" s="11">
        <v>11.992323069999999</v>
      </c>
      <c r="EL757" s="11">
        <v>1.0555681000000001E-2</v>
      </c>
      <c r="EM757" s="11">
        <v>6.4065820000000001E-3</v>
      </c>
      <c r="EN757" s="11">
        <v>2.6197600000000001E-3</v>
      </c>
      <c r="EO757" s="11">
        <v>0</v>
      </c>
      <c r="EP757" s="11">
        <v>0</v>
      </c>
      <c r="EQ757" s="11">
        <v>0</v>
      </c>
      <c r="ER757" s="11">
        <v>0</v>
      </c>
      <c r="ES757" s="11">
        <v>0</v>
      </c>
      <c r="ET757" s="11">
        <v>0</v>
      </c>
      <c r="EU757" s="11">
        <v>0</v>
      </c>
      <c r="EV757" s="11">
        <v>0</v>
      </c>
      <c r="EW757" s="11">
        <v>2.0682425699999998</v>
      </c>
      <c r="EX757" s="11">
        <v>1.986996E-3</v>
      </c>
      <c r="EY757" s="11">
        <v>1.2633779999999999E-3</v>
      </c>
      <c r="EZ757" s="11">
        <v>5.4469900000000005E-4</v>
      </c>
      <c r="FA757" s="11">
        <v>0</v>
      </c>
      <c r="FB757" s="11">
        <v>0</v>
      </c>
      <c r="FC757" s="11">
        <v>0</v>
      </c>
      <c r="FD757" s="11">
        <v>0</v>
      </c>
      <c r="FE757" s="11">
        <v>0</v>
      </c>
      <c r="FF757" s="11">
        <v>0</v>
      </c>
      <c r="FG757" s="11">
        <v>0</v>
      </c>
      <c r="FH757" s="11">
        <v>0.14319399999999999</v>
      </c>
      <c r="FI757" s="11" t="s">
        <v>115</v>
      </c>
      <c r="FJ757" s="11" t="s">
        <v>115</v>
      </c>
      <c r="FK757" s="11">
        <v>197.92893599999999</v>
      </c>
      <c r="FL757" s="11" t="s">
        <v>115</v>
      </c>
      <c r="FM757" s="11" t="s">
        <v>115</v>
      </c>
    </row>
    <row r="758" spans="116:169">
      <c r="DL758" s="11">
        <v>0</v>
      </c>
      <c r="DM758" s="11">
        <v>0.13818</v>
      </c>
      <c r="DN758" s="11">
        <v>8.8999999999999995E-4</v>
      </c>
      <c r="DO758" s="11">
        <v>7.3999999999999999E-4</v>
      </c>
      <c r="DP758" s="11">
        <v>7.3999999999999999E-4</v>
      </c>
      <c r="DQ758" s="11">
        <v>1.0000000000000001E-5</v>
      </c>
      <c r="DR758" s="11">
        <v>2.0000000000000002E-5</v>
      </c>
      <c r="DS758" s="11">
        <v>7.2000000000000005E-4</v>
      </c>
      <c r="DT758" s="11">
        <v>1.9E-3</v>
      </c>
      <c r="DU758" s="11">
        <v>8.2400000000000008E-3</v>
      </c>
      <c r="DV758" s="11">
        <v>0.21501000000000001</v>
      </c>
      <c r="DW758" s="11">
        <v>0.63354999999999995</v>
      </c>
      <c r="DX758" s="11">
        <v>0</v>
      </c>
      <c r="DY758" s="11">
        <v>178.79426000000001</v>
      </c>
      <c r="DZ758" s="11">
        <v>1.22116</v>
      </c>
      <c r="EA758" s="11">
        <v>1.06993</v>
      </c>
      <c r="EB758" s="11">
        <v>1.1257900000000001</v>
      </c>
      <c r="EC758" s="11">
        <v>2.0899999999999998E-2</v>
      </c>
      <c r="ED758" s="11">
        <v>2.1669999999999998E-2</v>
      </c>
      <c r="EE758" s="11">
        <v>1.1551400000000001</v>
      </c>
      <c r="EF758" s="11">
        <v>2.6183299999999998</v>
      </c>
      <c r="EG758" s="11">
        <v>49.877110000000002</v>
      </c>
      <c r="EH758" s="11">
        <v>1190.92794</v>
      </c>
      <c r="EI758" s="11">
        <v>3502.8784599999999</v>
      </c>
      <c r="EJ758" s="11">
        <v>0</v>
      </c>
      <c r="EK758" s="11">
        <v>11.8823776</v>
      </c>
      <c r="EL758" s="11">
        <v>9.8425869999999999E-3</v>
      </c>
      <c r="EM758" s="11">
        <v>6.7380829999999997E-3</v>
      </c>
      <c r="EN758" s="11">
        <v>2.7978209999999998E-3</v>
      </c>
      <c r="EO758" s="11">
        <v>0</v>
      </c>
      <c r="EP758" s="11">
        <v>0</v>
      </c>
      <c r="EQ758" s="11">
        <v>0</v>
      </c>
      <c r="ER758" s="11">
        <v>0</v>
      </c>
      <c r="ES758" s="11">
        <v>0</v>
      </c>
      <c r="ET758" s="11">
        <v>0</v>
      </c>
      <c r="EU758" s="11">
        <v>0</v>
      </c>
      <c r="EV758" s="11">
        <v>0</v>
      </c>
      <c r="EW758" s="11">
        <v>1.9114553139999999</v>
      </c>
      <c r="EX758" s="11">
        <v>1.7420700000000001E-3</v>
      </c>
      <c r="EY758" s="11">
        <v>1.249008E-3</v>
      </c>
      <c r="EZ758" s="11">
        <v>5.4828799999999997E-4</v>
      </c>
      <c r="FA758" s="11">
        <v>0</v>
      </c>
      <c r="FB758" s="11">
        <v>0</v>
      </c>
      <c r="FC758" s="11">
        <v>0</v>
      </c>
      <c r="FD758" s="11">
        <v>0</v>
      </c>
      <c r="FE758" s="11">
        <v>0</v>
      </c>
      <c r="FF758" s="11">
        <v>0</v>
      </c>
      <c r="FG758" s="11">
        <v>0</v>
      </c>
      <c r="FH758" s="11">
        <v>0.14055799999999999</v>
      </c>
      <c r="FI758" s="11" t="s">
        <v>115</v>
      </c>
      <c r="FJ758" s="11" t="s">
        <v>115</v>
      </c>
      <c r="FK758" s="11">
        <v>182.23203699999999</v>
      </c>
      <c r="FL758" s="11" t="s">
        <v>115</v>
      </c>
      <c r="FM758" s="11" t="s">
        <v>115</v>
      </c>
    </row>
    <row r="759" spans="116:169">
      <c r="DL759" s="11">
        <v>0</v>
      </c>
      <c r="DM759" s="11">
        <v>0.13582</v>
      </c>
      <c r="DN759" s="11">
        <v>6.4999999999999997E-4</v>
      </c>
      <c r="DO759" s="11">
        <v>8.0999999999999996E-4</v>
      </c>
      <c r="DP759" s="11">
        <v>6.6E-4</v>
      </c>
      <c r="DQ759" s="11">
        <v>1.0000000000000001E-5</v>
      </c>
      <c r="DR759" s="11">
        <v>2.0000000000000002E-5</v>
      </c>
      <c r="DS759" s="11">
        <v>7.2999999999999996E-4</v>
      </c>
      <c r="DT759" s="11">
        <v>1.8699999999999999E-3</v>
      </c>
      <c r="DU759" s="11">
        <v>8.2500000000000004E-3</v>
      </c>
      <c r="DV759" s="11">
        <v>0.21573999999999999</v>
      </c>
      <c r="DW759" s="11">
        <v>0.63544999999999996</v>
      </c>
      <c r="DX759" s="11">
        <v>0</v>
      </c>
      <c r="DY759" s="11">
        <v>163.96298999999999</v>
      </c>
      <c r="DZ759" s="11">
        <v>0.84018999999999999</v>
      </c>
      <c r="EA759" s="11">
        <v>1.1029199999999999</v>
      </c>
      <c r="EB759" s="11">
        <v>0.94594999999999996</v>
      </c>
      <c r="EC759" s="11">
        <v>1.9959999999999999E-2</v>
      </c>
      <c r="ED759" s="11">
        <v>2.0279999999999999E-2</v>
      </c>
      <c r="EE759" s="11">
        <v>1.1080099999999999</v>
      </c>
      <c r="EF759" s="11">
        <v>2.4160300000000001</v>
      </c>
      <c r="EG759" s="11">
        <v>49.898780000000002</v>
      </c>
      <c r="EH759" s="11">
        <v>1192.0830800000001</v>
      </c>
      <c r="EI759" s="11">
        <v>3505.4967900000001</v>
      </c>
      <c r="EJ759" s="11">
        <v>0</v>
      </c>
      <c r="EK759" s="11">
        <v>11.79634699</v>
      </c>
      <c r="EL759" s="11">
        <v>1.0323674999999999E-2</v>
      </c>
      <c r="EM759" s="11">
        <v>6.1218239999999997E-3</v>
      </c>
      <c r="EN759" s="11">
        <v>2.9141039999999998E-3</v>
      </c>
      <c r="EO759" s="11">
        <v>0</v>
      </c>
      <c r="EP759" s="11">
        <v>0</v>
      </c>
      <c r="EQ759" s="11">
        <v>0</v>
      </c>
      <c r="ER759" s="11">
        <v>0</v>
      </c>
      <c r="ES759" s="11">
        <v>0</v>
      </c>
      <c r="ET759" s="11">
        <v>0</v>
      </c>
      <c r="EU759" s="11">
        <v>0</v>
      </c>
      <c r="EV759" s="11">
        <v>0</v>
      </c>
      <c r="EW759" s="11">
        <v>1.762145275</v>
      </c>
      <c r="EX759" s="11">
        <v>1.702882E-3</v>
      </c>
      <c r="EY759" s="11">
        <v>1.0639110000000001E-3</v>
      </c>
      <c r="EZ759" s="11">
        <v>5.36598E-4</v>
      </c>
      <c r="FA759" s="11">
        <v>0</v>
      </c>
      <c r="FB759" s="11">
        <v>0</v>
      </c>
      <c r="FC759" s="11">
        <v>0</v>
      </c>
      <c r="FD759" s="11">
        <v>0</v>
      </c>
      <c r="FE759" s="11">
        <v>0</v>
      </c>
      <c r="FF759" s="11">
        <v>0</v>
      </c>
      <c r="FG759" s="11">
        <v>0</v>
      </c>
      <c r="FH759" s="11">
        <v>0.13794600000000001</v>
      </c>
      <c r="FI759" s="11" t="s">
        <v>115</v>
      </c>
      <c r="FJ759" s="11" t="s">
        <v>115</v>
      </c>
      <c r="FK759" s="11">
        <v>166.872007</v>
      </c>
      <c r="FL759" s="11" t="s">
        <v>115</v>
      </c>
      <c r="FM759" s="11" t="s">
        <v>115</v>
      </c>
    </row>
    <row r="760" spans="116:169">
      <c r="DL760" s="11">
        <v>0</v>
      </c>
      <c r="DM760" s="11">
        <v>0.13342999999999999</v>
      </c>
      <c r="DN760" s="11">
        <v>6.4999999999999997E-4</v>
      </c>
      <c r="DO760" s="11">
        <v>6.4000000000000005E-4</v>
      </c>
      <c r="DP760" s="11">
        <v>6.9999999999999999E-4</v>
      </c>
      <c r="DQ760" s="11">
        <v>1.0000000000000001E-5</v>
      </c>
      <c r="DR760" s="11">
        <v>1.0000000000000001E-5</v>
      </c>
      <c r="DS760" s="11">
        <v>6.6E-4</v>
      </c>
      <c r="DT760" s="11">
        <v>1.83E-3</v>
      </c>
      <c r="DU760" s="11">
        <v>8.2699999999999996E-3</v>
      </c>
      <c r="DV760" s="11">
        <v>0.21647</v>
      </c>
      <c r="DW760" s="11">
        <v>0.63732</v>
      </c>
      <c r="DX760" s="11">
        <v>0</v>
      </c>
      <c r="DY760" s="11">
        <v>149.40450999999999</v>
      </c>
      <c r="DZ760" s="11">
        <v>0.78422000000000003</v>
      </c>
      <c r="EA760" s="11">
        <v>0.81869000000000003</v>
      </c>
      <c r="EB760" s="11">
        <v>0.95155000000000001</v>
      </c>
      <c r="EC760" s="11">
        <v>1.6889999999999999E-2</v>
      </c>
      <c r="ED760" s="11">
        <v>1.806E-2</v>
      </c>
      <c r="EE760" s="11">
        <v>0.94205000000000005</v>
      </c>
      <c r="EF760" s="11">
        <v>2.21516</v>
      </c>
      <c r="EG760" s="11">
        <v>49.919060000000002</v>
      </c>
      <c r="EH760" s="11">
        <v>1193.19109</v>
      </c>
      <c r="EI760" s="11">
        <v>3507.91282</v>
      </c>
      <c r="EJ760" s="11">
        <v>0</v>
      </c>
      <c r="EK760" s="11">
        <v>11.702761949999999</v>
      </c>
      <c r="EL760" s="11">
        <v>8.9591610000000002E-3</v>
      </c>
      <c r="EM760" s="11">
        <v>6.5301869999999998E-3</v>
      </c>
      <c r="EN760" s="11">
        <v>2.6218499999999998E-3</v>
      </c>
      <c r="EO760" s="11">
        <v>0</v>
      </c>
      <c r="EP760" s="11">
        <v>0</v>
      </c>
      <c r="EQ760" s="11">
        <v>0</v>
      </c>
      <c r="ER760" s="11">
        <v>0</v>
      </c>
      <c r="ES760" s="11">
        <v>0</v>
      </c>
      <c r="ET760" s="11">
        <v>0</v>
      </c>
      <c r="EU760" s="11">
        <v>0</v>
      </c>
      <c r="EV760" s="11">
        <v>0</v>
      </c>
      <c r="EW760" s="11">
        <v>1.6150764150000001</v>
      </c>
      <c r="EX760" s="11">
        <v>1.380813E-3</v>
      </c>
      <c r="EY760" s="11">
        <v>1.057934E-3</v>
      </c>
      <c r="EZ760" s="11">
        <v>4.5207E-4</v>
      </c>
      <c r="FA760" s="11">
        <v>0</v>
      </c>
      <c r="FB760" s="11">
        <v>0</v>
      </c>
      <c r="FC760" s="11">
        <v>0</v>
      </c>
      <c r="FD760" s="11">
        <v>0</v>
      </c>
      <c r="FE760" s="11">
        <v>0</v>
      </c>
      <c r="FF760" s="11">
        <v>0</v>
      </c>
      <c r="FG760" s="11">
        <v>0</v>
      </c>
      <c r="FH760" s="11">
        <v>0.135438</v>
      </c>
      <c r="FI760" s="11" t="s">
        <v>115</v>
      </c>
      <c r="FJ760" s="11" t="s">
        <v>115</v>
      </c>
      <c r="FK760" s="11">
        <v>151.97585599999999</v>
      </c>
      <c r="FL760" s="11" t="s">
        <v>115</v>
      </c>
      <c r="FM760" s="11" t="s">
        <v>115</v>
      </c>
    </row>
    <row r="761" spans="116:169">
      <c r="DL761" s="11">
        <v>0</v>
      </c>
      <c r="DM761" s="11">
        <v>0.13100999999999999</v>
      </c>
      <c r="DN761" s="11">
        <v>6.9999999999999999E-4</v>
      </c>
      <c r="DO761" s="11">
        <v>6.3000000000000003E-4</v>
      </c>
      <c r="DP761" s="11">
        <v>5.6999999999999998E-4</v>
      </c>
      <c r="DQ761" s="11">
        <v>1.0000000000000001E-5</v>
      </c>
      <c r="DR761" s="11">
        <v>1.0000000000000001E-5</v>
      </c>
      <c r="DS761" s="11">
        <v>6.9999999999999999E-4</v>
      </c>
      <c r="DT761" s="11">
        <v>1.8E-3</v>
      </c>
      <c r="DU761" s="11">
        <v>8.2799999999999992E-3</v>
      </c>
      <c r="DV761" s="11">
        <v>0.21712999999999999</v>
      </c>
      <c r="DW761" s="11">
        <v>0.63915</v>
      </c>
      <c r="DX761" s="11">
        <v>0</v>
      </c>
      <c r="DY761" s="11">
        <v>135.11098000000001</v>
      </c>
      <c r="DZ761" s="11">
        <v>0.78395999999999999</v>
      </c>
      <c r="EA761" s="11">
        <v>0.74594000000000005</v>
      </c>
      <c r="EB761" s="11">
        <v>0.72545000000000004</v>
      </c>
      <c r="EC761" s="11">
        <v>1.499E-2</v>
      </c>
      <c r="ED761" s="11">
        <v>1.6500000000000001E-2</v>
      </c>
      <c r="EE761" s="11">
        <v>0.93635999999999997</v>
      </c>
      <c r="EF761" s="11">
        <v>2.02142</v>
      </c>
      <c r="EG761" s="11">
        <v>49.937130000000003</v>
      </c>
      <c r="EH761" s="11">
        <v>1194.1331399999999</v>
      </c>
      <c r="EI761" s="11">
        <v>3510.1279800000002</v>
      </c>
      <c r="EJ761" s="11">
        <v>0</v>
      </c>
      <c r="EK761" s="11">
        <v>11.603439910000001</v>
      </c>
      <c r="EL761" s="11">
        <v>8.4595260000000002E-3</v>
      </c>
      <c r="EM761" s="11">
        <v>5.5217E-3</v>
      </c>
      <c r="EN761" s="11">
        <v>2.825822E-3</v>
      </c>
      <c r="EO761" s="11">
        <v>0</v>
      </c>
      <c r="EP761" s="11">
        <v>0</v>
      </c>
      <c r="EQ761" s="11">
        <v>0</v>
      </c>
      <c r="ER761" s="11">
        <v>0</v>
      </c>
      <c r="ES761" s="11">
        <v>0</v>
      </c>
      <c r="ET761" s="11">
        <v>0</v>
      </c>
      <c r="EU761" s="11">
        <v>0</v>
      </c>
      <c r="EV761" s="11">
        <v>0</v>
      </c>
      <c r="EW761" s="11">
        <v>1.4707036550000001</v>
      </c>
      <c r="EX761" s="11">
        <v>1.205834E-3</v>
      </c>
      <c r="EY761" s="11">
        <v>8.3248299999999996E-4</v>
      </c>
      <c r="EZ761" s="11">
        <v>4.5446400000000002E-4</v>
      </c>
      <c r="FA761" s="11">
        <v>0</v>
      </c>
      <c r="FB761" s="11">
        <v>0</v>
      </c>
      <c r="FC761" s="11">
        <v>0</v>
      </c>
      <c r="FD761" s="11">
        <v>0</v>
      </c>
      <c r="FE761" s="11">
        <v>0</v>
      </c>
      <c r="FF761" s="11">
        <v>0</v>
      </c>
      <c r="FG761" s="11">
        <v>0</v>
      </c>
      <c r="FH761" s="11">
        <v>0.13292399999999999</v>
      </c>
      <c r="FI761" s="11" t="s">
        <v>115</v>
      </c>
      <c r="FJ761" s="11" t="s">
        <v>115</v>
      </c>
      <c r="FK761" s="11">
        <v>137.38132999999999</v>
      </c>
      <c r="FL761" s="11" t="s">
        <v>115</v>
      </c>
      <c r="FM761" s="11" t="s">
        <v>115</v>
      </c>
    </row>
    <row r="762" spans="116:169">
      <c r="DL762" s="11">
        <v>0</v>
      </c>
      <c r="DM762" s="11">
        <v>0.12875</v>
      </c>
      <c r="DN762" s="11">
        <v>5.9999999999999995E-4</v>
      </c>
      <c r="DO762" s="11">
        <v>6.6E-4</v>
      </c>
      <c r="DP762" s="11">
        <v>5.5999999999999995E-4</v>
      </c>
      <c r="DQ762" s="11">
        <v>1.0000000000000001E-5</v>
      </c>
      <c r="DR762" s="11">
        <v>1.0000000000000001E-5</v>
      </c>
      <c r="DS762" s="11">
        <v>5.6999999999999998E-4</v>
      </c>
      <c r="DT762" s="11">
        <v>1.7700000000000001E-3</v>
      </c>
      <c r="DU762" s="11">
        <v>8.3000000000000001E-3</v>
      </c>
      <c r="DV762" s="11">
        <v>0.21782000000000001</v>
      </c>
      <c r="DW762" s="11">
        <v>0.64095999999999997</v>
      </c>
      <c r="DX762" s="11">
        <v>0</v>
      </c>
      <c r="DY762" s="11">
        <v>121.27642</v>
      </c>
      <c r="DZ762" s="11">
        <v>0.61514999999999997</v>
      </c>
      <c r="EA762" s="11">
        <v>0.72726000000000002</v>
      </c>
      <c r="EB762" s="11">
        <v>0.65622999999999998</v>
      </c>
      <c r="EC762" s="11">
        <v>1.345E-2</v>
      </c>
      <c r="ED762" s="11">
        <v>1.477E-2</v>
      </c>
      <c r="EE762" s="11">
        <v>0.71931999999999996</v>
      </c>
      <c r="EF762" s="11">
        <v>1.82575</v>
      </c>
      <c r="EG762" s="11">
        <v>49.953629999999997</v>
      </c>
      <c r="EH762" s="11">
        <v>1195.06951</v>
      </c>
      <c r="EI762" s="11">
        <v>3512.14939</v>
      </c>
      <c r="EJ762" s="11">
        <v>0</v>
      </c>
      <c r="EK762" s="11">
        <v>11.51676312</v>
      </c>
      <c r="EL762" s="11">
        <v>8.6186890000000006E-3</v>
      </c>
      <c r="EM762" s="11">
        <v>5.2794189999999996E-3</v>
      </c>
      <c r="EN762" s="11">
        <v>2.3304319999999999E-3</v>
      </c>
      <c r="EO762" s="11">
        <v>0</v>
      </c>
      <c r="EP762" s="11">
        <v>0</v>
      </c>
      <c r="EQ762" s="11">
        <v>0</v>
      </c>
      <c r="ER762" s="11">
        <v>0</v>
      </c>
      <c r="ES762" s="11">
        <v>0</v>
      </c>
      <c r="ET762" s="11">
        <v>0</v>
      </c>
      <c r="EU762" s="11">
        <v>0</v>
      </c>
      <c r="EV762" s="11">
        <v>0</v>
      </c>
      <c r="EW762" s="11">
        <v>1.33133915</v>
      </c>
      <c r="EX762" s="11">
        <v>1.127687E-3</v>
      </c>
      <c r="EY762" s="11">
        <v>7.35091E-4</v>
      </c>
      <c r="EZ762" s="11">
        <v>3.4802999999999999E-4</v>
      </c>
      <c r="FA762" s="11">
        <v>0</v>
      </c>
      <c r="FB762" s="11">
        <v>0</v>
      </c>
      <c r="FC762" s="11">
        <v>0</v>
      </c>
      <c r="FD762" s="11">
        <v>0</v>
      </c>
      <c r="FE762" s="11">
        <v>0</v>
      </c>
      <c r="FF762" s="11">
        <v>0</v>
      </c>
      <c r="FG762" s="11">
        <v>0</v>
      </c>
      <c r="FH762" s="11">
        <v>0.13056799999999999</v>
      </c>
      <c r="FI762" s="11" t="s">
        <v>115</v>
      </c>
      <c r="FJ762" s="11" t="s">
        <v>115</v>
      </c>
      <c r="FK762" s="11">
        <v>123.2885</v>
      </c>
      <c r="FL762" s="11" t="s">
        <v>115</v>
      </c>
      <c r="FM762" s="11" t="s">
        <v>115</v>
      </c>
    </row>
    <row r="763" spans="116:169">
      <c r="DL763" s="11">
        <v>0</v>
      </c>
      <c r="DM763" s="11">
        <v>0.12642999999999999</v>
      </c>
      <c r="DN763" s="11">
        <v>6.6E-4</v>
      </c>
      <c r="DO763" s="11">
        <v>5.9000000000000003E-4</v>
      </c>
      <c r="DP763" s="11">
        <v>5.8E-4</v>
      </c>
      <c r="DQ763" s="11">
        <v>1.0000000000000001E-5</v>
      </c>
      <c r="DR763" s="11">
        <v>1.0000000000000001E-5</v>
      </c>
      <c r="DS763" s="11">
        <v>5.5999999999999995E-4</v>
      </c>
      <c r="DT763" s="11">
        <v>1.74E-3</v>
      </c>
      <c r="DU763" s="11">
        <v>8.3099999999999997E-3</v>
      </c>
      <c r="DV763" s="11">
        <v>0.21839</v>
      </c>
      <c r="DW763" s="11">
        <v>0.64273000000000002</v>
      </c>
      <c r="DX763" s="11">
        <v>0</v>
      </c>
      <c r="DY763" s="11">
        <v>107.69079000000001</v>
      </c>
      <c r="DZ763" s="11">
        <v>0.61873999999999996</v>
      </c>
      <c r="EA763" s="11">
        <v>0.59297999999999995</v>
      </c>
      <c r="EB763" s="11">
        <v>0.63195000000000001</v>
      </c>
      <c r="EC763" s="11">
        <v>1.1849999999999999E-2</v>
      </c>
      <c r="ED763" s="11">
        <v>1.3169999999999999E-2</v>
      </c>
      <c r="EE763" s="11">
        <v>0.65530999999999995</v>
      </c>
      <c r="EF763" s="11">
        <v>1.63636</v>
      </c>
      <c r="EG763" s="11">
        <v>49.968400000000003</v>
      </c>
      <c r="EH763" s="11">
        <v>1195.78883</v>
      </c>
      <c r="EI763" s="11">
        <v>3513.97514</v>
      </c>
      <c r="EJ763" s="11">
        <v>0</v>
      </c>
      <c r="EK763" s="11">
        <v>11.42150444</v>
      </c>
      <c r="EL763" s="11">
        <v>8.0399149999999999E-3</v>
      </c>
      <c r="EM763" s="11">
        <v>5.5239199999999999E-3</v>
      </c>
      <c r="EN763" s="11">
        <v>2.2866240000000001E-3</v>
      </c>
      <c r="EO763" s="11">
        <v>0</v>
      </c>
      <c r="EP763" s="11">
        <v>0</v>
      </c>
      <c r="EQ763" s="11">
        <v>0</v>
      </c>
      <c r="ER763" s="11">
        <v>0</v>
      </c>
      <c r="ES763" s="11">
        <v>0</v>
      </c>
      <c r="ET763" s="11">
        <v>0</v>
      </c>
      <c r="EU763" s="11">
        <v>0</v>
      </c>
      <c r="EV763" s="11">
        <v>0</v>
      </c>
      <c r="EW763" s="11">
        <v>1.194267609</v>
      </c>
      <c r="EX763" s="11">
        <v>9.6463099999999997E-4</v>
      </c>
      <c r="EY763" s="11">
        <v>7.0644499999999999E-4</v>
      </c>
      <c r="EZ763" s="11">
        <v>3.15488E-4</v>
      </c>
      <c r="FA763" s="11">
        <v>0</v>
      </c>
      <c r="FB763" s="11">
        <v>0</v>
      </c>
      <c r="FC763" s="11">
        <v>0</v>
      </c>
      <c r="FD763" s="11">
        <v>0</v>
      </c>
      <c r="FE763" s="11">
        <v>0</v>
      </c>
      <c r="FF763" s="11">
        <v>0</v>
      </c>
      <c r="FG763" s="11">
        <v>0</v>
      </c>
      <c r="FH763" s="11">
        <v>0.12825700000000001</v>
      </c>
      <c r="FI763" s="11" t="s">
        <v>115</v>
      </c>
      <c r="FJ763" s="11" t="s">
        <v>115</v>
      </c>
      <c r="FK763" s="11">
        <v>109.546306</v>
      </c>
      <c r="FL763" s="11" t="s">
        <v>115</v>
      </c>
      <c r="FM763" s="11" t="s">
        <v>115</v>
      </c>
    </row>
    <row r="764" spans="116:169">
      <c r="DL764" s="11">
        <v>0</v>
      </c>
      <c r="DM764" s="11">
        <v>0.12415</v>
      </c>
      <c r="DN764" s="11">
        <v>6.6E-4</v>
      </c>
      <c r="DO764" s="11">
        <v>6.2E-4</v>
      </c>
      <c r="DP764" s="11">
        <v>5.1999999999999995E-4</v>
      </c>
      <c r="DQ764" s="11">
        <v>1.0000000000000001E-5</v>
      </c>
      <c r="DR764" s="11">
        <v>1.0000000000000001E-5</v>
      </c>
      <c r="DS764" s="11">
        <v>5.8E-4</v>
      </c>
      <c r="DT764" s="11">
        <v>1.6999999999999999E-3</v>
      </c>
      <c r="DU764" s="11">
        <v>8.3199999999999993E-3</v>
      </c>
      <c r="DV764" s="11">
        <v>0.21895999999999999</v>
      </c>
      <c r="DW764" s="11">
        <v>0.64446000000000003</v>
      </c>
      <c r="DX764" s="11">
        <v>0</v>
      </c>
      <c r="DY764" s="11">
        <v>94.442080000000004</v>
      </c>
      <c r="DZ764" s="11">
        <v>0.56125999999999998</v>
      </c>
      <c r="EA764" s="11">
        <v>0.57465999999999995</v>
      </c>
      <c r="EB764" s="11">
        <v>0.52363000000000004</v>
      </c>
      <c r="EC764" s="11">
        <v>1.09E-2</v>
      </c>
      <c r="ED764" s="11">
        <v>1.187E-2</v>
      </c>
      <c r="EE764" s="11">
        <v>0.62556</v>
      </c>
      <c r="EF764" s="11">
        <v>1.4525600000000001</v>
      </c>
      <c r="EG764" s="11">
        <v>49.981569999999998</v>
      </c>
      <c r="EH764" s="11">
        <v>1196.4441400000001</v>
      </c>
      <c r="EI764" s="11">
        <v>3515.6115</v>
      </c>
      <c r="EJ764" s="11">
        <v>0</v>
      </c>
      <c r="EK764" s="11">
        <v>11.32800879</v>
      </c>
      <c r="EL764" s="11">
        <v>8.2840380000000005E-3</v>
      </c>
      <c r="EM764" s="11">
        <v>5.0917610000000002E-3</v>
      </c>
      <c r="EN764" s="11">
        <v>2.3985920000000002E-3</v>
      </c>
      <c r="EO764" s="11">
        <v>0</v>
      </c>
      <c r="EP764" s="11">
        <v>0</v>
      </c>
      <c r="EQ764" s="11">
        <v>0</v>
      </c>
      <c r="ER764" s="11">
        <v>0</v>
      </c>
      <c r="ES764" s="11">
        <v>0</v>
      </c>
      <c r="ET764" s="11">
        <v>0</v>
      </c>
      <c r="EU764" s="11">
        <v>0</v>
      </c>
      <c r="EV764" s="11">
        <v>0</v>
      </c>
      <c r="EW764" s="11">
        <v>1.0607064660000001</v>
      </c>
      <c r="EX764" s="11">
        <v>8.9968800000000005E-4</v>
      </c>
      <c r="EY764" s="11">
        <v>5.9502399999999999E-4</v>
      </c>
      <c r="EZ764" s="11">
        <v>3.0393400000000001E-4</v>
      </c>
      <c r="FA764" s="11">
        <v>0</v>
      </c>
      <c r="FB764" s="11">
        <v>0</v>
      </c>
      <c r="FC764" s="11">
        <v>0</v>
      </c>
      <c r="FD764" s="11">
        <v>0</v>
      </c>
      <c r="FE764" s="11">
        <v>0</v>
      </c>
      <c r="FF764" s="11">
        <v>0</v>
      </c>
      <c r="FG764" s="11">
        <v>0</v>
      </c>
      <c r="FH764" s="11">
        <v>0.12596099999999999</v>
      </c>
      <c r="FI764" s="11" t="s">
        <v>115</v>
      </c>
      <c r="FJ764" s="11" t="s">
        <v>115</v>
      </c>
      <c r="FK764" s="11">
        <v>96.112537000000003</v>
      </c>
      <c r="FL764" s="11" t="s">
        <v>115</v>
      </c>
      <c r="FM764" s="11" t="s">
        <v>115</v>
      </c>
    </row>
    <row r="765" spans="116:169">
      <c r="DL765" s="11">
        <v>0</v>
      </c>
      <c r="DM765" s="11">
        <v>0.12179</v>
      </c>
      <c r="DN765" s="11">
        <v>6.8000000000000005E-4</v>
      </c>
      <c r="DO765" s="11">
        <v>7.2000000000000005E-4</v>
      </c>
      <c r="DP765" s="11">
        <v>5.5000000000000003E-4</v>
      </c>
      <c r="DQ765" s="11">
        <v>1.0000000000000001E-5</v>
      </c>
      <c r="DR765" s="11">
        <v>1.0000000000000001E-5</v>
      </c>
      <c r="DS765" s="11">
        <v>5.2999999999999998E-4</v>
      </c>
      <c r="DT765" s="11">
        <v>1.6800000000000001E-3</v>
      </c>
      <c r="DU765" s="11">
        <v>8.3400000000000002E-3</v>
      </c>
      <c r="DV765" s="11">
        <v>0.21953</v>
      </c>
      <c r="DW765" s="11">
        <v>0.64617000000000002</v>
      </c>
      <c r="DX765" s="11">
        <v>0</v>
      </c>
      <c r="DY765" s="11">
        <v>81.444159999999997</v>
      </c>
      <c r="DZ765" s="11">
        <v>0.51376999999999995</v>
      </c>
      <c r="EA765" s="11">
        <v>0.59938999999999998</v>
      </c>
      <c r="EB765" s="11">
        <v>0.50378000000000001</v>
      </c>
      <c r="EC765" s="11">
        <v>1.044E-2</v>
      </c>
      <c r="ED765" s="11">
        <v>1.061E-2</v>
      </c>
      <c r="EE765" s="11">
        <v>0.52366000000000001</v>
      </c>
      <c r="EF765" s="11">
        <v>1.27519</v>
      </c>
      <c r="EG765" s="11">
        <v>49.99344</v>
      </c>
      <c r="EH765" s="11">
        <v>1197.0697</v>
      </c>
      <c r="EI765" s="11">
        <v>3517.06405</v>
      </c>
      <c r="EJ765" s="11">
        <v>0</v>
      </c>
      <c r="EK765" s="11">
        <v>11.21468452</v>
      </c>
      <c r="EL765" s="11">
        <v>9.3499659999999995E-3</v>
      </c>
      <c r="EM765" s="11">
        <v>5.3099150000000001E-3</v>
      </c>
      <c r="EN765" s="11">
        <v>2.1891229999999999E-3</v>
      </c>
      <c r="EO765" s="11">
        <v>0</v>
      </c>
      <c r="EP765" s="11">
        <v>0</v>
      </c>
      <c r="EQ765" s="11">
        <v>0</v>
      </c>
      <c r="ER765" s="11">
        <v>0</v>
      </c>
      <c r="ES765" s="11">
        <v>0</v>
      </c>
      <c r="ET765" s="11">
        <v>0</v>
      </c>
      <c r="EU765" s="11">
        <v>0</v>
      </c>
      <c r="EV765" s="11">
        <v>0</v>
      </c>
      <c r="EW765" s="11">
        <v>0.92866568000000005</v>
      </c>
      <c r="EX765" s="11">
        <v>9.0880799999999999E-4</v>
      </c>
      <c r="EY765" s="11">
        <v>5.61174E-4</v>
      </c>
      <c r="EZ765" s="11">
        <v>2.5299099999999999E-4</v>
      </c>
      <c r="FA765" s="11">
        <v>0</v>
      </c>
      <c r="FB765" s="11">
        <v>0</v>
      </c>
      <c r="FC765" s="11">
        <v>0</v>
      </c>
      <c r="FD765" s="11">
        <v>0</v>
      </c>
      <c r="FE765" s="11">
        <v>0</v>
      </c>
      <c r="FF765" s="11">
        <v>0</v>
      </c>
      <c r="FG765" s="11">
        <v>0</v>
      </c>
      <c r="FH765" s="11">
        <v>0.12374300000000001</v>
      </c>
      <c r="FI765" s="11" t="s">
        <v>115</v>
      </c>
      <c r="FJ765" s="11" t="s">
        <v>115</v>
      </c>
      <c r="FK765" s="11">
        <v>83.071539999999999</v>
      </c>
      <c r="FL765" s="11" t="s">
        <v>115</v>
      </c>
      <c r="FM765" s="11" t="s">
        <v>115</v>
      </c>
    </row>
    <row r="766" spans="116:169">
      <c r="DL766" s="11">
        <v>0</v>
      </c>
      <c r="DM766" s="11">
        <v>0.11047</v>
      </c>
      <c r="DN766" s="11">
        <v>1.6000000000000001E-4</v>
      </c>
      <c r="DO766" s="11">
        <v>7.2999999999999996E-4</v>
      </c>
      <c r="DP766" s="11">
        <v>6.2E-4</v>
      </c>
      <c r="DQ766" s="11">
        <v>1.0000000000000001E-5</v>
      </c>
      <c r="DR766" s="11">
        <v>1.0000000000000001E-5</v>
      </c>
      <c r="DS766" s="11">
        <v>5.4000000000000001E-4</v>
      </c>
      <c r="DT766" s="11">
        <v>1.1209999999999999E-2</v>
      </c>
      <c r="DU766" s="11">
        <v>8.3499999999999998E-3</v>
      </c>
      <c r="DV766" s="11">
        <v>0.22006000000000001</v>
      </c>
      <c r="DW766" s="11">
        <v>0.64783999999999997</v>
      </c>
      <c r="DX766" s="11">
        <v>0</v>
      </c>
      <c r="DY766" s="11">
        <v>63.60812</v>
      </c>
      <c r="DZ766" s="11">
        <v>0.10296</v>
      </c>
      <c r="EA766" s="11">
        <v>0.54469000000000001</v>
      </c>
      <c r="EB766" s="11">
        <v>0.51773999999999998</v>
      </c>
      <c r="EC766" s="11">
        <v>9.8200000000000006E-3</v>
      </c>
      <c r="ED766" s="11">
        <v>8.9099999999999995E-3</v>
      </c>
      <c r="EE766" s="11">
        <v>0.48914000000000002</v>
      </c>
      <c r="EF766" s="11">
        <v>7.49533</v>
      </c>
      <c r="EG766" s="11">
        <v>50.004049999999999</v>
      </c>
      <c r="EH766" s="11">
        <v>1197.5933600000001</v>
      </c>
      <c r="EI766" s="11">
        <v>3518.33925</v>
      </c>
      <c r="EJ766" s="11">
        <v>0</v>
      </c>
      <c r="EK766" s="11">
        <v>10.27640804</v>
      </c>
      <c r="EL766" s="11">
        <v>1.0006919E-2</v>
      </c>
      <c r="EM766" s="11">
        <v>6.0874939999999997E-3</v>
      </c>
      <c r="EN766" s="11">
        <v>2.332195E-3</v>
      </c>
      <c r="EO766" s="11">
        <v>0</v>
      </c>
      <c r="EP766" s="11">
        <v>0</v>
      </c>
      <c r="EQ766" s="11">
        <v>0</v>
      </c>
      <c r="ER766" s="11">
        <v>0</v>
      </c>
      <c r="ES766" s="11">
        <v>0</v>
      </c>
      <c r="ET766" s="11">
        <v>0</v>
      </c>
      <c r="EU766" s="11">
        <v>0</v>
      </c>
      <c r="EV766" s="11">
        <v>0</v>
      </c>
      <c r="EW766" s="11">
        <v>0.74093862099999996</v>
      </c>
      <c r="EX766" s="11">
        <v>8.6507399999999996E-4</v>
      </c>
      <c r="EY766" s="11">
        <v>5.7628099999999999E-4</v>
      </c>
      <c r="EZ766" s="11">
        <v>2.43787E-4</v>
      </c>
      <c r="FA766" s="11">
        <v>0</v>
      </c>
      <c r="FB766" s="11">
        <v>0</v>
      </c>
      <c r="FC766" s="11">
        <v>0</v>
      </c>
      <c r="FD766" s="11">
        <v>0</v>
      </c>
      <c r="FE766" s="11">
        <v>0</v>
      </c>
      <c r="FF766" s="11">
        <v>0</v>
      </c>
      <c r="FG766" s="11">
        <v>0</v>
      </c>
      <c r="FH766" s="11">
        <v>0.111986</v>
      </c>
      <c r="FI766" s="11" t="s">
        <v>115</v>
      </c>
      <c r="FJ766" s="11" t="s">
        <v>115</v>
      </c>
      <c r="FK766" s="11">
        <v>64.783330000000007</v>
      </c>
      <c r="FL766" s="11" t="s">
        <v>115</v>
      </c>
      <c r="FM766" s="11" t="s">
        <v>115</v>
      </c>
    </row>
    <row r="767" spans="116:169">
      <c r="DL767" s="11">
        <v>0</v>
      </c>
      <c r="DM767" s="11">
        <v>6.3189999999999996E-2</v>
      </c>
      <c r="DN767" s="11">
        <v>4.0000000000000003E-5</v>
      </c>
      <c r="DO767" s="11">
        <v>2.5000000000000001E-4</v>
      </c>
      <c r="DP767" s="11">
        <v>6.0999999999999997E-4</v>
      </c>
      <c r="DQ767" s="11">
        <v>1.0000000000000001E-5</v>
      </c>
      <c r="DR767" s="11">
        <v>1.0000000000000001E-5</v>
      </c>
      <c r="DS767" s="11">
        <v>5.9999999999999995E-4</v>
      </c>
      <c r="DT767" s="11">
        <v>4.7280000000000003E-2</v>
      </c>
      <c r="DU767" s="11">
        <v>8.3599999999999994E-3</v>
      </c>
      <c r="DV767" s="11">
        <v>0.22059999999999999</v>
      </c>
      <c r="DW767" s="11">
        <v>0.65905000000000002</v>
      </c>
      <c r="DX767" s="11">
        <v>0</v>
      </c>
      <c r="DY767" s="11">
        <v>30.454699999999999</v>
      </c>
      <c r="DZ767" s="11">
        <v>2.2669999999999999E-2</v>
      </c>
      <c r="EA767" s="11">
        <v>0.15811</v>
      </c>
      <c r="EB767" s="11">
        <v>0.45684999999999998</v>
      </c>
      <c r="EC767" s="11">
        <v>6.13E-3</v>
      </c>
      <c r="ED767" s="11">
        <v>4.8999999999999998E-3</v>
      </c>
      <c r="EE767" s="11">
        <v>0.49628</v>
      </c>
      <c r="EF767" s="11">
        <v>27.224789999999999</v>
      </c>
      <c r="EG767" s="11">
        <v>50.01296</v>
      </c>
      <c r="EH767" s="11">
        <v>1198.0825</v>
      </c>
      <c r="EI767" s="11">
        <v>3525.83457</v>
      </c>
      <c r="EJ767" s="11">
        <v>0</v>
      </c>
      <c r="EK767" s="11">
        <v>5.9441017269999996</v>
      </c>
      <c r="EL767" s="11">
        <v>5.7710369999999997E-3</v>
      </c>
      <c r="EM767" s="11">
        <v>6.3637720000000002E-3</v>
      </c>
      <c r="EN767" s="11">
        <v>2.674058E-3</v>
      </c>
      <c r="EO767" s="11">
        <v>0</v>
      </c>
      <c r="EP767" s="11">
        <v>0</v>
      </c>
      <c r="EQ767" s="11">
        <v>0</v>
      </c>
      <c r="ER767" s="11">
        <v>0</v>
      </c>
      <c r="ES767" s="11">
        <v>0</v>
      </c>
      <c r="ET767" s="11">
        <v>0</v>
      </c>
      <c r="EU767" s="11">
        <v>0</v>
      </c>
      <c r="EV767" s="11">
        <v>0</v>
      </c>
      <c r="EW767" s="11">
        <v>0.36566534000000001</v>
      </c>
      <c r="EX767" s="11">
        <v>4.54611E-4</v>
      </c>
      <c r="EY767" s="11">
        <v>5.3399700000000003E-4</v>
      </c>
      <c r="EZ767" s="11">
        <v>2.5030300000000001E-4</v>
      </c>
      <c r="FA767" s="11">
        <v>0</v>
      </c>
      <c r="FB767" s="11">
        <v>0</v>
      </c>
      <c r="FC767" s="11">
        <v>0</v>
      </c>
      <c r="FD767" s="11">
        <v>0</v>
      </c>
      <c r="FE767" s="11">
        <v>0</v>
      </c>
      <c r="FF767" s="11">
        <v>0</v>
      </c>
      <c r="FG767" s="11">
        <v>0</v>
      </c>
      <c r="FH767" s="11">
        <v>6.4098000000000002E-2</v>
      </c>
      <c r="FI767" s="11" t="s">
        <v>115</v>
      </c>
      <c r="FJ767" s="11" t="s">
        <v>115</v>
      </c>
      <c r="FK767" s="11">
        <v>31.098452000000002</v>
      </c>
      <c r="FL767" s="11" t="s">
        <v>115</v>
      </c>
      <c r="FM767" s="11" t="s">
        <v>115</v>
      </c>
    </row>
    <row r="768" spans="116:169">
      <c r="DL768" s="11">
        <v>0</v>
      </c>
      <c r="DM768" s="11">
        <v>9.7000000000000003E-3</v>
      </c>
      <c r="DN768" s="11">
        <v>1.0000000000000001E-5</v>
      </c>
      <c r="DO768" s="11">
        <v>6.9999999999999994E-5</v>
      </c>
      <c r="DP768" s="11">
        <v>2.2000000000000001E-4</v>
      </c>
      <c r="DQ768" s="11">
        <v>0</v>
      </c>
      <c r="DR768" s="11">
        <v>0</v>
      </c>
      <c r="DS768" s="11">
        <v>5.6999999999999998E-4</v>
      </c>
      <c r="DT768" s="11">
        <v>5.3510000000000002E-2</v>
      </c>
      <c r="DU768" s="11">
        <v>8.3700000000000007E-3</v>
      </c>
      <c r="DV768" s="11">
        <v>0.22120000000000001</v>
      </c>
      <c r="DW768" s="11">
        <v>0.70633000000000001</v>
      </c>
      <c r="DX768" s="11">
        <v>0</v>
      </c>
      <c r="DY768" s="11">
        <v>3.75501</v>
      </c>
      <c r="DZ768" s="11">
        <v>6.13E-3</v>
      </c>
      <c r="EA768" s="11">
        <v>3.6799999999999999E-2</v>
      </c>
      <c r="EB768" s="11">
        <v>0.14404</v>
      </c>
      <c r="EC768" s="11">
        <v>2.9399999999999999E-3</v>
      </c>
      <c r="ED768" s="11">
        <v>1.57E-3</v>
      </c>
      <c r="EE768" s="11">
        <v>0.42498000000000002</v>
      </c>
      <c r="EF768" s="11">
        <v>25.79128</v>
      </c>
      <c r="EG768" s="11">
        <v>50.017859999999999</v>
      </c>
      <c r="EH768" s="11">
        <v>1198.5787800000001</v>
      </c>
      <c r="EI768" s="11">
        <v>3553.0593600000002</v>
      </c>
      <c r="EJ768" s="11">
        <v>0</v>
      </c>
      <c r="EK768" s="11">
        <v>0.92740962100000002</v>
      </c>
      <c r="EL768" s="11">
        <v>2.7850879999999998E-3</v>
      </c>
      <c r="EM768" s="11">
        <v>2.8660080000000002E-3</v>
      </c>
      <c r="EN768" s="11">
        <v>2.6587630000000002E-3</v>
      </c>
      <c r="EO768" s="11">
        <v>0</v>
      </c>
      <c r="EP768" s="11">
        <v>0</v>
      </c>
      <c r="EQ768" s="11">
        <v>0</v>
      </c>
      <c r="ER768" s="11">
        <v>0</v>
      </c>
      <c r="ES768" s="11">
        <v>0</v>
      </c>
      <c r="ET768" s="11">
        <v>0</v>
      </c>
      <c r="EU768" s="11">
        <v>0</v>
      </c>
      <c r="EV768" s="11">
        <v>0</v>
      </c>
      <c r="EW768" s="11">
        <v>4.7432218999999998E-2</v>
      </c>
      <c r="EX768" s="11">
        <v>1.9568299999999999E-4</v>
      </c>
      <c r="EY768" s="11">
        <v>2.1302300000000001E-4</v>
      </c>
      <c r="EZ768" s="11">
        <v>2.20106E-4</v>
      </c>
      <c r="FA768" s="11">
        <v>0</v>
      </c>
      <c r="FB768" s="11">
        <v>0</v>
      </c>
      <c r="FC768" s="11">
        <v>0</v>
      </c>
      <c r="FD768" s="11">
        <v>0</v>
      </c>
      <c r="FE768" s="11">
        <v>0</v>
      </c>
      <c r="FF768" s="11">
        <v>0</v>
      </c>
      <c r="FG768" s="11">
        <v>0</v>
      </c>
      <c r="FH768" s="11">
        <v>1.001E-2</v>
      </c>
      <c r="FI768" s="11" t="s">
        <v>115</v>
      </c>
      <c r="FJ768" s="11" t="s">
        <v>115</v>
      </c>
      <c r="FK768" s="11">
        <v>3.944912</v>
      </c>
      <c r="FL768" s="11" t="s">
        <v>115</v>
      </c>
      <c r="FM768" s="11" t="s">
        <v>115</v>
      </c>
    </row>
    <row r="769" spans="116:169">
      <c r="DL769" s="11">
        <v>0</v>
      </c>
      <c r="DM769" s="11">
        <v>2.4000000000000001E-4</v>
      </c>
      <c r="DN769" s="11">
        <v>0</v>
      </c>
      <c r="DO769" s="11">
        <v>2.0000000000000002E-5</v>
      </c>
      <c r="DP769" s="11">
        <v>6.0000000000000002E-5</v>
      </c>
      <c r="DQ769" s="11">
        <v>0</v>
      </c>
      <c r="DR769" s="11">
        <v>0</v>
      </c>
      <c r="DS769" s="11">
        <v>2.1000000000000001E-4</v>
      </c>
      <c r="DT769" s="11">
        <v>9.4699999999999993E-3</v>
      </c>
      <c r="DU769" s="11">
        <v>8.3700000000000007E-3</v>
      </c>
      <c r="DV769" s="11">
        <v>0.22178</v>
      </c>
      <c r="DW769" s="11">
        <v>0.75983999999999996</v>
      </c>
      <c r="DX769" s="11">
        <v>0</v>
      </c>
      <c r="DY769" s="11">
        <v>7.0430000000000006E-2</v>
      </c>
      <c r="DZ769" s="11">
        <v>1.6299999999999999E-3</v>
      </c>
      <c r="EA769" s="11">
        <v>8.6700000000000006E-3</v>
      </c>
      <c r="EB769" s="11">
        <v>3.4810000000000001E-2</v>
      </c>
      <c r="EC769" s="11">
        <v>8.3000000000000001E-4</v>
      </c>
      <c r="ED769" s="11">
        <v>3.6000000000000002E-4</v>
      </c>
      <c r="EE769" s="11">
        <v>0.13347000000000001</v>
      </c>
      <c r="EF769" s="11">
        <v>3.6655000000000002</v>
      </c>
      <c r="EG769" s="11">
        <v>50.019419999999997</v>
      </c>
      <c r="EH769" s="11">
        <v>1199.0037600000001</v>
      </c>
      <c r="EI769" s="11">
        <v>3578.8506400000001</v>
      </c>
      <c r="EJ769" s="11">
        <v>0</v>
      </c>
      <c r="EK769" s="11">
        <v>2.6281095000000001E-2</v>
      </c>
      <c r="EL769" s="11">
        <v>1.0316570000000001E-3</v>
      </c>
      <c r="EM769" s="11">
        <v>9.1064E-4</v>
      </c>
      <c r="EN769" s="11">
        <v>9.7932199999999992E-4</v>
      </c>
      <c r="EO769" s="11">
        <v>0</v>
      </c>
      <c r="EP769" s="11">
        <v>0</v>
      </c>
      <c r="EQ769" s="11">
        <v>0</v>
      </c>
      <c r="ER769" s="11">
        <v>0</v>
      </c>
      <c r="ES769" s="11">
        <v>0</v>
      </c>
      <c r="ET769" s="11">
        <v>0</v>
      </c>
      <c r="EU769" s="11">
        <v>0</v>
      </c>
      <c r="EV769" s="11">
        <v>0</v>
      </c>
      <c r="EW769" s="11">
        <v>1.1298879999999999E-3</v>
      </c>
      <c r="EX769" s="10">
        <v>6.2606000000000003E-5</v>
      </c>
      <c r="EY769" s="10">
        <v>5.8520500000000003E-5</v>
      </c>
      <c r="EZ769" s="10">
        <v>7.0583100000000005E-5</v>
      </c>
      <c r="FA769" s="11">
        <v>0</v>
      </c>
      <c r="FB769" s="11">
        <v>0</v>
      </c>
      <c r="FC769" s="11">
        <v>0</v>
      </c>
      <c r="FD769" s="11">
        <v>0</v>
      </c>
      <c r="FE769" s="11">
        <v>0</v>
      </c>
      <c r="FF769" s="11">
        <v>0</v>
      </c>
      <c r="FG769" s="11">
        <v>0</v>
      </c>
      <c r="FH769" s="11">
        <v>3.3199999999999999E-4</v>
      </c>
      <c r="FI769" s="11" t="s">
        <v>115</v>
      </c>
      <c r="FJ769" s="11" t="s">
        <v>115</v>
      </c>
      <c r="FK769" s="11">
        <v>0.116369</v>
      </c>
      <c r="FL769" s="11" t="s">
        <v>115</v>
      </c>
      <c r="FM769" s="11" t="s">
        <v>115</v>
      </c>
    </row>
    <row r="770" spans="116:169">
      <c r="DL770" s="11">
        <v>0</v>
      </c>
      <c r="DM770" s="11">
        <v>0</v>
      </c>
      <c r="DN770" s="11">
        <v>0</v>
      </c>
      <c r="DO770" s="11">
        <v>1.0000000000000001E-5</v>
      </c>
      <c r="DP770" s="11">
        <v>2.0000000000000002E-5</v>
      </c>
      <c r="DQ770" s="11">
        <v>0</v>
      </c>
      <c r="DR770" s="11">
        <v>0</v>
      </c>
      <c r="DS770" s="11">
        <v>6.0000000000000002E-5</v>
      </c>
      <c r="DT770" s="11">
        <v>2.4000000000000001E-4</v>
      </c>
      <c r="DU770" s="11">
        <v>8.3700000000000007E-3</v>
      </c>
      <c r="DV770" s="11">
        <v>0.22198000000000001</v>
      </c>
      <c r="DW770" s="11">
        <v>0.76931000000000005</v>
      </c>
      <c r="DX770" s="11">
        <v>0</v>
      </c>
      <c r="DY770" s="11">
        <v>0</v>
      </c>
      <c r="DZ770" s="11">
        <v>3.6000000000000002E-4</v>
      </c>
      <c r="EA770" s="11">
        <v>2.15E-3</v>
      </c>
      <c r="EB770" s="11">
        <v>8.1899999999999994E-3</v>
      </c>
      <c r="EC770" s="11">
        <v>2.0000000000000001E-4</v>
      </c>
      <c r="ED770" s="11">
        <v>9.0000000000000006E-5</v>
      </c>
      <c r="EE770" s="11">
        <v>3.2250000000000001E-2</v>
      </c>
      <c r="EF770" s="11">
        <v>7.0279999999999995E-2</v>
      </c>
      <c r="EG770" s="11">
        <v>50.01979</v>
      </c>
      <c r="EH770" s="11">
        <v>1199.13723</v>
      </c>
      <c r="EI770" s="11">
        <v>3582.5161400000002</v>
      </c>
      <c r="EJ770" s="11">
        <v>0</v>
      </c>
      <c r="EK770" s="11">
        <v>1.9867460000000002E-3</v>
      </c>
      <c r="EL770" s="11">
        <v>3.1703800000000001E-4</v>
      </c>
      <c r="EM770" s="11">
        <v>2.6477800000000002E-4</v>
      </c>
      <c r="EN770" s="11">
        <v>2.81103E-4</v>
      </c>
      <c r="EO770" s="11">
        <v>0</v>
      </c>
      <c r="EP770" s="11">
        <v>0</v>
      </c>
      <c r="EQ770" s="11">
        <v>0</v>
      </c>
      <c r="ER770" s="11">
        <v>0</v>
      </c>
      <c r="ES770" s="11">
        <v>0</v>
      </c>
      <c r="ET770" s="11">
        <v>0</v>
      </c>
      <c r="EU770" s="11">
        <v>0</v>
      </c>
      <c r="EV770" s="11">
        <v>0</v>
      </c>
      <c r="EW770" s="10">
        <v>5.8946500000000002E-5</v>
      </c>
      <c r="EX770" s="10">
        <v>1.5925499999999999E-5</v>
      </c>
      <c r="EY770" s="10">
        <v>1.42449E-5</v>
      </c>
      <c r="EZ770" s="10">
        <v>1.7278700000000001E-5</v>
      </c>
      <c r="FA770" s="11">
        <v>0</v>
      </c>
      <c r="FB770" s="11">
        <v>0</v>
      </c>
      <c r="FC770" s="11">
        <v>0</v>
      </c>
      <c r="FD770" s="11">
        <v>0</v>
      </c>
      <c r="FE770" s="11">
        <v>0</v>
      </c>
      <c r="FF770" s="11">
        <v>0</v>
      </c>
      <c r="FG770" s="11">
        <v>0</v>
      </c>
      <c r="FH770" s="11">
        <v>3.0000000000000001E-5</v>
      </c>
      <c r="FI770" s="11" t="s">
        <v>115</v>
      </c>
      <c r="FJ770" s="11" t="s">
        <v>115</v>
      </c>
      <c r="FK770" s="11">
        <v>1.0905E-2</v>
      </c>
      <c r="FL770" s="11" t="s">
        <v>115</v>
      </c>
      <c r="FM770" s="11" t="s">
        <v>115</v>
      </c>
    </row>
    <row r="771" spans="116:169">
      <c r="DL771" s="11">
        <v>0</v>
      </c>
      <c r="DM771" s="11">
        <v>2</v>
      </c>
      <c r="DN771" s="11">
        <v>0</v>
      </c>
      <c r="DO771" s="11">
        <v>0</v>
      </c>
      <c r="DP771" s="11">
        <v>0</v>
      </c>
      <c r="DQ771" s="11">
        <v>0</v>
      </c>
      <c r="DR771" s="11">
        <v>0</v>
      </c>
      <c r="DS771" s="11">
        <v>0</v>
      </c>
      <c r="DT771" s="11">
        <v>0</v>
      </c>
      <c r="DU771" s="11">
        <v>0</v>
      </c>
      <c r="DV771" s="11">
        <v>0</v>
      </c>
      <c r="DW771" s="11">
        <v>0</v>
      </c>
      <c r="DX771" s="11">
        <v>0</v>
      </c>
      <c r="DY771" s="11">
        <v>26530.45</v>
      </c>
      <c r="DZ771" s="11">
        <v>0</v>
      </c>
      <c r="EA771" s="11">
        <v>0</v>
      </c>
      <c r="EB771" s="11">
        <v>0</v>
      </c>
      <c r="EC771" s="11">
        <v>0</v>
      </c>
      <c r="ED771" s="11">
        <v>0</v>
      </c>
      <c r="EE771" s="11">
        <v>0</v>
      </c>
      <c r="EF771" s="11">
        <v>0</v>
      </c>
      <c r="EG771" s="11">
        <v>0</v>
      </c>
      <c r="EH771" s="11">
        <v>0</v>
      </c>
      <c r="EI771" s="11">
        <v>0</v>
      </c>
      <c r="EJ771" s="11">
        <v>0</v>
      </c>
      <c r="EK771" s="11">
        <v>0</v>
      </c>
      <c r="EL771" s="11">
        <v>0</v>
      </c>
      <c r="EM771" s="11">
        <v>0</v>
      </c>
      <c r="EN771" s="11">
        <v>0</v>
      </c>
      <c r="EO771" s="11">
        <v>0</v>
      </c>
      <c r="EP771" s="11">
        <v>0</v>
      </c>
      <c r="EQ771" s="11">
        <v>0</v>
      </c>
      <c r="ER771" s="11">
        <v>0</v>
      </c>
      <c r="ES771" s="11">
        <v>0</v>
      </c>
      <c r="ET771" s="11">
        <v>0</v>
      </c>
      <c r="EU771" s="11">
        <v>0</v>
      </c>
      <c r="EV771" s="11">
        <v>0</v>
      </c>
      <c r="EW771" s="11">
        <v>0</v>
      </c>
      <c r="EX771" s="11">
        <v>0</v>
      </c>
      <c r="EY771" s="11">
        <v>0</v>
      </c>
      <c r="EZ771" s="11">
        <v>0</v>
      </c>
      <c r="FA771" s="11">
        <v>0</v>
      </c>
      <c r="FB771" s="11">
        <v>0</v>
      </c>
      <c r="FC771" s="11">
        <v>0</v>
      </c>
      <c r="FD771" s="11">
        <v>0</v>
      </c>
      <c r="FE771" s="11">
        <v>0</v>
      </c>
      <c r="FF771" s="11">
        <v>0</v>
      </c>
      <c r="FG771" s="11">
        <v>0</v>
      </c>
      <c r="FH771" s="11" t="s">
        <v>115</v>
      </c>
      <c r="FI771" s="11" t="s">
        <v>115</v>
      </c>
      <c r="FJ771" s="11" t="s">
        <v>115</v>
      </c>
      <c r="FK771" s="11" t="s">
        <v>115</v>
      </c>
      <c r="FL771" s="11" t="s">
        <v>115</v>
      </c>
      <c r="FM771" s="11" t="s">
        <v>115</v>
      </c>
    </row>
    <row r="772" spans="116:169">
      <c r="DL772" s="11">
        <v>0</v>
      </c>
      <c r="DM772" s="11">
        <v>1.93083</v>
      </c>
      <c r="DN772" s="11">
        <v>7.1599999999999997E-3</v>
      </c>
      <c r="DO772" s="11">
        <v>5.5999999999999995E-4</v>
      </c>
      <c r="DP772" s="11">
        <v>0</v>
      </c>
      <c r="DQ772" s="11">
        <v>0</v>
      </c>
      <c r="DR772" s="11">
        <v>2.2399999999999998E-3</v>
      </c>
      <c r="DS772" s="11">
        <v>0</v>
      </c>
      <c r="DT772" s="11">
        <v>5.9209999999999999E-2</v>
      </c>
      <c r="DU772" s="11">
        <v>0</v>
      </c>
      <c r="DV772" s="11">
        <v>0</v>
      </c>
      <c r="DW772" s="11">
        <v>0</v>
      </c>
      <c r="DX772" s="11">
        <v>0</v>
      </c>
      <c r="DY772" s="11">
        <v>25521.379229999999</v>
      </c>
      <c r="DZ772" s="11">
        <v>94.984309999999994</v>
      </c>
      <c r="EA772" s="11">
        <v>7.4283200000000003</v>
      </c>
      <c r="EB772" s="11">
        <v>0</v>
      </c>
      <c r="EC772" s="11">
        <v>0</v>
      </c>
      <c r="ED772" s="11">
        <v>29.713259999999998</v>
      </c>
      <c r="EE772" s="11">
        <v>0</v>
      </c>
      <c r="EF772" s="11">
        <v>785.49264000000005</v>
      </c>
      <c r="EG772" s="11">
        <v>0</v>
      </c>
      <c r="EH772" s="11">
        <v>0</v>
      </c>
      <c r="EI772" s="11">
        <v>0</v>
      </c>
      <c r="EJ772" s="11">
        <v>0</v>
      </c>
      <c r="EK772" s="11">
        <v>91.452245000000005</v>
      </c>
      <c r="EL772" s="11">
        <v>0</v>
      </c>
      <c r="EM772" s="11">
        <v>0</v>
      </c>
      <c r="EN772" s="11">
        <v>0</v>
      </c>
      <c r="EO772" s="11">
        <v>0</v>
      </c>
      <c r="EP772" s="11">
        <v>0</v>
      </c>
      <c r="EQ772" s="11">
        <v>0</v>
      </c>
      <c r="ER772" s="11">
        <v>0</v>
      </c>
      <c r="ES772" s="11">
        <v>0</v>
      </c>
      <c r="ET772" s="11">
        <v>0</v>
      </c>
      <c r="EU772" s="11">
        <v>0</v>
      </c>
      <c r="EV772" s="11">
        <v>0</v>
      </c>
      <c r="EW772" s="11">
        <v>332.0122925</v>
      </c>
      <c r="EX772" s="11">
        <v>0</v>
      </c>
      <c r="EY772" s="11">
        <v>0</v>
      </c>
      <c r="EZ772" s="11">
        <v>0</v>
      </c>
      <c r="FA772" s="11">
        <v>0</v>
      </c>
      <c r="FB772" s="11">
        <v>0</v>
      </c>
      <c r="FC772" s="11">
        <v>0</v>
      </c>
      <c r="FD772" s="11">
        <v>0</v>
      </c>
      <c r="FE772" s="11">
        <v>0</v>
      </c>
      <c r="FF772" s="11">
        <v>0</v>
      </c>
      <c r="FG772" s="11">
        <v>0</v>
      </c>
      <c r="FH772" s="11">
        <v>1.9385460000000001</v>
      </c>
      <c r="FI772" s="11" t="s">
        <v>115</v>
      </c>
      <c r="FJ772" s="11" t="s">
        <v>115</v>
      </c>
      <c r="FK772" s="9">
        <v>25623.791852999999</v>
      </c>
      <c r="FL772" s="11" t="s">
        <v>115</v>
      </c>
      <c r="FM772" s="11" t="s">
        <v>115</v>
      </c>
    </row>
    <row r="773" spans="116:169">
      <c r="DL773" s="11">
        <v>0</v>
      </c>
      <c r="DM773" s="11">
        <v>1.8791800000000001</v>
      </c>
      <c r="DN773" s="11">
        <v>1.057E-2</v>
      </c>
      <c r="DO773" s="11">
        <v>5.9800000000000001E-3</v>
      </c>
      <c r="DP773" s="11">
        <v>3.8999999999999999E-4</v>
      </c>
      <c r="DQ773" s="11">
        <v>0</v>
      </c>
      <c r="DR773" s="11">
        <v>1.6299999999999999E-3</v>
      </c>
      <c r="DS773" s="11">
        <v>3.0000000000000001E-5</v>
      </c>
      <c r="DT773" s="11">
        <v>4.0770000000000001E-2</v>
      </c>
      <c r="DU773" s="11">
        <v>2.2399999999999998E-3</v>
      </c>
      <c r="DV773" s="11">
        <v>0</v>
      </c>
      <c r="DW773" s="11">
        <v>5.9209999999999999E-2</v>
      </c>
      <c r="DX773" s="11">
        <v>0</v>
      </c>
      <c r="DY773" s="11">
        <v>24748.538670000002</v>
      </c>
      <c r="DZ773" s="11">
        <v>139.67155</v>
      </c>
      <c r="EA773" s="11">
        <v>79.212819999999994</v>
      </c>
      <c r="EB773" s="11">
        <v>5.15855</v>
      </c>
      <c r="EC773" s="11">
        <v>0</v>
      </c>
      <c r="ED773" s="11">
        <v>21.570170000000001</v>
      </c>
      <c r="EE773" s="11">
        <v>0.41267999999999999</v>
      </c>
      <c r="EF773" s="11">
        <v>538.95681999999999</v>
      </c>
      <c r="EG773" s="11">
        <v>29.713259999999998</v>
      </c>
      <c r="EH773" s="11">
        <v>0</v>
      </c>
      <c r="EI773" s="11">
        <v>785.49264000000005</v>
      </c>
      <c r="EJ773" s="11">
        <v>0</v>
      </c>
      <c r="EK773" s="11">
        <v>90.258914340000004</v>
      </c>
      <c r="EL773" s="11">
        <v>1.1677E-2</v>
      </c>
      <c r="EM773" s="11">
        <v>0</v>
      </c>
      <c r="EN773" s="11">
        <v>0</v>
      </c>
      <c r="EO773" s="11">
        <v>0</v>
      </c>
      <c r="EP773" s="11">
        <v>0</v>
      </c>
      <c r="EQ773" s="11">
        <v>0</v>
      </c>
      <c r="ER773" s="11">
        <v>0</v>
      </c>
      <c r="ES773" s="11">
        <v>0</v>
      </c>
      <c r="ET773" s="11">
        <v>0</v>
      </c>
      <c r="EU773" s="11">
        <v>0</v>
      </c>
      <c r="EV773" s="11">
        <v>0</v>
      </c>
      <c r="EW773" s="11">
        <v>322.3375484</v>
      </c>
      <c r="EX773" s="11">
        <v>4.2392700999999998E-2</v>
      </c>
      <c r="EY773" s="11">
        <v>0</v>
      </c>
      <c r="EZ773" s="11">
        <v>0</v>
      </c>
      <c r="FA773" s="11">
        <v>0</v>
      </c>
      <c r="FB773" s="11">
        <v>0</v>
      </c>
      <c r="FC773" s="11">
        <v>0</v>
      </c>
      <c r="FD773" s="11">
        <v>0</v>
      </c>
      <c r="FE773" s="11">
        <v>0</v>
      </c>
      <c r="FF773" s="11">
        <v>0</v>
      </c>
      <c r="FG773" s="11">
        <v>0</v>
      </c>
      <c r="FH773" s="11">
        <v>1.89611</v>
      </c>
      <c r="FI773" s="11" t="s">
        <v>115</v>
      </c>
      <c r="FJ773" s="11" t="s">
        <v>115</v>
      </c>
      <c r="FK773" s="9">
        <v>24972.581596</v>
      </c>
      <c r="FL773" s="11" t="s">
        <v>115</v>
      </c>
      <c r="FM773" s="11" t="s">
        <v>115</v>
      </c>
    </row>
    <row r="774" spans="116:169">
      <c r="DL774" s="11">
        <v>0</v>
      </c>
      <c r="DM774" s="11">
        <v>1.83203</v>
      </c>
      <c r="DN774" s="11">
        <v>1.0619999999999999E-2</v>
      </c>
      <c r="DO774" s="11">
        <v>9.7000000000000003E-3</v>
      </c>
      <c r="DP774" s="11">
        <v>5.7499999999999999E-3</v>
      </c>
      <c r="DQ774" s="11">
        <v>2.5999999999999998E-4</v>
      </c>
      <c r="DR774" s="11">
        <v>1.6000000000000001E-3</v>
      </c>
      <c r="DS774" s="11">
        <v>6.4000000000000005E-4</v>
      </c>
      <c r="DT774" s="11">
        <v>3.551E-2</v>
      </c>
      <c r="DU774" s="11">
        <v>3.8700000000000002E-3</v>
      </c>
      <c r="DV774" s="11">
        <v>3.0000000000000001E-5</v>
      </c>
      <c r="DW774" s="11">
        <v>9.9989999999999996E-2</v>
      </c>
      <c r="DX774" s="11">
        <v>0</v>
      </c>
      <c r="DY774" s="11">
        <v>24038.570449999999</v>
      </c>
      <c r="DZ774" s="11">
        <v>139.85898</v>
      </c>
      <c r="EA774" s="11">
        <v>128.20230000000001</v>
      </c>
      <c r="EB774" s="11">
        <v>76.180639999999997</v>
      </c>
      <c r="EC774" s="11">
        <v>3.4440400000000002</v>
      </c>
      <c r="ED774" s="11">
        <v>21.03708</v>
      </c>
      <c r="EE774" s="11">
        <v>8.4367400000000004</v>
      </c>
      <c r="EF774" s="11">
        <v>467.68745999999999</v>
      </c>
      <c r="EG774" s="11">
        <v>51.283430000000003</v>
      </c>
      <c r="EH774" s="11">
        <v>0.41267999999999999</v>
      </c>
      <c r="EI774" s="11">
        <v>1324.44946</v>
      </c>
      <c r="EJ774" s="11">
        <v>0</v>
      </c>
      <c r="EK774" s="11">
        <v>89.113824339999994</v>
      </c>
      <c r="EL774" s="11">
        <v>3.7776724999999997E-2</v>
      </c>
      <c r="EM774" s="11">
        <v>1.2308828000000001E-2</v>
      </c>
      <c r="EN774" s="11">
        <v>0</v>
      </c>
      <c r="EO774" s="11">
        <v>0</v>
      </c>
      <c r="EP774" s="11">
        <v>0</v>
      </c>
      <c r="EQ774" s="11">
        <v>0</v>
      </c>
      <c r="ER774" s="11">
        <v>0</v>
      </c>
      <c r="ES774" s="11">
        <v>0</v>
      </c>
      <c r="ET774" s="11">
        <v>0</v>
      </c>
      <c r="EU774" s="11">
        <v>0</v>
      </c>
      <c r="EV774" s="11">
        <v>0</v>
      </c>
      <c r="EW774" s="11">
        <v>313.0346816</v>
      </c>
      <c r="EX774" s="11">
        <v>0.13563719699999999</v>
      </c>
      <c r="EY774" s="11">
        <v>4.4686517000000002E-2</v>
      </c>
      <c r="EZ774" s="11">
        <v>0</v>
      </c>
      <c r="FA774" s="11">
        <v>0</v>
      </c>
      <c r="FB774" s="11">
        <v>0</v>
      </c>
      <c r="FC774" s="11">
        <v>0</v>
      </c>
      <c r="FD774" s="11">
        <v>0</v>
      </c>
      <c r="FE774" s="11">
        <v>0</v>
      </c>
      <c r="FF774" s="11">
        <v>0</v>
      </c>
      <c r="FG774" s="11">
        <v>0</v>
      </c>
      <c r="FH774" s="11">
        <v>1.858363</v>
      </c>
      <c r="FI774" s="11" t="s">
        <v>115</v>
      </c>
      <c r="FJ774" s="11" t="s">
        <v>115</v>
      </c>
      <c r="FK774" s="9">
        <v>24386.256409000001</v>
      </c>
      <c r="FL774" s="11" t="s">
        <v>115</v>
      </c>
      <c r="FM774" s="11" t="s">
        <v>115</v>
      </c>
    </row>
    <row r="775" spans="116:169">
      <c r="DL775" s="11">
        <v>0</v>
      </c>
      <c r="DM775" s="11">
        <v>1.7820499999999999</v>
      </c>
      <c r="DN775" s="11">
        <v>1.0789999999999999E-2</v>
      </c>
      <c r="DO775" s="11">
        <v>1.291E-2</v>
      </c>
      <c r="DP775" s="11">
        <v>9.8200000000000006E-3</v>
      </c>
      <c r="DQ775" s="11">
        <v>2.7999999999999998E-4</v>
      </c>
      <c r="DR775" s="11">
        <v>0</v>
      </c>
      <c r="DS775" s="11">
        <v>5.7999999999999996E-3</v>
      </c>
      <c r="DT775" s="11">
        <v>3.6720000000000003E-2</v>
      </c>
      <c r="DU775" s="11">
        <v>5.47E-3</v>
      </c>
      <c r="DV775" s="11">
        <v>6.7000000000000002E-4</v>
      </c>
      <c r="DW775" s="11">
        <v>0.13550000000000001</v>
      </c>
      <c r="DX775" s="11">
        <v>0</v>
      </c>
      <c r="DY775" s="11">
        <v>23295.03861</v>
      </c>
      <c r="DZ775" s="11">
        <v>141.53572</v>
      </c>
      <c r="EA775" s="11">
        <v>169.87397999999999</v>
      </c>
      <c r="EB775" s="11">
        <v>129.69739000000001</v>
      </c>
      <c r="EC775" s="11">
        <v>3.6804999999999999</v>
      </c>
      <c r="ED775" s="11">
        <v>0</v>
      </c>
      <c r="EE775" s="11">
        <v>76.749380000000002</v>
      </c>
      <c r="EF775" s="11">
        <v>481.77798999999999</v>
      </c>
      <c r="EG775" s="11">
        <v>72.320499999999996</v>
      </c>
      <c r="EH775" s="11">
        <v>8.8494200000000003</v>
      </c>
      <c r="EI775" s="11">
        <v>1792.1369199999999</v>
      </c>
      <c r="EJ775" s="11">
        <v>0</v>
      </c>
      <c r="EK775" s="11">
        <v>87.809258139999997</v>
      </c>
      <c r="EL775" s="11">
        <v>5.5124803E-2</v>
      </c>
      <c r="EM775" s="11">
        <v>1.3692454999999999E-2</v>
      </c>
      <c r="EN775" s="11">
        <v>2.4760655999999999E-2</v>
      </c>
      <c r="EO775" s="11">
        <v>0</v>
      </c>
      <c r="EP775" s="11">
        <v>0</v>
      </c>
      <c r="EQ775" s="11">
        <v>0</v>
      </c>
      <c r="ER775" s="11">
        <v>0</v>
      </c>
      <c r="ES775" s="11">
        <v>0</v>
      </c>
      <c r="ET775" s="11">
        <v>0</v>
      </c>
      <c r="EU775" s="11">
        <v>0</v>
      </c>
      <c r="EV775" s="11">
        <v>0</v>
      </c>
      <c r="EW775" s="11">
        <v>303.38360610000001</v>
      </c>
      <c r="EX775" s="11">
        <v>0.195238413</v>
      </c>
      <c r="EY775" s="11">
        <v>4.8898349000000001E-2</v>
      </c>
      <c r="EZ775" s="11">
        <v>8.9892184999999999E-2</v>
      </c>
      <c r="FA775" s="11">
        <v>0</v>
      </c>
      <c r="FB775" s="11">
        <v>0</v>
      </c>
      <c r="FC775" s="11">
        <v>0</v>
      </c>
      <c r="FD775" s="11">
        <v>0</v>
      </c>
      <c r="FE775" s="11">
        <v>0</v>
      </c>
      <c r="FF775" s="11">
        <v>0</v>
      </c>
      <c r="FG775" s="11">
        <v>0</v>
      </c>
      <c r="FH775" s="11">
        <v>1.815849</v>
      </c>
      <c r="FI775" s="11" t="s">
        <v>115</v>
      </c>
      <c r="FJ775" s="11" t="s">
        <v>115</v>
      </c>
      <c r="FK775" s="9">
        <v>23739.826197999999</v>
      </c>
      <c r="FL775" s="11" t="s">
        <v>115</v>
      </c>
      <c r="FM775" s="11" t="s">
        <v>115</v>
      </c>
    </row>
    <row r="776" spans="116:169">
      <c r="DL776" s="11">
        <v>0</v>
      </c>
      <c r="DM776" s="11">
        <v>1.7373000000000001</v>
      </c>
      <c r="DN776" s="11">
        <v>1.427E-2</v>
      </c>
      <c r="DO776" s="11">
        <v>1.03E-2</v>
      </c>
      <c r="DP776" s="11">
        <v>1.1639999999999999E-2</v>
      </c>
      <c r="DQ776" s="11">
        <v>2.9E-4</v>
      </c>
      <c r="DR776" s="11">
        <v>7.5000000000000002E-4</v>
      </c>
      <c r="DS776" s="11">
        <v>9.6900000000000007E-3</v>
      </c>
      <c r="DT776" s="11">
        <v>3.1609999999999999E-2</v>
      </c>
      <c r="DU776" s="11">
        <v>5.47E-3</v>
      </c>
      <c r="DV776" s="11">
        <v>6.4700000000000001E-3</v>
      </c>
      <c r="DW776" s="11">
        <v>0.17222000000000001</v>
      </c>
      <c r="DX776" s="11">
        <v>0</v>
      </c>
      <c r="DY776" s="11">
        <v>22623.43116</v>
      </c>
      <c r="DZ776" s="11">
        <v>186.50344999999999</v>
      </c>
      <c r="EA776" s="11">
        <v>135.06843000000001</v>
      </c>
      <c r="EB776" s="11">
        <v>153.09502000000001</v>
      </c>
      <c r="EC776" s="11">
        <v>3.8510399999999998</v>
      </c>
      <c r="ED776" s="11">
        <v>9.7808600000000006</v>
      </c>
      <c r="EE776" s="11">
        <v>127.90178</v>
      </c>
      <c r="EF776" s="11">
        <v>413.24205999999998</v>
      </c>
      <c r="EG776" s="11">
        <v>72.320499999999996</v>
      </c>
      <c r="EH776" s="11">
        <v>85.59881</v>
      </c>
      <c r="EI776" s="11">
        <v>2273.91491</v>
      </c>
      <c r="EJ776" s="11">
        <v>0</v>
      </c>
      <c r="EK776" s="11">
        <v>86.820236120000004</v>
      </c>
      <c r="EL776" s="11">
        <v>7.3514227000000001E-2</v>
      </c>
      <c r="EM776" s="11">
        <v>5.4194754999999997E-2</v>
      </c>
      <c r="EN776" s="11">
        <v>4.446551E-3</v>
      </c>
      <c r="EO776" s="11">
        <v>0</v>
      </c>
      <c r="EP776" s="11">
        <v>0</v>
      </c>
      <c r="EQ776" s="11">
        <v>0</v>
      </c>
      <c r="ER776" s="11">
        <v>0</v>
      </c>
      <c r="ES776" s="11">
        <v>0</v>
      </c>
      <c r="ET776" s="11">
        <v>0</v>
      </c>
      <c r="EU776" s="11">
        <v>0</v>
      </c>
      <c r="EV776" s="11">
        <v>0</v>
      </c>
      <c r="EW776" s="11">
        <v>295.02633539999999</v>
      </c>
      <c r="EX776" s="11">
        <v>0.255063963</v>
      </c>
      <c r="EY776" s="11">
        <v>0.19088972700000001</v>
      </c>
      <c r="EZ776" s="11">
        <v>1.5879474000000001E-2</v>
      </c>
      <c r="FA776" s="11">
        <v>0</v>
      </c>
      <c r="FB776" s="11">
        <v>0</v>
      </c>
      <c r="FC776" s="11">
        <v>0</v>
      </c>
      <c r="FD776" s="11">
        <v>0</v>
      </c>
      <c r="FE776" s="11">
        <v>0</v>
      </c>
      <c r="FF776" s="11">
        <v>0</v>
      </c>
      <c r="FG776" s="11">
        <v>0</v>
      </c>
      <c r="FH776" s="11">
        <v>1.773798</v>
      </c>
      <c r="FI776" s="11" t="s">
        <v>115</v>
      </c>
      <c r="FJ776" s="11" t="s">
        <v>115</v>
      </c>
      <c r="FK776" s="9">
        <v>23101.949100999998</v>
      </c>
      <c r="FL776" s="11" t="s">
        <v>115</v>
      </c>
      <c r="FM776" s="11" t="s">
        <v>115</v>
      </c>
    </row>
    <row r="777" spans="116:169">
      <c r="DL777" s="11">
        <v>0</v>
      </c>
      <c r="DM777" s="11">
        <v>1.6927000000000001</v>
      </c>
      <c r="DN777" s="11">
        <v>1.5869999999999999E-2</v>
      </c>
      <c r="DO777" s="11">
        <v>1.265E-2</v>
      </c>
      <c r="DP777" s="11">
        <v>9.4999999999999998E-3</v>
      </c>
      <c r="DQ777" s="11">
        <v>2.9999999999999997E-4</v>
      </c>
      <c r="DR777" s="11">
        <v>7.1000000000000002E-4</v>
      </c>
      <c r="DS777" s="11">
        <v>1.1299999999999999E-2</v>
      </c>
      <c r="DT777" s="11">
        <v>3.0759999999999999E-2</v>
      </c>
      <c r="DU777" s="11">
        <v>6.2100000000000002E-3</v>
      </c>
      <c r="DV777" s="11">
        <v>1.6160000000000001E-2</v>
      </c>
      <c r="DW777" s="11">
        <v>0.20383000000000001</v>
      </c>
      <c r="DX777" s="11">
        <v>0</v>
      </c>
      <c r="DY777" s="11">
        <v>21957.10946</v>
      </c>
      <c r="DZ777" s="11">
        <v>206.61667</v>
      </c>
      <c r="EA777" s="11">
        <v>165.25396000000001</v>
      </c>
      <c r="EB777" s="11">
        <v>124.53624000000001</v>
      </c>
      <c r="EC777" s="11">
        <v>4.0048500000000002</v>
      </c>
      <c r="ED777" s="11">
        <v>9.2441999999999993</v>
      </c>
      <c r="EE777" s="11">
        <v>148.71181000000001</v>
      </c>
      <c r="EF777" s="11">
        <v>400.60570000000001</v>
      </c>
      <c r="EG777" s="11">
        <v>82.101370000000003</v>
      </c>
      <c r="EH777" s="11">
        <v>213.50058000000001</v>
      </c>
      <c r="EI777" s="11">
        <v>2687.15697</v>
      </c>
      <c r="EJ777" s="11">
        <v>0</v>
      </c>
      <c r="EK777" s="11">
        <v>85.718997639999998</v>
      </c>
      <c r="EL777" s="11">
        <v>9.1055663999999994E-2</v>
      </c>
      <c r="EM777" s="11">
        <v>5.0814384999999997E-2</v>
      </c>
      <c r="EN777" s="11">
        <v>5.3347610000000004E-3</v>
      </c>
      <c r="EO777" s="11">
        <v>0</v>
      </c>
      <c r="EP777" s="11">
        <v>0</v>
      </c>
      <c r="EQ777" s="11">
        <v>0</v>
      </c>
      <c r="ER777" s="11">
        <v>0</v>
      </c>
      <c r="ES777" s="11">
        <v>0</v>
      </c>
      <c r="ET777" s="11">
        <v>0</v>
      </c>
      <c r="EU777" s="11">
        <v>0</v>
      </c>
      <c r="EV777" s="11">
        <v>0</v>
      </c>
      <c r="EW777" s="11">
        <v>286.4618122</v>
      </c>
      <c r="EX777" s="11">
        <v>0.31056043</v>
      </c>
      <c r="EY777" s="11">
        <v>0.17617701299999999</v>
      </c>
      <c r="EZ777" s="11">
        <v>1.8739374E-2</v>
      </c>
      <c r="FA777" s="11">
        <v>0</v>
      </c>
      <c r="FB777" s="11">
        <v>0</v>
      </c>
      <c r="FC777" s="11">
        <v>0</v>
      </c>
      <c r="FD777" s="11">
        <v>0</v>
      </c>
      <c r="FE777" s="11">
        <v>0</v>
      </c>
      <c r="FF777" s="11">
        <v>0</v>
      </c>
      <c r="FG777" s="11">
        <v>0</v>
      </c>
      <c r="FH777" s="11">
        <v>1.7310209999999999</v>
      </c>
      <c r="FI777" s="11" t="s">
        <v>115</v>
      </c>
      <c r="FJ777" s="11" t="s">
        <v>115</v>
      </c>
      <c r="FK777" s="9">
        <v>22457.521187999999</v>
      </c>
      <c r="FL777" s="11" t="s">
        <v>115</v>
      </c>
      <c r="FM777" s="11" t="s">
        <v>115</v>
      </c>
    </row>
    <row r="778" spans="116:169">
      <c r="DL778" s="11">
        <v>0</v>
      </c>
      <c r="DM778" s="11">
        <v>1.64869</v>
      </c>
      <c r="DN778" s="11">
        <v>1.66E-2</v>
      </c>
      <c r="DO778" s="11">
        <v>1.3849999999999999E-2</v>
      </c>
      <c r="DP778" s="11">
        <v>1.154E-2</v>
      </c>
      <c r="DQ778" s="11">
        <v>2.7999999999999998E-4</v>
      </c>
      <c r="DR778" s="11">
        <v>7.1000000000000002E-4</v>
      </c>
      <c r="DS778" s="11">
        <v>9.3900000000000008E-3</v>
      </c>
      <c r="DT778" s="11">
        <v>2.9960000000000001E-2</v>
      </c>
      <c r="DU778" s="11">
        <v>6.9199999999999999E-3</v>
      </c>
      <c r="DV778" s="11">
        <v>2.7459999999999998E-2</v>
      </c>
      <c r="DW778" s="11">
        <v>0.23458999999999999</v>
      </c>
      <c r="DX778" s="11">
        <v>0</v>
      </c>
      <c r="DY778" s="11">
        <v>21301.77462</v>
      </c>
      <c r="DZ778" s="11">
        <v>215.29766000000001</v>
      </c>
      <c r="EA778" s="11">
        <v>180.32971000000001</v>
      </c>
      <c r="EB778" s="11">
        <v>150.68770000000001</v>
      </c>
      <c r="EC778" s="11">
        <v>3.7154799999999999</v>
      </c>
      <c r="ED778" s="11">
        <v>9.2497600000000002</v>
      </c>
      <c r="EE778" s="11">
        <v>123.08301</v>
      </c>
      <c r="EF778" s="11">
        <v>388.62975999999998</v>
      </c>
      <c r="EG778" s="11">
        <v>91.345569999999995</v>
      </c>
      <c r="EH778" s="11">
        <v>362.21239000000003</v>
      </c>
      <c r="EI778" s="11">
        <v>3087.7626799999998</v>
      </c>
      <c r="EJ778" s="11">
        <v>0</v>
      </c>
      <c r="EK778" s="11">
        <v>84.596119290000004</v>
      </c>
      <c r="EL778" s="11">
        <v>9.8709018999999995E-2</v>
      </c>
      <c r="EM778" s="11">
        <v>5.4252982999999998E-2</v>
      </c>
      <c r="EN778" s="11">
        <v>4.4120840000000001E-3</v>
      </c>
      <c r="EO778" s="11">
        <v>0</v>
      </c>
      <c r="EP778" s="11">
        <v>0</v>
      </c>
      <c r="EQ778" s="11">
        <v>0</v>
      </c>
      <c r="ER778" s="11">
        <v>0</v>
      </c>
      <c r="ES778" s="11">
        <v>0</v>
      </c>
      <c r="ET778" s="11">
        <v>0</v>
      </c>
      <c r="EU778" s="11">
        <v>0</v>
      </c>
      <c r="EV778" s="11">
        <v>0</v>
      </c>
      <c r="EW778" s="11">
        <v>278.01064020000001</v>
      </c>
      <c r="EX778" s="11">
        <v>0.33089626300000002</v>
      </c>
      <c r="EY778" s="11">
        <v>0.18485116800000001</v>
      </c>
      <c r="EZ778" s="11">
        <v>1.5243504E-2</v>
      </c>
      <c r="FA778" s="11">
        <v>0</v>
      </c>
      <c r="FB778" s="11">
        <v>0</v>
      </c>
      <c r="FC778" s="11">
        <v>0</v>
      </c>
      <c r="FD778" s="11">
        <v>0</v>
      </c>
      <c r="FE778" s="11">
        <v>0</v>
      </c>
      <c r="FF778" s="11">
        <v>0</v>
      </c>
      <c r="FG778" s="11">
        <v>0</v>
      </c>
      <c r="FH778" s="11">
        <v>1.690957</v>
      </c>
      <c r="FI778" s="11" t="s">
        <v>115</v>
      </c>
      <c r="FJ778" s="11" t="s">
        <v>115</v>
      </c>
      <c r="FK778" s="9">
        <v>21851.80517</v>
      </c>
      <c r="FL778" s="11" t="s">
        <v>115</v>
      </c>
      <c r="FM778" s="11" t="s">
        <v>115</v>
      </c>
    </row>
    <row r="779" spans="116:169">
      <c r="DL779" s="11">
        <v>0</v>
      </c>
      <c r="DM779" s="11">
        <v>1.6158600000000001</v>
      </c>
      <c r="DN779" s="11">
        <v>1.257E-2</v>
      </c>
      <c r="DO779" s="11">
        <v>1.281E-2</v>
      </c>
      <c r="DP779" s="11">
        <v>1.3480000000000001E-2</v>
      </c>
      <c r="DQ779" s="11">
        <v>5.5000000000000003E-4</v>
      </c>
      <c r="DR779" s="11">
        <v>2.7E-4</v>
      </c>
      <c r="DS779" s="11">
        <v>1.099E-2</v>
      </c>
      <c r="DT779" s="11">
        <v>2.443E-2</v>
      </c>
      <c r="DU779" s="11">
        <v>7.6400000000000001E-3</v>
      </c>
      <c r="DV779" s="11">
        <v>3.6850000000000001E-2</v>
      </c>
      <c r="DW779" s="11">
        <v>0.26455000000000001</v>
      </c>
      <c r="DX779" s="11">
        <v>0</v>
      </c>
      <c r="DY779" s="11">
        <v>20793.942709999999</v>
      </c>
      <c r="DZ779" s="11">
        <v>162.34755999999999</v>
      </c>
      <c r="EA779" s="11">
        <v>166.20014</v>
      </c>
      <c r="EB779" s="11">
        <v>175.35244</v>
      </c>
      <c r="EC779" s="11">
        <v>7.1370699999999996</v>
      </c>
      <c r="ED779" s="11">
        <v>3.5260899999999999</v>
      </c>
      <c r="EE779" s="11">
        <v>143.49931000000001</v>
      </c>
      <c r="EF779" s="11">
        <v>315.61281000000002</v>
      </c>
      <c r="EG779" s="11">
        <v>100.59533</v>
      </c>
      <c r="EH779" s="11">
        <v>485.29539999999997</v>
      </c>
      <c r="EI779" s="11">
        <v>3476.3924299999999</v>
      </c>
      <c r="EJ779" s="11">
        <v>0</v>
      </c>
      <c r="EK779" s="11">
        <v>84.029643410000006</v>
      </c>
      <c r="EL779" s="11">
        <v>0.114751641</v>
      </c>
      <c r="EM779" s="11">
        <v>1.4682311999999999E-2</v>
      </c>
      <c r="EN779" s="11">
        <v>2.7965370999999999E-2</v>
      </c>
      <c r="EO779" s="11">
        <v>0</v>
      </c>
      <c r="EP779" s="11">
        <v>0</v>
      </c>
      <c r="EQ779" s="11">
        <v>0</v>
      </c>
      <c r="ER779" s="11">
        <v>0</v>
      </c>
      <c r="ES779" s="11">
        <v>0</v>
      </c>
      <c r="ET779" s="11">
        <v>0</v>
      </c>
      <c r="EU779" s="11">
        <v>0</v>
      </c>
      <c r="EV779" s="11">
        <v>0</v>
      </c>
      <c r="EW779" s="11">
        <v>271.54170370000003</v>
      </c>
      <c r="EX779" s="11">
        <v>0.38087123699999997</v>
      </c>
      <c r="EY779" s="11">
        <v>4.9063226000000001E-2</v>
      </c>
      <c r="EZ779" s="11">
        <v>9.5024511000000006E-2</v>
      </c>
      <c r="FA779" s="11">
        <v>0</v>
      </c>
      <c r="FB779" s="11">
        <v>0</v>
      </c>
      <c r="FC779" s="11">
        <v>0</v>
      </c>
      <c r="FD779" s="11">
        <v>0</v>
      </c>
      <c r="FE779" s="11">
        <v>0</v>
      </c>
      <c r="FF779" s="11">
        <v>0</v>
      </c>
      <c r="FG779" s="11">
        <v>0</v>
      </c>
      <c r="FH779" s="11">
        <v>1.655267</v>
      </c>
      <c r="FI779" s="11" t="s">
        <v>115</v>
      </c>
      <c r="FJ779" s="11" t="s">
        <v>115</v>
      </c>
      <c r="FK779" s="9">
        <v>21304.979914</v>
      </c>
      <c r="FL779" s="11" t="s">
        <v>115</v>
      </c>
      <c r="FM779" s="11" t="s">
        <v>115</v>
      </c>
    </row>
    <row r="780" spans="116:169">
      <c r="DL780" s="11">
        <v>0</v>
      </c>
      <c r="DM780" s="11">
        <v>1.5809899999999999</v>
      </c>
      <c r="DN780" s="11">
        <v>1.443E-2</v>
      </c>
      <c r="DO780" s="11">
        <v>9.8399999999999998E-3</v>
      </c>
      <c r="DP780" s="11">
        <v>1.2500000000000001E-2</v>
      </c>
      <c r="DQ780" s="11">
        <v>5.5000000000000003E-4</v>
      </c>
      <c r="DR780" s="11">
        <v>2.7E-4</v>
      </c>
      <c r="DS780" s="11">
        <v>1.2789999999999999E-2</v>
      </c>
      <c r="DT780" s="11">
        <v>2.3900000000000001E-2</v>
      </c>
      <c r="DU780" s="11">
        <v>7.9100000000000004E-3</v>
      </c>
      <c r="DV780" s="11">
        <v>4.7840000000000001E-2</v>
      </c>
      <c r="DW780" s="11">
        <v>0.28898000000000001</v>
      </c>
      <c r="DX780" s="11">
        <v>0</v>
      </c>
      <c r="DY780" s="11">
        <v>20262.175090000001</v>
      </c>
      <c r="DZ780" s="11">
        <v>185.71014</v>
      </c>
      <c r="EA780" s="11">
        <v>127.12381000000001</v>
      </c>
      <c r="EB780" s="11">
        <v>162.02064999999999</v>
      </c>
      <c r="EC780" s="11">
        <v>7.0844100000000001</v>
      </c>
      <c r="ED780" s="11">
        <v>3.4371999999999998</v>
      </c>
      <c r="EE780" s="11">
        <v>166.41756000000001</v>
      </c>
      <c r="EF780" s="11">
        <v>307.55279999999999</v>
      </c>
      <c r="EG780" s="11">
        <v>104.12142</v>
      </c>
      <c r="EH780" s="11">
        <v>628.79470000000003</v>
      </c>
      <c r="EI780" s="11">
        <v>3792.0052500000002</v>
      </c>
      <c r="EJ780" s="11">
        <v>0</v>
      </c>
      <c r="EK780" s="11">
        <v>83.276049009999994</v>
      </c>
      <c r="EL780" s="11">
        <v>0.13535876199999999</v>
      </c>
      <c r="EM780" s="11">
        <v>1.375616E-2</v>
      </c>
      <c r="EN780" s="11">
        <v>3.3090254E-2</v>
      </c>
      <c r="EO780" s="11">
        <v>0</v>
      </c>
      <c r="EP780" s="11">
        <v>0</v>
      </c>
      <c r="EQ780" s="11">
        <v>0</v>
      </c>
      <c r="ER780" s="11">
        <v>0</v>
      </c>
      <c r="ES780" s="11">
        <v>0</v>
      </c>
      <c r="ET780" s="11">
        <v>0</v>
      </c>
      <c r="EU780" s="11">
        <v>0</v>
      </c>
      <c r="EV780" s="11">
        <v>0</v>
      </c>
      <c r="EW780" s="11">
        <v>264.5988274</v>
      </c>
      <c r="EX780" s="11">
        <v>0.443901031</v>
      </c>
      <c r="EY780" s="11">
        <v>4.5204059999999997E-2</v>
      </c>
      <c r="EZ780" s="11">
        <v>0.110576222</v>
      </c>
      <c r="FA780" s="11">
        <v>0</v>
      </c>
      <c r="FB780" s="11">
        <v>0</v>
      </c>
      <c r="FC780" s="11">
        <v>0</v>
      </c>
      <c r="FD780" s="11">
        <v>0</v>
      </c>
      <c r="FE780" s="11">
        <v>0</v>
      </c>
      <c r="FF780" s="11">
        <v>0</v>
      </c>
      <c r="FG780" s="11">
        <v>0</v>
      </c>
      <c r="FH780" s="11">
        <v>1.6183069999999999</v>
      </c>
      <c r="FI780" s="11" t="s">
        <v>115</v>
      </c>
      <c r="FJ780" s="11" t="s">
        <v>115</v>
      </c>
      <c r="FK780" s="9">
        <v>20744.114096000001</v>
      </c>
      <c r="FL780" s="11" t="s">
        <v>115</v>
      </c>
      <c r="FM780" s="11" t="s">
        <v>115</v>
      </c>
    </row>
    <row r="781" spans="116:169">
      <c r="DL781" s="11">
        <v>0</v>
      </c>
      <c r="DM781" s="11">
        <v>1.5507299999999999</v>
      </c>
      <c r="DN781" s="11">
        <v>1.059E-2</v>
      </c>
      <c r="DO781" s="11">
        <v>1.1129999999999999E-2</v>
      </c>
      <c r="DP781" s="11">
        <v>9.92E-3</v>
      </c>
      <c r="DQ781" s="11">
        <v>4.4999999999999999E-4</v>
      </c>
      <c r="DR781" s="11">
        <v>2.5999999999999998E-4</v>
      </c>
      <c r="DS781" s="11">
        <v>1.175E-2</v>
      </c>
      <c r="DT781" s="11">
        <v>2.3460000000000002E-2</v>
      </c>
      <c r="DU781" s="11">
        <v>8.1799999999999998E-3</v>
      </c>
      <c r="DV781" s="11">
        <v>6.0639999999999999E-2</v>
      </c>
      <c r="DW781" s="11">
        <v>0.31287999999999999</v>
      </c>
      <c r="DX781" s="11">
        <v>0</v>
      </c>
      <c r="DY781" s="11">
        <v>19791.825779999999</v>
      </c>
      <c r="DZ781" s="11">
        <v>135.77154999999999</v>
      </c>
      <c r="EA781" s="11">
        <v>143.23919000000001</v>
      </c>
      <c r="EB781" s="11">
        <v>128.11686</v>
      </c>
      <c r="EC781" s="11">
        <v>5.8061999999999996</v>
      </c>
      <c r="ED781" s="11">
        <v>3.3572600000000001</v>
      </c>
      <c r="EE781" s="11">
        <v>152.35104999999999</v>
      </c>
      <c r="EF781" s="11">
        <v>300.72300999999999</v>
      </c>
      <c r="EG781" s="11">
        <v>107.55862</v>
      </c>
      <c r="EH781" s="11">
        <v>795.21226999999999</v>
      </c>
      <c r="EI781" s="11">
        <v>4099.5580499999996</v>
      </c>
      <c r="EJ781" s="11">
        <v>0</v>
      </c>
      <c r="EK781" s="11">
        <v>82.741023780000006</v>
      </c>
      <c r="EL781" s="11">
        <v>0.14037876299999999</v>
      </c>
      <c r="EM781" s="11">
        <v>1.0701094E-2</v>
      </c>
      <c r="EN781" s="11">
        <v>3.1081614E-2</v>
      </c>
      <c r="EO781" s="11">
        <v>0</v>
      </c>
      <c r="EP781" s="11">
        <v>0</v>
      </c>
      <c r="EQ781" s="11">
        <v>0</v>
      </c>
      <c r="ER781" s="11">
        <v>0</v>
      </c>
      <c r="ES781" s="11">
        <v>0</v>
      </c>
      <c r="ET781" s="11">
        <v>0</v>
      </c>
      <c r="EU781" s="11">
        <v>0</v>
      </c>
      <c r="EV781" s="11">
        <v>0</v>
      </c>
      <c r="EW781" s="11">
        <v>258.4752656</v>
      </c>
      <c r="EX781" s="11">
        <v>0.45238384599999998</v>
      </c>
      <c r="EY781" s="11">
        <v>3.4577881999999997E-2</v>
      </c>
      <c r="EZ781" s="11">
        <v>0.10213715900000001</v>
      </c>
      <c r="FA781" s="11">
        <v>0</v>
      </c>
      <c r="FB781" s="11">
        <v>0</v>
      </c>
      <c r="FC781" s="11">
        <v>0</v>
      </c>
      <c r="FD781" s="11">
        <v>0</v>
      </c>
      <c r="FE781" s="11">
        <v>0</v>
      </c>
      <c r="FF781" s="11">
        <v>0</v>
      </c>
      <c r="FG781" s="11">
        <v>0</v>
      </c>
      <c r="FH781" s="11">
        <v>1.5828279999999999</v>
      </c>
      <c r="FI781" s="11" t="s">
        <v>115</v>
      </c>
      <c r="FJ781" s="11" t="s">
        <v>115</v>
      </c>
      <c r="FK781" s="9">
        <v>20204.759582999999</v>
      </c>
      <c r="FL781" s="11" t="s">
        <v>115</v>
      </c>
      <c r="FM781" s="11" t="s">
        <v>115</v>
      </c>
    </row>
    <row r="782" spans="116:169">
      <c r="DL782" s="11">
        <v>0</v>
      </c>
      <c r="DM782" s="11">
        <v>1.5158</v>
      </c>
      <c r="DN782" s="11">
        <v>1.251E-2</v>
      </c>
      <c r="DO782" s="11">
        <v>1.0359999999999999E-2</v>
      </c>
      <c r="DP782" s="11">
        <v>1.056E-2</v>
      </c>
      <c r="DQ782" s="11">
        <v>2.9E-4</v>
      </c>
      <c r="DR782" s="11">
        <v>3.6999999999999999E-4</v>
      </c>
      <c r="DS782" s="11">
        <v>9.8300000000000002E-3</v>
      </c>
      <c r="DT782" s="11">
        <v>2.3099999999999999E-2</v>
      </c>
      <c r="DU782" s="11">
        <v>8.4399999999999996E-3</v>
      </c>
      <c r="DV782" s="11">
        <v>7.2389999999999996E-2</v>
      </c>
      <c r="DW782" s="11">
        <v>0.33634999999999998</v>
      </c>
      <c r="DX782" s="11">
        <v>0</v>
      </c>
      <c r="DY782" s="11">
        <v>19264.39431</v>
      </c>
      <c r="DZ782" s="11">
        <v>159.67828</v>
      </c>
      <c r="EA782" s="11">
        <v>132.67862</v>
      </c>
      <c r="EB782" s="11">
        <v>135.80287000000001</v>
      </c>
      <c r="EC782" s="11">
        <v>3.7798699999999998</v>
      </c>
      <c r="ED782" s="11">
        <v>4.7138900000000001</v>
      </c>
      <c r="EE782" s="11">
        <v>126.90823</v>
      </c>
      <c r="EF782" s="11">
        <v>294.83481999999998</v>
      </c>
      <c r="EG782" s="11">
        <v>110.91588</v>
      </c>
      <c r="EH782" s="11">
        <v>947.56331999999998</v>
      </c>
      <c r="EI782" s="11">
        <v>4400.28107</v>
      </c>
      <c r="EJ782" s="11">
        <v>0</v>
      </c>
      <c r="EK782" s="11">
        <v>81.872411749999998</v>
      </c>
      <c r="EL782" s="11">
        <v>4.8281837000000001E-2</v>
      </c>
      <c r="EM782" s="11">
        <v>2.3646013E-2</v>
      </c>
      <c r="EN782" s="11">
        <v>2.4343073E-2</v>
      </c>
      <c r="EO782" s="11">
        <v>0</v>
      </c>
      <c r="EP782" s="11">
        <v>0</v>
      </c>
      <c r="EQ782" s="11">
        <v>0</v>
      </c>
      <c r="ER782" s="11">
        <v>0</v>
      </c>
      <c r="ES782" s="11">
        <v>0</v>
      </c>
      <c r="ET782" s="11">
        <v>0</v>
      </c>
      <c r="EU782" s="11">
        <v>0</v>
      </c>
      <c r="EV782" s="11">
        <v>0</v>
      </c>
      <c r="EW782" s="11">
        <v>251.4399411</v>
      </c>
      <c r="EX782" s="11">
        <v>0.15232939100000001</v>
      </c>
      <c r="EY782" s="11">
        <v>7.5290524999999997E-2</v>
      </c>
      <c r="EZ782" s="11">
        <v>7.8658487999999999E-2</v>
      </c>
      <c r="FA782" s="11">
        <v>0</v>
      </c>
      <c r="FB782" s="11">
        <v>0</v>
      </c>
      <c r="FC782" s="11">
        <v>0</v>
      </c>
      <c r="FD782" s="11">
        <v>0</v>
      </c>
      <c r="FE782" s="11">
        <v>0</v>
      </c>
      <c r="FF782" s="11">
        <v>0</v>
      </c>
      <c r="FG782" s="11">
        <v>0</v>
      </c>
      <c r="FH782" s="11">
        <v>1.549525</v>
      </c>
      <c r="FI782" s="11" t="s">
        <v>115</v>
      </c>
      <c r="FJ782" s="11" t="s">
        <v>115</v>
      </c>
      <c r="FK782" s="9">
        <v>19696.333961</v>
      </c>
      <c r="FL782" s="11" t="s">
        <v>115</v>
      </c>
      <c r="FM782" s="11" t="s">
        <v>115</v>
      </c>
    </row>
    <row r="783" spans="116:169">
      <c r="DL783" s="11">
        <v>0</v>
      </c>
      <c r="DM783" s="11">
        <v>1.4803200000000001</v>
      </c>
      <c r="DN783" s="11">
        <v>1.363E-2</v>
      </c>
      <c r="DO783" s="11">
        <v>1.189E-2</v>
      </c>
      <c r="DP783" s="11">
        <v>9.9900000000000006E-3</v>
      </c>
      <c r="DQ783" s="11">
        <v>2.9E-4</v>
      </c>
      <c r="DR783" s="11">
        <v>3.6000000000000002E-4</v>
      </c>
      <c r="DS783" s="11">
        <v>1.043E-2</v>
      </c>
      <c r="DT783" s="11">
        <v>2.2610000000000002E-2</v>
      </c>
      <c r="DU783" s="11">
        <v>8.8100000000000001E-3</v>
      </c>
      <c r="DV783" s="11">
        <v>8.2220000000000001E-2</v>
      </c>
      <c r="DW783" s="11">
        <v>0.35944999999999999</v>
      </c>
      <c r="DX783" s="11">
        <v>0</v>
      </c>
      <c r="DY783" s="11">
        <v>18732.68734</v>
      </c>
      <c r="DZ783" s="11">
        <v>173.22166000000001</v>
      </c>
      <c r="EA783" s="11">
        <v>151.66306</v>
      </c>
      <c r="EB783" s="11">
        <v>127.94512</v>
      </c>
      <c r="EC783" s="11">
        <v>3.73428</v>
      </c>
      <c r="ED783" s="11">
        <v>4.5630300000000004</v>
      </c>
      <c r="EE783" s="11">
        <v>134.06829999999999</v>
      </c>
      <c r="EF783" s="11">
        <v>287.37461000000002</v>
      </c>
      <c r="EG783" s="11">
        <v>115.62976999999999</v>
      </c>
      <c r="EH783" s="11">
        <v>1074.47155</v>
      </c>
      <c r="EI783" s="11">
        <v>4695.11589</v>
      </c>
      <c r="EJ783" s="11">
        <v>0</v>
      </c>
      <c r="EK783" s="11">
        <v>80.978339099999999</v>
      </c>
      <c r="EL783" s="11">
        <v>4.8868654999999997E-2</v>
      </c>
      <c r="EM783" s="11">
        <v>2.3115480000000001E-2</v>
      </c>
      <c r="EN783" s="11">
        <v>2.6240434E-2</v>
      </c>
      <c r="EO783" s="11">
        <v>0</v>
      </c>
      <c r="EP783" s="11">
        <v>0</v>
      </c>
      <c r="EQ783" s="11">
        <v>0</v>
      </c>
      <c r="ER783" s="11">
        <v>0</v>
      </c>
      <c r="ES783" s="11">
        <v>0</v>
      </c>
      <c r="ET783" s="11">
        <v>0</v>
      </c>
      <c r="EU783" s="11">
        <v>0</v>
      </c>
      <c r="EV783" s="11">
        <v>0</v>
      </c>
      <c r="EW783" s="11">
        <v>244.4726982</v>
      </c>
      <c r="EX783" s="11">
        <v>0.151356293</v>
      </c>
      <c r="EY783" s="11">
        <v>7.2379927999999996E-2</v>
      </c>
      <c r="EZ783" s="11">
        <v>8.3368497E-2</v>
      </c>
      <c r="FA783" s="11">
        <v>0</v>
      </c>
      <c r="FB783" s="11">
        <v>0</v>
      </c>
      <c r="FC783" s="11">
        <v>0</v>
      </c>
      <c r="FD783" s="11">
        <v>0</v>
      </c>
      <c r="FE783" s="11">
        <v>0</v>
      </c>
      <c r="FF783" s="11">
        <v>0</v>
      </c>
      <c r="FG783" s="11">
        <v>0</v>
      </c>
      <c r="FH783" s="11">
        <v>1.516127</v>
      </c>
      <c r="FI783" s="11" t="s">
        <v>115</v>
      </c>
      <c r="FJ783" s="11" t="s">
        <v>115</v>
      </c>
      <c r="FK783" s="9">
        <v>19189.251461</v>
      </c>
      <c r="FL783" s="11" t="s">
        <v>115</v>
      </c>
      <c r="FM783" s="11" t="s">
        <v>115</v>
      </c>
    </row>
    <row r="784" spans="116:169">
      <c r="DL784" s="11">
        <v>0</v>
      </c>
      <c r="DM784" s="11">
        <v>1.4478899999999999</v>
      </c>
      <c r="DN784" s="11">
        <v>1.146E-2</v>
      </c>
      <c r="DO784" s="11">
        <v>1.2829999999999999E-2</v>
      </c>
      <c r="DP784" s="11">
        <v>1.133E-2</v>
      </c>
      <c r="DQ784" s="11">
        <v>3.2000000000000003E-4</v>
      </c>
      <c r="DR784" s="11">
        <v>3.6000000000000002E-4</v>
      </c>
      <c r="DS784" s="11">
        <v>9.8799999999999999E-3</v>
      </c>
      <c r="DT784" s="11">
        <v>2.206E-2</v>
      </c>
      <c r="DU784" s="11">
        <v>9.1599999999999997E-3</v>
      </c>
      <c r="DV784" s="11">
        <v>9.2649999999999996E-2</v>
      </c>
      <c r="DW784" s="11">
        <v>0.38206000000000001</v>
      </c>
      <c r="DX784" s="11">
        <v>0</v>
      </c>
      <c r="DY784" s="11">
        <v>18242.11995</v>
      </c>
      <c r="DZ784" s="11">
        <v>144.99005</v>
      </c>
      <c r="EA784" s="11">
        <v>162.93450000000001</v>
      </c>
      <c r="EB784" s="11">
        <v>144.47546</v>
      </c>
      <c r="EC784" s="11">
        <v>4.0446600000000004</v>
      </c>
      <c r="ED784" s="11">
        <v>4.6141800000000002</v>
      </c>
      <c r="EE784" s="11">
        <v>126.51394000000001</v>
      </c>
      <c r="EF784" s="11">
        <v>279.20877999999999</v>
      </c>
      <c r="EG784" s="11">
        <v>120.19280000000001</v>
      </c>
      <c r="EH784" s="11">
        <v>1208.5398499999999</v>
      </c>
      <c r="EI784" s="11">
        <v>4982.4904900000001</v>
      </c>
      <c r="EJ784" s="11">
        <v>0</v>
      </c>
      <c r="EK784" s="11">
        <v>80.246610009999998</v>
      </c>
      <c r="EL784" s="11">
        <v>5.2644320000000001E-2</v>
      </c>
      <c r="EM784" s="11">
        <v>2.5526798999999999E-2</v>
      </c>
      <c r="EN784" s="11">
        <v>2.5154394E-2</v>
      </c>
      <c r="EO784" s="11">
        <v>0</v>
      </c>
      <c r="EP784" s="11">
        <v>0</v>
      </c>
      <c r="EQ784" s="11">
        <v>0</v>
      </c>
      <c r="ER784" s="11">
        <v>0</v>
      </c>
      <c r="ES784" s="11">
        <v>0</v>
      </c>
      <c r="ET784" s="11">
        <v>0</v>
      </c>
      <c r="EU784" s="11">
        <v>0</v>
      </c>
      <c r="EV784" s="11">
        <v>0</v>
      </c>
      <c r="EW784" s="11">
        <v>238.13757269999999</v>
      </c>
      <c r="EX784" s="11">
        <v>0.16022388500000001</v>
      </c>
      <c r="EY784" s="11">
        <v>7.8555588999999995E-2</v>
      </c>
      <c r="EZ784" s="11">
        <v>7.8573441999999993E-2</v>
      </c>
      <c r="FA784" s="11">
        <v>0</v>
      </c>
      <c r="FB784" s="11">
        <v>0</v>
      </c>
      <c r="FC784" s="11">
        <v>0</v>
      </c>
      <c r="FD784" s="11">
        <v>0</v>
      </c>
      <c r="FE784" s="11">
        <v>0</v>
      </c>
      <c r="FF784" s="11">
        <v>0</v>
      </c>
      <c r="FG784" s="11">
        <v>0</v>
      </c>
      <c r="FH784" s="11">
        <v>1.483814</v>
      </c>
      <c r="FI784" s="11" t="s">
        <v>115</v>
      </c>
      <c r="FJ784" s="11" t="s">
        <v>115</v>
      </c>
      <c r="FK784" s="9">
        <v>18698.564624999999</v>
      </c>
      <c r="FL784" s="11" t="s">
        <v>115</v>
      </c>
      <c r="FM784" s="11" t="s">
        <v>115</v>
      </c>
    </row>
    <row r="785" spans="116:169">
      <c r="DL785" s="11">
        <v>0</v>
      </c>
      <c r="DM785" s="11">
        <v>1.4144600000000001</v>
      </c>
      <c r="DN785" s="11">
        <v>1.278E-2</v>
      </c>
      <c r="DO785" s="11">
        <v>1.1050000000000001E-2</v>
      </c>
      <c r="DP785" s="11">
        <v>1.2120000000000001E-2</v>
      </c>
      <c r="DQ785" s="11">
        <v>3.1E-4</v>
      </c>
      <c r="DR785" s="11">
        <v>3.6999999999999999E-4</v>
      </c>
      <c r="DS785" s="11">
        <v>1.119E-2</v>
      </c>
      <c r="DT785" s="11">
        <v>2.154E-2</v>
      </c>
      <c r="DU785" s="11">
        <v>9.5300000000000003E-3</v>
      </c>
      <c r="DV785" s="11">
        <v>0.10254000000000001</v>
      </c>
      <c r="DW785" s="11">
        <v>0.40411999999999998</v>
      </c>
      <c r="DX785" s="11">
        <v>0</v>
      </c>
      <c r="DY785" s="11">
        <v>17741.807229999999</v>
      </c>
      <c r="DZ785" s="11">
        <v>161.05139</v>
      </c>
      <c r="EA785" s="11">
        <v>139.70490000000001</v>
      </c>
      <c r="EB785" s="11">
        <v>153.87853000000001</v>
      </c>
      <c r="EC785" s="11">
        <v>3.9718599999999999</v>
      </c>
      <c r="ED785" s="11">
        <v>4.6734299999999998</v>
      </c>
      <c r="EE785" s="11">
        <v>142.57944000000001</v>
      </c>
      <c r="EF785" s="11">
        <v>271.37195000000003</v>
      </c>
      <c r="EG785" s="11">
        <v>124.80698</v>
      </c>
      <c r="EH785" s="11">
        <v>1335.0537899999999</v>
      </c>
      <c r="EI785" s="11">
        <v>5261.6992700000001</v>
      </c>
      <c r="EJ785" s="11">
        <v>0</v>
      </c>
      <c r="EK785" s="11">
        <v>79.416261129999995</v>
      </c>
      <c r="EL785" s="11">
        <v>5.2478402E-2</v>
      </c>
      <c r="EM785" s="11">
        <v>2.8248478E-2</v>
      </c>
      <c r="EN785" s="11">
        <v>2.8889178000000001E-2</v>
      </c>
      <c r="EO785" s="11">
        <v>0</v>
      </c>
      <c r="EP785" s="11">
        <v>0</v>
      </c>
      <c r="EQ785" s="11">
        <v>0</v>
      </c>
      <c r="ER785" s="11">
        <v>0</v>
      </c>
      <c r="ES785" s="11">
        <v>0</v>
      </c>
      <c r="ET785" s="11">
        <v>0</v>
      </c>
      <c r="EU785" s="11">
        <v>0</v>
      </c>
      <c r="EV785" s="11">
        <v>0</v>
      </c>
      <c r="EW785" s="11">
        <v>231.6423829</v>
      </c>
      <c r="EX785" s="11">
        <v>0.15715802200000001</v>
      </c>
      <c r="EY785" s="11">
        <v>8.5464136999999996E-2</v>
      </c>
      <c r="EZ785" s="11">
        <v>8.8715115999999997E-2</v>
      </c>
      <c r="FA785" s="11">
        <v>0</v>
      </c>
      <c r="FB785" s="11">
        <v>0</v>
      </c>
      <c r="FC785" s="11">
        <v>0</v>
      </c>
      <c r="FD785" s="11">
        <v>0</v>
      </c>
      <c r="FE785" s="11">
        <v>0</v>
      </c>
      <c r="FF785" s="11">
        <v>0</v>
      </c>
      <c r="FG785" s="11">
        <v>0</v>
      </c>
      <c r="FH785" s="11">
        <v>1.45072</v>
      </c>
      <c r="FI785" s="11" t="s">
        <v>115</v>
      </c>
      <c r="FJ785" s="11" t="s">
        <v>115</v>
      </c>
      <c r="FK785" s="9">
        <v>18200.413923</v>
      </c>
      <c r="FL785" s="11" t="s">
        <v>115</v>
      </c>
      <c r="FM785" s="11" t="s">
        <v>115</v>
      </c>
    </row>
    <row r="786" spans="116:169">
      <c r="DL786" s="11">
        <v>0</v>
      </c>
      <c r="DM786" s="11">
        <v>1.3816900000000001</v>
      </c>
      <c r="DN786" s="11">
        <v>1.2749999999999999E-2</v>
      </c>
      <c r="DO786" s="11">
        <v>1.206E-2</v>
      </c>
      <c r="DP786" s="11">
        <v>1.0659999999999999E-2</v>
      </c>
      <c r="DQ786" s="11">
        <v>3.1E-4</v>
      </c>
      <c r="DR786" s="11">
        <v>3.5E-4</v>
      </c>
      <c r="DS786" s="11">
        <v>1.1849999999999999E-2</v>
      </c>
      <c r="DT786" s="11">
        <v>2.103E-2</v>
      </c>
      <c r="DU786" s="11">
        <v>9.9000000000000008E-3</v>
      </c>
      <c r="DV786" s="11">
        <v>0.11372</v>
      </c>
      <c r="DW786" s="11">
        <v>0.42565999999999998</v>
      </c>
      <c r="DX786" s="11">
        <v>0</v>
      </c>
      <c r="DY786" s="11">
        <v>17252.372510000001</v>
      </c>
      <c r="DZ786" s="11">
        <v>159.97597999999999</v>
      </c>
      <c r="EA786" s="11">
        <v>151.89373000000001</v>
      </c>
      <c r="EB786" s="11">
        <v>134.85706999999999</v>
      </c>
      <c r="EC786" s="11">
        <v>3.89506</v>
      </c>
      <c r="ED786" s="11">
        <v>4.4309799999999999</v>
      </c>
      <c r="EE786" s="11">
        <v>150.49251000000001</v>
      </c>
      <c r="EF786" s="11">
        <v>263.79856999999998</v>
      </c>
      <c r="EG786" s="11">
        <v>129.48041000000001</v>
      </c>
      <c r="EH786" s="11">
        <v>1477.6332299999999</v>
      </c>
      <c r="EI786" s="11">
        <v>5533.0712199999998</v>
      </c>
      <c r="EJ786" s="11">
        <v>0</v>
      </c>
      <c r="EK786" s="11">
        <v>78.586013899999998</v>
      </c>
      <c r="EL786" s="11">
        <v>5.4012549E-2</v>
      </c>
      <c r="EM786" s="11">
        <v>2.6176615E-2</v>
      </c>
      <c r="EN786" s="11">
        <v>3.1298112000000003E-2</v>
      </c>
      <c r="EO786" s="11">
        <v>0</v>
      </c>
      <c r="EP786" s="11">
        <v>0</v>
      </c>
      <c r="EQ786" s="11">
        <v>0</v>
      </c>
      <c r="ER786" s="11">
        <v>0</v>
      </c>
      <c r="ES786" s="11">
        <v>0</v>
      </c>
      <c r="ET786" s="11">
        <v>0</v>
      </c>
      <c r="EU786" s="11">
        <v>0</v>
      </c>
      <c r="EV786" s="11">
        <v>0</v>
      </c>
      <c r="EW786" s="11">
        <v>225.2819289</v>
      </c>
      <c r="EX786" s="11">
        <v>0.15894597499999999</v>
      </c>
      <c r="EY786" s="11">
        <v>7.7876507999999997E-2</v>
      </c>
      <c r="EZ786" s="11">
        <v>9.4482200000000002E-2</v>
      </c>
      <c r="FA786" s="11">
        <v>0</v>
      </c>
      <c r="FB786" s="11">
        <v>0</v>
      </c>
      <c r="FC786" s="11">
        <v>0</v>
      </c>
      <c r="FD786" s="11">
        <v>0</v>
      </c>
      <c r="FE786" s="11">
        <v>0</v>
      </c>
      <c r="FF786" s="11">
        <v>0</v>
      </c>
      <c r="FG786" s="11">
        <v>0</v>
      </c>
      <c r="FH786" s="11">
        <v>1.4174819999999999</v>
      </c>
      <c r="FI786" s="11" t="s">
        <v>115</v>
      </c>
      <c r="FJ786" s="11" t="s">
        <v>115</v>
      </c>
      <c r="FK786" s="9">
        <v>17702.994352000002</v>
      </c>
      <c r="FL786" s="11" t="s">
        <v>115</v>
      </c>
      <c r="FM786" s="11" t="s">
        <v>115</v>
      </c>
    </row>
    <row r="787" spans="116:169">
      <c r="DL787" s="11">
        <v>0</v>
      </c>
      <c r="DM787" s="11">
        <v>1.3493599999999999</v>
      </c>
      <c r="DN787" s="11">
        <v>1.2840000000000001E-2</v>
      </c>
      <c r="DO787" s="11">
        <v>1.2030000000000001E-2</v>
      </c>
      <c r="DP787" s="11">
        <v>1.1469999999999999E-2</v>
      </c>
      <c r="DQ787" s="11">
        <v>3.1E-4</v>
      </c>
      <c r="DR787" s="11">
        <v>3.5E-4</v>
      </c>
      <c r="DS787" s="11">
        <v>1.055E-2</v>
      </c>
      <c r="DT787" s="11">
        <v>2.0549999999999999E-2</v>
      </c>
      <c r="DU787" s="11">
        <v>1.025E-2</v>
      </c>
      <c r="DV787" s="11">
        <v>0.12558</v>
      </c>
      <c r="DW787" s="11">
        <v>0.44668999999999998</v>
      </c>
      <c r="DX787" s="11">
        <v>0</v>
      </c>
      <c r="DY787" s="11">
        <v>16771.147980000002</v>
      </c>
      <c r="DZ787" s="11">
        <v>160.37782000000001</v>
      </c>
      <c r="EA787" s="11">
        <v>150.8648</v>
      </c>
      <c r="EB787" s="11">
        <v>144.42695000000001</v>
      </c>
      <c r="EC787" s="11">
        <v>3.9542600000000001</v>
      </c>
      <c r="ED787" s="11">
        <v>4.3953800000000003</v>
      </c>
      <c r="EE787" s="11">
        <v>133.36895999999999</v>
      </c>
      <c r="EF787" s="11">
        <v>256.60081000000002</v>
      </c>
      <c r="EG787" s="11">
        <v>133.91139999999999</v>
      </c>
      <c r="EH787" s="11">
        <v>1628.12574</v>
      </c>
      <c r="EI787" s="11">
        <v>5796.8698000000004</v>
      </c>
      <c r="EJ787" s="11">
        <v>0</v>
      </c>
      <c r="EK787" s="11">
        <v>77.747834740000002</v>
      </c>
      <c r="EL787" s="11">
        <v>5.4372893999999998E-2</v>
      </c>
      <c r="EM787" s="11">
        <v>2.7265757000000002E-2</v>
      </c>
      <c r="EN787" s="11">
        <v>2.7907624999999998E-2</v>
      </c>
      <c r="EO787" s="11">
        <v>0</v>
      </c>
      <c r="EP787" s="11">
        <v>0</v>
      </c>
      <c r="EQ787" s="11">
        <v>0</v>
      </c>
      <c r="ER787" s="11">
        <v>0</v>
      </c>
      <c r="ES787" s="11">
        <v>0</v>
      </c>
      <c r="ET787" s="11">
        <v>0</v>
      </c>
      <c r="EU787" s="11">
        <v>0</v>
      </c>
      <c r="EV787" s="11">
        <v>0</v>
      </c>
      <c r="EW787" s="11">
        <v>219.03238730000001</v>
      </c>
      <c r="EX787" s="11">
        <v>0.157223793</v>
      </c>
      <c r="EY787" s="11">
        <v>7.9700015999999999E-2</v>
      </c>
      <c r="EZ787" s="11">
        <v>8.2811831000000002E-2</v>
      </c>
      <c r="FA787" s="11">
        <v>0</v>
      </c>
      <c r="FB787" s="11">
        <v>0</v>
      </c>
      <c r="FC787" s="11">
        <v>0</v>
      </c>
      <c r="FD787" s="11">
        <v>0</v>
      </c>
      <c r="FE787" s="11">
        <v>0</v>
      </c>
      <c r="FF787" s="11">
        <v>0</v>
      </c>
      <c r="FG787" s="11">
        <v>0</v>
      </c>
      <c r="FH787" s="11">
        <v>1.386028</v>
      </c>
      <c r="FI787" s="11" t="s">
        <v>115</v>
      </c>
      <c r="FJ787" s="11" t="s">
        <v>115</v>
      </c>
      <c r="FK787" s="9">
        <v>17230.771822999999</v>
      </c>
      <c r="FL787" s="11" t="s">
        <v>115</v>
      </c>
      <c r="FM787" s="11" t="s">
        <v>115</v>
      </c>
    </row>
    <row r="788" spans="116:169">
      <c r="DL788" s="11">
        <v>0</v>
      </c>
      <c r="DM788" s="11">
        <v>1.32335</v>
      </c>
      <c r="DN788" s="11">
        <v>1.0829999999999999E-2</v>
      </c>
      <c r="DO788" s="11">
        <v>1.0959999999999999E-2</v>
      </c>
      <c r="DP788" s="11">
        <v>1.095E-2</v>
      </c>
      <c r="DQ788" s="11">
        <v>5.9000000000000003E-4</v>
      </c>
      <c r="DR788" s="11">
        <v>1.6000000000000001E-4</v>
      </c>
      <c r="DS788" s="11">
        <v>1.095E-2</v>
      </c>
      <c r="DT788" s="11">
        <v>1.822E-2</v>
      </c>
      <c r="DU788" s="11">
        <v>1.06E-2</v>
      </c>
      <c r="DV788" s="11">
        <v>0.13613</v>
      </c>
      <c r="DW788" s="11">
        <v>0.46723999999999999</v>
      </c>
      <c r="DX788" s="11">
        <v>0</v>
      </c>
      <c r="DY788" s="11">
        <v>16370.805700000001</v>
      </c>
      <c r="DZ788" s="11">
        <v>134.63892000000001</v>
      </c>
      <c r="EA788" s="11">
        <v>136.84043</v>
      </c>
      <c r="EB788" s="11">
        <v>137.26658</v>
      </c>
      <c r="EC788" s="11">
        <v>7.3623099999999999</v>
      </c>
      <c r="ED788" s="11">
        <v>2.0130599999999998</v>
      </c>
      <c r="EE788" s="11">
        <v>137.8725</v>
      </c>
      <c r="EF788" s="11">
        <v>226.52546000000001</v>
      </c>
      <c r="EG788" s="11">
        <v>138.30677</v>
      </c>
      <c r="EH788" s="11">
        <v>1761.4947</v>
      </c>
      <c r="EI788" s="11">
        <v>6053.4706100000003</v>
      </c>
      <c r="EJ788" s="11">
        <v>0</v>
      </c>
      <c r="EK788" s="11">
        <v>77.284421460000004</v>
      </c>
      <c r="EL788" s="11">
        <v>9.5548596E-2</v>
      </c>
      <c r="EM788" s="11">
        <v>4.5984916000000001E-2</v>
      </c>
      <c r="EN788" s="11">
        <v>2.0923283000000001E-2</v>
      </c>
      <c r="EO788" s="11">
        <v>0</v>
      </c>
      <c r="EP788" s="11">
        <v>0</v>
      </c>
      <c r="EQ788" s="11">
        <v>0</v>
      </c>
      <c r="ER788" s="11">
        <v>0</v>
      </c>
      <c r="ES788" s="11">
        <v>0</v>
      </c>
      <c r="ET788" s="11">
        <v>0</v>
      </c>
      <c r="EU788" s="11">
        <v>0</v>
      </c>
      <c r="EV788" s="11">
        <v>0</v>
      </c>
      <c r="EW788" s="11">
        <v>213.95452990000001</v>
      </c>
      <c r="EX788" s="11">
        <v>0.27102089499999998</v>
      </c>
      <c r="EY788" s="11">
        <v>0.13212877100000001</v>
      </c>
      <c r="EZ788" s="11">
        <v>6.1024539000000003E-2</v>
      </c>
      <c r="FA788" s="11">
        <v>0</v>
      </c>
      <c r="FB788" s="11">
        <v>0</v>
      </c>
      <c r="FC788" s="11">
        <v>0</v>
      </c>
      <c r="FD788" s="11">
        <v>0</v>
      </c>
      <c r="FE788" s="11">
        <v>0</v>
      </c>
      <c r="FF788" s="11">
        <v>0</v>
      </c>
      <c r="FG788" s="11">
        <v>0</v>
      </c>
      <c r="FH788" s="11">
        <v>1.356687</v>
      </c>
      <c r="FI788" s="11" t="s">
        <v>115</v>
      </c>
      <c r="FJ788" s="11" t="s">
        <v>115</v>
      </c>
      <c r="FK788" s="9">
        <v>16786.913927000001</v>
      </c>
      <c r="FL788" s="11" t="s">
        <v>115</v>
      </c>
      <c r="FM788" s="11" t="s">
        <v>115</v>
      </c>
    </row>
    <row r="789" spans="116:169">
      <c r="DL789" s="11">
        <v>0</v>
      </c>
      <c r="DM789" s="11">
        <v>1.2965899999999999</v>
      </c>
      <c r="DN789" s="11">
        <v>1.174E-2</v>
      </c>
      <c r="DO789" s="11">
        <v>9.3900000000000008E-3</v>
      </c>
      <c r="DP789" s="11">
        <v>9.9699999999999997E-3</v>
      </c>
      <c r="DQ789" s="11">
        <v>5.4000000000000001E-4</v>
      </c>
      <c r="DR789" s="11">
        <v>1.6000000000000001E-4</v>
      </c>
      <c r="DS789" s="11">
        <v>1.047E-2</v>
      </c>
      <c r="DT789" s="11">
        <v>1.7840000000000002E-2</v>
      </c>
      <c r="DU789" s="11">
        <v>1.076E-2</v>
      </c>
      <c r="DV789" s="11">
        <v>0.14707999999999999</v>
      </c>
      <c r="DW789" s="11">
        <v>0.48547000000000001</v>
      </c>
      <c r="DX789" s="11">
        <v>0</v>
      </c>
      <c r="DY789" s="11">
        <v>15963.25827</v>
      </c>
      <c r="DZ789" s="11">
        <v>145.16427999999999</v>
      </c>
      <c r="EA789" s="11">
        <v>116.62187</v>
      </c>
      <c r="EB789" s="11">
        <v>124.44188</v>
      </c>
      <c r="EC789" s="11">
        <v>6.7318100000000003</v>
      </c>
      <c r="ED789" s="11">
        <v>1.96322</v>
      </c>
      <c r="EE789" s="11">
        <v>131.16908000000001</v>
      </c>
      <c r="EF789" s="11">
        <v>220.66732999999999</v>
      </c>
      <c r="EG789" s="11">
        <v>140.31983</v>
      </c>
      <c r="EH789" s="11">
        <v>1899.3671999999999</v>
      </c>
      <c r="EI789" s="11">
        <v>6279.9960700000001</v>
      </c>
      <c r="EJ789" s="11">
        <v>0</v>
      </c>
      <c r="EK789" s="11">
        <v>76.731396520000004</v>
      </c>
      <c r="EL789" s="11">
        <v>0.101567158</v>
      </c>
      <c r="EM789" s="11">
        <v>4.2995221E-2</v>
      </c>
      <c r="EN789" s="11">
        <v>2.0232903999999999E-2</v>
      </c>
      <c r="EO789" s="11">
        <v>0</v>
      </c>
      <c r="EP789" s="11">
        <v>0</v>
      </c>
      <c r="EQ789" s="11">
        <v>0</v>
      </c>
      <c r="ER789" s="11">
        <v>0</v>
      </c>
      <c r="ES789" s="11">
        <v>0</v>
      </c>
      <c r="ET789" s="11">
        <v>0</v>
      </c>
      <c r="EU789" s="11">
        <v>0</v>
      </c>
      <c r="EV789" s="11">
        <v>0</v>
      </c>
      <c r="EW789" s="11">
        <v>208.72795189999999</v>
      </c>
      <c r="EX789" s="11">
        <v>0.28410501799999999</v>
      </c>
      <c r="EY789" s="11">
        <v>0.12141729900000001</v>
      </c>
      <c r="EZ789" s="11">
        <v>5.7996919000000001E-2</v>
      </c>
      <c r="FA789" s="11">
        <v>0</v>
      </c>
      <c r="FB789" s="11">
        <v>0</v>
      </c>
      <c r="FC789" s="11">
        <v>0</v>
      </c>
      <c r="FD789" s="11">
        <v>0</v>
      </c>
      <c r="FE789" s="11">
        <v>0</v>
      </c>
      <c r="FF789" s="11">
        <v>0</v>
      </c>
      <c r="FG789" s="11">
        <v>0</v>
      </c>
      <c r="FH789" s="11">
        <v>1.3282240000000001</v>
      </c>
      <c r="FI789" s="11" t="s">
        <v>115</v>
      </c>
      <c r="FJ789" s="11" t="s">
        <v>115</v>
      </c>
      <c r="FK789" s="9">
        <v>16356.218113999999</v>
      </c>
      <c r="FL789" s="11" t="s">
        <v>115</v>
      </c>
      <c r="FM789" s="11" t="s">
        <v>115</v>
      </c>
    </row>
    <row r="790" spans="116:169">
      <c r="DL790" s="11">
        <v>0</v>
      </c>
      <c r="DM790" s="11">
        <v>1.26969</v>
      </c>
      <c r="DN790" s="11">
        <v>1.226E-2</v>
      </c>
      <c r="DO790" s="11">
        <v>9.9600000000000001E-3</v>
      </c>
      <c r="DP790" s="11">
        <v>8.6300000000000005E-3</v>
      </c>
      <c r="DQ790" s="11">
        <v>5.0000000000000001E-4</v>
      </c>
      <c r="DR790" s="11">
        <v>1.6000000000000001E-4</v>
      </c>
      <c r="DS790" s="11">
        <v>9.5600000000000008E-3</v>
      </c>
      <c r="DT790" s="11">
        <v>1.746E-2</v>
      </c>
      <c r="DU790" s="11">
        <v>1.0919999999999999E-2</v>
      </c>
      <c r="DV790" s="11">
        <v>0.15755</v>
      </c>
      <c r="DW790" s="11">
        <v>0.50329999999999997</v>
      </c>
      <c r="DX790" s="11">
        <v>0</v>
      </c>
      <c r="DY790" s="11">
        <v>15556.257750000001</v>
      </c>
      <c r="DZ790" s="11">
        <v>150.90349000000001</v>
      </c>
      <c r="EA790" s="11">
        <v>123.19271999999999</v>
      </c>
      <c r="EB790" s="11">
        <v>107.25591</v>
      </c>
      <c r="EC790" s="11">
        <v>6.2023999999999999</v>
      </c>
      <c r="ED790" s="11">
        <v>1.91327</v>
      </c>
      <c r="EE790" s="11">
        <v>119.26657</v>
      </c>
      <c r="EF790" s="11">
        <v>214.96274</v>
      </c>
      <c r="EG790" s="11">
        <v>142.28305</v>
      </c>
      <c r="EH790" s="11">
        <v>2030.53628</v>
      </c>
      <c r="EI790" s="11">
        <v>6500.6633899999997</v>
      </c>
      <c r="EJ790" s="11">
        <v>0</v>
      </c>
      <c r="EK790" s="11">
        <v>76.105529610000005</v>
      </c>
      <c r="EL790" s="11">
        <v>0.101101593</v>
      </c>
      <c r="EM790" s="11">
        <v>3.7964110000000002E-2</v>
      </c>
      <c r="EN790" s="11">
        <v>1.8662464E-2</v>
      </c>
      <c r="EO790" s="11">
        <v>0</v>
      </c>
      <c r="EP790" s="11">
        <v>0</v>
      </c>
      <c r="EQ790" s="11">
        <v>0</v>
      </c>
      <c r="ER790" s="11">
        <v>0</v>
      </c>
      <c r="ES790" s="11">
        <v>0</v>
      </c>
      <c r="ET790" s="11">
        <v>0</v>
      </c>
      <c r="EU790" s="11">
        <v>0</v>
      </c>
      <c r="EV790" s="11">
        <v>0</v>
      </c>
      <c r="EW790" s="11">
        <v>203.4011035</v>
      </c>
      <c r="EX790" s="11">
        <v>0.277669043</v>
      </c>
      <c r="EY790" s="11">
        <v>0.105363496</v>
      </c>
      <c r="EZ790" s="11">
        <v>5.2571913999999997E-2</v>
      </c>
      <c r="FA790" s="11">
        <v>0</v>
      </c>
      <c r="FB790" s="11">
        <v>0</v>
      </c>
      <c r="FC790" s="11">
        <v>0</v>
      </c>
      <c r="FD790" s="11">
        <v>0</v>
      </c>
      <c r="FE790" s="11">
        <v>0</v>
      </c>
      <c r="FF790" s="11">
        <v>0</v>
      </c>
      <c r="FG790" s="11">
        <v>0</v>
      </c>
      <c r="FH790" s="11">
        <v>1.3010489999999999</v>
      </c>
      <c r="FI790" s="11" t="s">
        <v>115</v>
      </c>
      <c r="FJ790" s="11" t="s">
        <v>115</v>
      </c>
      <c r="FK790" s="9">
        <v>15943.812276000001</v>
      </c>
      <c r="FL790" s="11" t="s">
        <v>115</v>
      </c>
      <c r="FM790" s="11" t="s">
        <v>115</v>
      </c>
    </row>
    <row r="791" spans="116:169">
      <c r="DL791" s="11">
        <v>0</v>
      </c>
      <c r="DM791" s="11">
        <v>1.2453000000000001</v>
      </c>
      <c r="DN791" s="11">
        <v>1.026E-2</v>
      </c>
      <c r="DO791" s="11">
        <v>1.0359999999999999E-2</v>
      </c>
      <c r="DP791" s="11">
        <v>9.0900000000000009E-3</v>
      </c>
      <c r="DQ791" s="11">
        <v>4.8999999999999998E-4</v>
      </c>
      <c r="DR791" s="11">
        <v>1.4999999999999999E-4</v>
      </c>
      <c r="DS791" s="11">
        <v>8.3099999999999997E-3</v>
      </c>
      <c r="DT791" s="11">
        <v>1.7090000000000001E-2</v>
      </c>
      <c r="DU791" s="11">
        <v>1.108E-2</v>
      </c>
      <c r="DV791" s="11">
        <v>0.16711000000000001</v>
      </c>
      <c r="DW791" s="11">
        <v>0.52076</v>
      </c>
      <c r="DX791" s="11">
        <v>0</v>
      </c>
      <c r="DY791" s="11">
        <v>15181.961670000001</v>
      </c>
      <c r="DZ791" s="11">
        <v>125.63484</v>
      </c>
      <c r="EA791" s="11">
        <v>127.45726999999999</v>
      </c>
      <c r="EB791" s="11">
        <v>112.39242</v>
      </c>
      <c r="EC791" s="11">
        <v>6.0853400000000004</v>
      </c>
      <c r="ED791" s="11">
        <v>1.8672500000000001</v>
      </c>
      <c r="EE791" s="11">
        <v>103.18259</v>
      </c>
      <c r="EF791" s="11">
        <v>209.46030999999999</v>
      </c>
      <c r="EG791" s="11">
        <v>144.19631000000001</v>
      </c>
      <c r="EH791" s="11">
        <v>2149.80285</v>
      </c>
      <c r="EI791" s="11">
        <v>6715.6261400000003</v>
      </c>
      <c r="EJ791" s="11">
        <v>0</v>
      </c>
      <c r="EK791" s="11">
        <v>75.612099509999993</v>
      </c>
      <c r="EL791" s="11">
        <v>0.103523777</v>
      </c>
      <c r="EM791" s="11">
        <v>3.8584014E-2</v>
      </c>
      <c r="EN791" s="11">
        <v>1.6370609000000001E-2</v>
      </c>
      <c r="EO791" s="11">
        <v>0</v>
      </c>
      <c r="EP791" s="11">
        <v>0</v>
      </c>
      <c r="EQ791" s="11">
        <v>0</v>
      </c>
      <c r="ER791" s="11">
        <v>0</v>
      </c>
      <c r="ES791" s="11">
        <v>0</v>
      </c>
      <c r="ET791" s="11">
        <v>0</v>
      </c>
      <c r="EU791" s="11">
        <v>0</v>
      </c>
      <c r="EV791" s="11">
        <v>0</v>
      </c>
      <c r="EW791" s="11">
        <v>198.52835719999999</v>
      </c>
      <c r="EX791" s="11">
        <v>0.27918835800000003</v>
      </c>
      <c r="EY791" s="11">
        <v>0.10518229</v>
      </c>
      <c r="EZ791" s="11">
        <v>4.5316159000000002E-2</v>
      </c>
      <c r="FA791" s="11">
        <v>0</v>
      </c>
      <c r="FB791" s="11">
        <v>0</v>
      </c>
      <c r="FC791" s="11">
        <v>0</v>
      </c>
      <c r="FD791" s="11">
        <v>0</v>
      </c>
      <c r="FE791" s="11">
        <v>0</v>
      </c>
      <c r="FF791" s="11">
        <v>0</v>
      </c>
      <c r="FG791" s="11">
        <v>0</v>
      </c>
      <c r="FH791" s="11">
        <v>1.2754909999999999</v>
      </c>
      <c r="FI791" s="11" t="s">
        <v>115</v>
      </c>
      <c r="FJ791" s="11" t="s">
        <v>115</v>
      </c>
      <c r="FK791" s="9">
        <v>15553.531545</v>
      </c>
      <c r="FL791" s="11" t="s">
        <v>115</v>
      </c>
      <c r="FM791" s="11" t="s">
        <v>115</v>
      </c>
    </row>
    <row r="792" spans="116:169">
      <c r="DL792" s="11">
        <v>0</v>
      </c>
      <c r="DM792" s="11">
        <v>1.2193700000000001</v>
      </c>
      <c r="DN792" s="11">
        <v>1.1730000000000001E-2</v>
      </c>
      <c r="DO792" s="11">
        <v>8.8699999999999994E-3</v>
      </c>
      <c r="DP792" s="11">
        <v>9.3799999999999994E-3</v>
      </c>
      <c r="DQ792" s="11">
        <v>4.8999999999999998E-4</v>
      </c>
      <c r="DR792" s="11">
        <v>1.4999999999999999E-4</v>
      </c>
      <c r="DS792" s="11">
        <v>8.7500000000000008E-3</v>
      </c>
      <c r="DT792" s="11">
        <v>1.6740000000000001E-2</v>
      </c>
      <c r="DU792" s="11">
        <v>1.123E-2</v>
      </c>
      <c r="DV792" s="11">
        <v>0.17541999999999999</v>
      </c>
      <c r="DW792" s="11">
        <v>0.53786</v>
      </c>
      <c r="DX792" s="11">
        <v>0</v>
      </c>
      <c r="DY792" s="11">
        <v>14791.186089999999</v>
      </c>
      <c r="DZ792" s="11">
        <v>143.04182</v>
      </c>
      <c r="EA792" s="11">
        <v>108.60818999999999</v>
      </c>
      <c r="EB792" s="11">
        <v>115.41024</v>
      </c>
      <c r="EC792" s="11">
        <v>6.0173800000000002</v>
      </c>
      <c r="ED792" s="11">
        <v>1.8196300000000001</v>
      </c>
      <c r="EE792" s="11">
        <v>108.17783</v>
      </c>
      <c r="EF792" s="11">
        <v>204.12555</v>
      </c>
      <c r="EG792" s="11">
        <v>146.06357</v>
      </c>
      <c r="EH792" s="11">
        <v>2252.9854399999999</v>
      </c>
      <c r="EI792" s="11">
        <v>6925.08644</v>
      </c>
      <c r="EJ792" s="11">
        <v>0</v>
      </c>
      <c r="EK792" s="11">
        <v>74.990476099999995</v>
      </c>
      <c r="EL792" s="11">
        <v>9.6118533000000006E-2</v>
      </c>
      <c r="EM792" s="11">
        <v>4.0763012000000001E-2</v>
      </c>
      <c r="EN792" s="11">
        <v>1.7458742999999999E-2</v>
      </c>
      <c r="EO792" s="11">
        <v>0</v>
      </c>
      <c r="EP792" s="11">
        <v>0</v>
      </c>
      <c r="EQ792" s="11">
        <v>0</v>
      </c>
      <c r="ER792" s="11">
        <v>0</v>
      </c>
      <c r="ES792" s="11">
        <v>0</v>
      </c>
      <c r="ET792" s="11">
        <v>0</v>
      </c>
      <c r="EU792" s="11">
        <v>0</v>
      </c>
      <c r="EV792" s="11">
        <v>0</v>
      </c>
      <c r="EW792" s="11">
        <v>193.4168105</v>
      </c>
      <c r="EX792" s="11">
        <v>0.25487103</v>
      </c>
      <c r="EY792" s="11">
        <v>0.109181048</v>
      </c>
      <c r="EZ792" s="11">
        <v>4.7486403000000003E-2</v>
      </c>
      <c r="FA792" s="11">
        <v>0</v>
      </c>
      <c r="FB792" s="11">
        <v>0</v>
      </c>
      <c r="FC792" s="11">
        <v>0</v>
      </c>
      <c r="FD792" s="11">
        <v>0</v>
      </c>
      <c r="FE792" s="11">
        <v>0</v>
      </c>
      <c r="FF792" s="11">
        <v>0</v>
      </c>
      <c r="FG792" s="11">
        <v>0</v>
      </c>
      <c r="FH792" s="11">
        <v>1.2498450000000001</v>
      </c>
      <c r="FI792" s="11" t="s">
        <v>115</v>
      </c>
      <c r="FJ792" s="11" t="s">
        <v>115</v>
      </c>
      <c r="FK792" s="9">
        <v>15164.263720000001</v>
      </c>
      <c r="FL792" s="11" t="s">
        <v>115</v>
      </c>
      <c r="FM792" s="11" t="s">
        <v>115</v>
      </c>
    </row>
    <row r="793" spans="116:169">
      <c r="DL793" s="11">
        <v>0</v>
      </c>
      <c r="DM793" s="11">
        <v>1.1971499999999999</v>
      </c>
      <c r="DN793" s="11">
        <v>8.6099999999999996E-3</v>
      </c>
      <c r="DO793" s="11">
        <v>9.8899999999999995E-3</v>
      </c>
      <c r="DP793" s="11">
        <v>8.1799999999999998E-3</v>
      </c>
      <c r="DQ793" s="11">
        <v>4.8000000000000001E-4</v>
      </c>
      <c r="DR793" s="11">
        <v>1.4999999999999999E-4</v>
      </c>
      <c r="DS793" s="11">
        <v>8.94E-3</v>
      </c>
      <c r="DT793" s="11">
        <v>1.6449999999999999E-2</v>
      </c>
      <c r="DU793" s="11">
        <v>1.1379999999999999E-2</v>
      </c>
      <c r="DV793" s="11">
        <v>0.18418000000000001</v>
      </c>
      <c r="DW793" s="11">
        <v>0.55459999999999998</v>
      </c>
      <c r="DX793" s="11">
        <v>0</v>
      </c>
      <c r="DY793" s="11">
        <v>14447.2886</v>
      </c>
      <c r="DZ793" s="11">
        <v>104.40522</v>
      </c>
      <c r="EA793" s="11">
        <v>120.58076</v>
      </c>
      <c r="EB793" s="11">
        <v>100.09472</v>
      </c>
      <c r="EC793" s="11">
        <v>5.8349399999999996</v>
      </c>
      <c r="ED793" s="11">
        <v>1.7772399999999999</v>
      </c>
      <c r="EE793" s="11">
        <v>109.97186000000001</v>
      </c>
      <c r="EF793" s="11">
        <v>199.56769</v>
      </c>
      <c r="EG793" s="11">
        <v>147.88319999999999</v>
      </c>
      <c r="EH793" s="11">
        <v>2361.16327</v>
      </c>
      <c r="EI793" s="11">
        <v>7129.2119899999998</v>
      </c>
      <c r="EJ793" s="11">
        <v>0</v>
      </c>
      <c r="EK793" s="11">
        <v>74.586176850000001</v>
      </c>
      <c r="EL793" s="11">
        <v>0.101025317</v>
      </c>
      <c r="EM793" s="11">
        <v>3.7231937E-2</v>
      </c>
      <c r="EN793" s="11">
        <v>1.8246049E-2</v>
      </c>
      <c r="EO793" s="11">
        <v>0</v>
      </c>
      <c r="EP793" s="11">
        <v>0</v>
      </c>
      <c r="EQ793" s="11">
        <v>0</v>
      </c>
      <c r="ER793" s="11">
        <v>0</v>
      </c>
      <c r="ES793" s="11">
        <v>0</v>
      </c>
      <c r="ET793" s="11">
        <v>0</v>
      </c>
      <c r="EU793" s="11">
        <v>0</v>
      </c>
      <c r="EV793" s="11">
        <v>0</v>
      </c>
      <c r="EW793" s="11">
        <v>188.9581024</v>
      </c>
      <c r="EX793" s="11">
        <v>0.262984363</v>
      </c>
      <c r="EY793" s="11">
        <v>9.8003122999999998E-2</v>
      </c>
      <c r="EZ793" s="11">
        <v>4.8759240000000002E-2</v>
      </c>
      <c r="FA793" s="11">
        <v>0</v>
      </c>
      <c r="FB793" s="11">
        <v>0</v>
      </c>
      <c r="FC793" s="11">
        <v>0</v>
      </c>
      <c r="FD793" s="11">
        <v>0</v>
      </c>
      <c r="FE793" s="11">
        <v>0</v>
      </c>
      <c r="FF793" s="11">
        <v>0</v>
      </c>
      <c r="FG793" s="11">
        <v>0</v>
      </c>
      <c r="FH793" s="11">
        <v>1.224307</v>
      </c>
      <c r="FI793" s="11" t="s">
        <v>115</v>
      </c>
      <c r="FJ793" s="11" t="s">
        <v>115</v>
      </c>
      <c r="FK793" s="9">
        <v>14778.204254</v>
      </c>
      <c r="FL793" s="11" t="s">
        <v>115</v>
      </c>
      <c r="FM793" s="11" t="s">
        <v>115</v>
      </c>
    </row>
    <row r="794" spans="116:169">
      <c r="DL794" s="11">
        <v>0</v>
      </c>
      <c r="DM794" s="11">
        <v>1.1771400000000001</v>
      </c>
      <c r="DN794" s="11">
        <v>8.0199999999999994E-3</v>
      </c>
      <c r="DO794" s="11">
        <v>7.6699999999999997E-3</v>
      </c>
      <c r="DP794" s="11">
        <v>8.8999999999999999E-3</v>
      </c>
      <c r="DQ794" s="11">
        <v>3.2000000000000003E-4</v>
      </c>
      <c r="DR794" s="11">
        <v>6.9999999999999994E-5</v>
      </c>
      <c r="DS794" s="11">
        <v>8.1499999999999993E-3</v>
      </c>
      <c r="DT794" s="11">
        <v>1.4030000000000001E-2</v>
      </c>
      <c r="DU794" s="11">
        <v>1.1520000000000001E-2</v>
      </c>
      <c r="DV794" s="11">
        <v>0.19312000000000001</v>
      </c>
      <c r="DW794" s="11">
        <v>0.57104999999999995</v>
      </c>
      <c r="DX794" s="11">
        <v>0</v>
      </c>
      <c r="DY794" s="11">
        <v>14131.71687</v>
      </c>
      <c r="DZ794" s="11">
        <v>96.722589999999997</v>
      </c>
      <c r="EA794" s="11">
        <v>93.021450000000002</v>
      </c>
      <c r="EB794" s="11">
        <v>108.41609</v>
      </c>
      <c r="EC794" s="11">
        <v>3.9386399999999999</v>
      </c>
      <c r="ED794" s="11">
        <v>0.90383999999999998</v>
      </c>
      <c r="EE794" s="11">
        <v>99.674989999999994</v>
      </c>
      <c r="EF794" s="11">
        <v>169.34912</v>
      </c>
      <c r="EG794" s="11">
        <v>149.66043999999999</v>
      </c>
      <c r="EH794" s="11">
        <v>2471.1351300000001</v>
      </c>
      <c r="EI794" s="11">
        <v>7328.7796799999996</v>
      </c>
      <c r="EJ794" s="11">
        <v>0</v>
      </c>
      <c r="EK794" s="11">
        <v>74.297755140000007</v>
      </c>
      <c r="EL794" s="11">
        <v>9.8439344999999998E-2</v>
      </c>
      <c r="EM794" s="11">
        <v>3.5059132E-2</v>
      </c>
      <c r="EN794" s="11">
        <v>2.9416813E-2</v>
      </c>
      <c r="EO794" s="11">
        <v>0</v>
      </c>
      <c r="EP794" s="11">
        <v>0</v>
      </c>
      <c r="EQ794" s="11">
        <v>0</v>
      </c>
      <c r="ER794" s="11">
        <v>0</v>
      </c>
      <c r="ES794" s="11">
        <v>0</v>
      </c>
      <c r="ET794" s="11">
        <v>0</v>
      </c>
      <c r="EU794" s="11">
        <v>0</v>
      </c>
      <c r="EV794" s="11">
        <v>0</v>
      </c>
      <c r="EW794" s="11">
        <v>184.8688927</v>
      </c>
      <c r="EX794" s="11">
        <v>0.25187471099999997</v>
      </c>
      <c r="EY794" s="11">
        <v>9.0585672000000006E-2</v>
      </c>
      <c r="EZ794" s="11">
        <v>7.7228654999999993E-2</v>
      </c>
      <c r="FA794" s="11">
        <v>0</v>
      </c>
      <c r="FB794" s="11">
        <v>0</v>
      </c>
      <c r="FC794" s="11">
        <v>0</v>
      </c>
      <c r="FD794" s="11">
        <v>0</v>
      </c>
      <c r="FE794" s="11">
        <v>0</v>
      </c>
      <c r="FF794" s="11">
        <v>0</v>
      </c>
      <c r="FG794" s="11">
        <v>0</v>
      </c>
      <c r="FH794" s="11">
        <v>1.2020519999999999</v>
      </c>
      <c r="FI794" s="11" t="s">
        <v>115</v>
      </c>
      <c r="FJ794" s="11" t="s">
        <v>115</v>
      </c>
      <c r="FK794" s="9">
        <v>14433.815634000001</v>
      </c>
      <c r="FL794" s="11" t="s">
        <v>115</v>
      </c>
      <c r="FM794" s="11" t="s">
        <v>115</v>
      </c>
    </row>
    <row r="795" spans="116:169">
      <c r="DL795" s="11">
        <v>0</v>
      </c>
      <c r="DM795" s="11">
        <v>1.15632</v>
      </c>
      <c r="DN795" s="11">
        <v>8.5699999999999995E-3</v>
      </c>
      <c r="DO795" s="11">
        <v>7.1399999999999996E-3</v>
      </c>
      <c r="DP795" s="11">
        <v>7.1199999999999996E-3</v>
      </c>
      <c r="DQ795" s="11">
        <v>2.7999999999999998E-4</v>
      </c>
      <c r="DR795" s="11">
        <v>6.9999999999999994E-5</v>
      </c>
      <c r="DS795" s="11">
        <v>8.7299999999999999E-3</v>
      </c>
      <c r="DT795" s="11">
        <v>1.3820000000000001E-2</v>
      </c>
      <c r="DU795" s="11">
        <v>1.1599999999999999E-2</v>
      </c>
      <c r="DV795" s="11">
        <v>0.20127</v>
      </c>
      <c r="DW795" s="11">
        <v>0.58508000000000004</v>
      </c>
      <c r="DX795" s="11">
        <v>0</v>
      </c>
      <c r="DY795" s="11">
        <v>13808.053739999999</v>
      </c>
      <c r="DZ795" s="11">
        <v>102.85728</v>
      </c>
      <c r="EA795" s="11">
        <v>86.072280000000006</v>
      </c>
      <c r="EB795" s="11">
        <v>86.281729999999996</v>
      </c>
      <c r="EC795" s="11">
        <v>3.4406699999999999</v>
      </c>
      <c r="ED795" s="11">
        <v>0.89507999999999999</v>
      </c>
      <c r="EE795" s="11">
        <v>106.277</v>
      </c>
      <c r="EF795" s="11">
        <v>165.90763999999999</v>
      </c>
      <c r="EG795" s="11">
        <v>150.56428</v>
      </c>
      <c r="EH795" s="11">
        <v>2570.8101299999998</v>
      </c>
      <c r="EI795" s="11">
        <v>7498.1288000000004</v>
      </c>
      <c r="EJ795" s="11">
        <v>0</v>
      </c>
      <c r="EK795" s="11">
        <v>73.884427410000001</v>
      </c>
      <c r="EL795" s="11">
        <v>8.3466078999999999E-2</v>
      </c>
      <c r="EM795" s="11">
        <v>2.9891744000000001E-2</v>
      </c>
      <c r="EN795" s="11">
        <v>3.2434511999999999E-2</v>
      </c>
      <c r="EO795" s="11">
        <v>0</v>
      </c>
      <c r="EP795" s="11">
        <v>0</v>
      </c>
      <c r="EQ795" s="11">
        <v>0</v>
      </c>
      <c r="ER795" s="11">
        <v>0</v>
      </c>
      <c r="ES795" s="11">
        <v>0</v>
      </c>
      <c r="ET795" s="11">
        <v>0</v>
      </c>
      <c r="EU795" s="11">
        <v>0</v>
      </c>
      <c r="EV795" s="11">
        <v>0</v>
      </c>
      <c r="EW795" s="11">
        <v>180.53826119999999</v>
      </c>
      <c r="EX795" s="11">
        <v>0.20952625799999999</v>
      </c>
      <c r="EY795" s="11">
        <v>7.5905414000000004E-2</v>
      </c>
      <c r="EZ795" s="11">
        <v>8.3646366E-2</v>
      </c>
      <c r="FA795" s="11">
        <v>0</v>
      </c>
      <c r="FB795" s="11">
        <v>0</v>
      </c>
      <c r="FC795" s="11">
        <v>0</v>
      </c>
      <c r="FD795" s="11">
        <v>0</v>
      </c>
      <c r="FE795" s="11">
        <v>0</v>
      </c>
      <c r="FF795" s="11">
        <v>0</v>
      </c>
      <c r="FG795" s="11">
        <v>0</v>
      </c>
      <c r="FH795" s="11">
        <v>1.1794279999999999</v>
      </c>
      <c r="FI795" s="11" t="s">
        <v>115</v>
      </c>
      <c r="FJ795" s="11" t="s">
        <v>115</v>
      </c>
      <c r="FK795" s="9">
        <v>14086.705701000001</v>
      </c>
      <c r="FL795" s="11" t="s">
        <v>115</v>
      </c>
      <c r="FM795" s="11" t="s">
        <v>115</v>
      </c>
    </row>
    <row r="796" spans="116:169">
      <c r="DL796" s="11">
        <v>0</v>
      </c>
      <c r="DM796" s="11">
        <v>1.1370800000000001</v>
      </c>
      <c r="DN796" s="11">
        <v>7.3200000000000001E-3</v>
      </c>
      <c r="DO796" s="11">
        <v>7.4799999999999997E-3</v>
      </c>
      <c r="DP796" s="11">
        <v>6.6E-3</v>
      </c>
      <c r="DQ796" s="11">
        <v>2.7E-4</v>
      </c>
      <c r="DR796" s="11">
        <v>6.9999999999999994E-5</v>
      </c>
      <c r="DS796" s="11">
        <v>7.0400000000000003E-3</v>
      </c>
      <c r="DT796" s="11">
        <v>1.3559999999999999E-2</v>
      </c>
      <c r="DU796" s="11">
        <v>1.167E-2</v>
      </c>
      <c r="DV796" s="11">
        <v>0.20999000000000001</v>
      </c>
      <c r="DW796" s="11">
        <v>0.59889999999999999</v>
      </c>
      <c r="DX796" s="11">
        <v>0</v>
      </c>
      <c r="DY796" s="11">
        <v>13504.968440000001</v>
      </c>
      <c r="DZ796" s="11">
        <v>87.35557</v>
      </c>
      <c r="EA796" s="11">
        <v>89.706670000000003</v>
      </c>
      <c r="EB796" s="11">
        <v>79.598150000000004</v>
      </c>
      <c r="EC796" s="11">
        <v>3.3014600000000001</v>
      </c>
      <c r="ED796" s="11">
        <v>0.85121000000000002</v>
      </c>
      <c r="EE796" s="11">
        <v>85.267859999999999</v>
      </c>
      <c r="EF796" s="11">
        <v>161.93281999999999</v>
      </c>
      <c r="EG796" s="11">
        <v>151.45936</v>
      </c>
      <c r="EH796" s="11">
        <v>2677.0871299999999</v>
      </c>
      <c r="EI796" s="11">
        <v>7664.0364300000001</v>
      </c>
      <c r="EJ796" s="11">
        <v>0</v>
      </c>
      <c r="EK796" s="11">
        <v>73.587527910000006</v>
      </c>
      <c r="EL796" s="11">
        <v>8.2613238000000006E-2</v>
      </c>
      <c r="EM796" s="11">
        <v>2.7089094000000001E-2</v>
      </c>
      <c r="EN796" s="11">
        <v>2.6289930999999999E-2</v>
      </c>
      <c r="EO796" s="11">
        <v>0</v>
      </c>
      <c r="EP796" s="11">
        <v>0</v>
      </c>
      <c r="EQ796" s="11">
        <v>0</v>
      </c>
      <c r="ER796" s="11">
        <v>0</v>
      </c>
      <c r="ES796" s="11">
        <v>0</v>
      </c>
      <c r="ET796" s="11">
        <v>0</v>
      </c>
      <c r="EU796" s="11">
        <v>0</v>
      </c>
      <c r="EV796" s="11">
        <v>0</v>
      </c>
      <c r="EW796" s="11">
        <v>176.56883010000001</v>
      </c>
      <c r="EX796" s="11">
        <v>0.203491386</v>
      </c>
      <c r="EY796" s="11">
        <v>6.7544050999999994E-2</v>
      </c>
      <c r="EZ796" s="11">
        <v>6.6595863000000005E-2</v>
      </c>
      <c r="FA796" s="11">
        <v>0</v>
      </c>
      <c r="FB796" s="11">
        <v>0</v>
      </c>
      <c r="FC796" s="11">
        <v>0</v>
      </c>
      <c r="FD796" s="11">
        <v>0</v>
      </c>
      <c r="FE796" s="11">
        <v>0</v>
      </c>
      <c r="FF796" s="11">
        <v>0</v>
      </c>
      <c r="FG796" s="11">
        <v>0</v>
      </c>
      <c r="FH796" s="11">
        <v>1.1587540000000001</v>
      </c>
      <c r="FI796" s="11" t="s">
        <v>115</v>
      </c>
      <c r="FJ796" s="11" t="s">
        <v>115</v>
      </c>
      <c r="FK796" s="9">
        <v>13764.930281999999</v>
      </c>
      <c r="FL796" s="11" t="s">
        <v>115</v>
      </c>
      <c r="FM796" s="11" t="s">
        <v>115</v>
      </c>
    </row>
    <row r="797" spans="116:169">
      <c r="DL797" s="11">
        <v>0</v>
      </c>
      <c r="DM797" s="11">
        <v>1.11704</v>
      </c>
      <c r="DN797" s="11">
        <v>8.0700000000000008E-3</v>
      </c>
      <c r="DO797" s="11">
        <v>6.5799999999999999E-3</v>
      </c>
      <c r="DP797" s="11">
        <v>6.79E-3</v>
      </c>
      <c r="DQ797" s="11">
        <v>2.5999999999999998E-4</v>
      </c>
      <c r="DR797" s="11">
        <v>6.9999999999999994E-5</v>
      </c>
      <c r="DS797" s="11">
        <v>6.6299999999999996E-3</v>
      </c>
      <c r="DT797" s="11">
        <v>1.3310000000000001E-2</v>
      </c>
      <c r="DU797" s="11">
        <v>1.174E-2</v>
      </c>
      <c r="DV797" s="11">
        <v>0.21704000000000001</v>
      </c>
      <c r="DW797" s="11">
        <v>0.61246</v>
      </c>
      <c r="DX797" s="11">
        <v>0</v>
      </c>
      <c r="DY797" s="11">
        <v>13193.87191</v>
      </c>
      <c r="DZ797" s="11">
        <v>95.857119999999995</v>
      </c>
      <c r="EA797" s="11">
        <v>78.493830000000003</v>
      </c>
      <c r="EB797" s="11">
        <v>81.474710000000002</v>
      </c>
      <c r="EC797" s="11">
        <v>3.1581100000000002</v>
      </c>
      <c r="ED797" s="11">
        <v>0.80318999999999996</v>
      </c>
      <c r="EE797" s="11">
        <v>79.828490000000002</v>
      </c>
      <c r="EF797" s="11">
        <v>158.09508</v>
      </c>
      <c r="EG797" s="11">
        <v>152.31057000000001</v>
      </c>
      <c r="EH797" s="11">
        <v>2762.3549899999998</v>
      </c>
      <c r="EI797" s="11">
        <v>7825.9692599999998</v>
      </c>
      <c r="EJ797" s="11">
        <v>0</v>
      </c>
      <c r="EK797" s="11">
        <v>73.217962510000007</v>
      </c>
      <c r="EL797" s="11">
        <v>7.7242237000000005E-2</v>
      </c>
      <c r="EM797" s="11">
        <v>2.7941964E-2</v>
      </c>
      <c r="EN797" s="11">
        <v>2.4697427000000001E-2</v>
      </c>
      <c r="EO797" s="11">
        <v>0</v>
      </c>
      <c r="EP797" s="11">
        <v>0</v>
      </c>
      <c r="EQ797" s="11">
        <v>0</v>
      </c>
      <c r="ER797" s="11">
        <v>0</v>
      </c>
      <c r="ES797" s="11">
        <v>0</v>
      </c>
      <c r="ET797" s="11">
        <v>0</v>
      </c>
      <c r="EU797" s="11">
        <v>0</v>
      </c>
      <c r="EV797" s="11">
        <v>0</v>
      </c>
      <c r="EW797" s="11">
        <v>172.49648339999999</v>
      </c>
      <c r="EX797" s="11">
        <v>0.18693380200000001</v>
      </c>
      <c r="EY797" s="11">
        <v>6.8407964000000002E-2</v>
      </c>
      <c r="EZ797" s="11">
        <v>6.1445195000000001E-2</v>
      </c>
      <c r="FA797" s="11">
        <v>0</v>
      </c>
      <c r="FB797" s="11">
        <v>0</v>
      </c>
      <c r="FC797" s="11">
        <v>0</v>
      </c>
      <c r="FD797" s="11">
        <v>0</v>
      </c>
      <c r="FE797" s="11">
        <v>0</v>
      </c>
      <c r="FF797" s="11">
        <v>0</v>
      </c>
      <c r="FG797" s="11">
        <v>0</v>
      </c>
      <c r="FH797" s="11">
        <v>1.138747</v>
      </c>
      <c r="FI797" s="11" t="s">
        <v>115</v>
      </c>
      <c r="FJ797" s="11" t="s">
        <v>115</v>
      </c>
      <c r="FK797" s="9">
        <v>13452.855683</v>
      </c>
      <c r="FL797" s="11" t="s">
        <v>115</v>
      </c>
      <c r="FM797" s="11" t="s">
        <v>115</v>
      </c>
    </row>
    <row r="798" spans="116:169">
      <c r="DL798" s="11">
        <v>0</v>
      </c>
      <c r="DM798" s="11">
        <v>1.0972999999999999</v>
      </c>
      <c r="DN798" s="11">
        <v>8.1200000000000005E-3</v>
      </c>
      <c r="DO798" s="11">
        <v>7.0600000000000003E-3</v>
      </c>
      <c r="DP798" s="11">
        <v>6.11E-3</v>
      </c>
      <c r="DQ798" s="11">
        <v>2.5999999999999998E-4</v>
      </c>
      <c r="DR798" s="11">
        <v>6.9999999999999994E-5</v>
      </c>
      <c r="DS798" s="11">
        <v>6.7600000000000004E-3</v>
      </c>
      <c r="DT798" s="11">
        <v>1.307E-2</v>
      </c>
      <c r="DU798" s="11">
        <v>1.1809999999999999E-2</v>
      </c>
      <c r="DV798" s="11">
        <v>0.22367000000000001</v>
      </c>
      <c r="DW798" s="11">
        <v>0.62578</v>
      </c>
      <c r="DX798" s="11">
        <v>0</v>
      </c>
      <c r="DY798" s="11">
        <v>12888.04507</v>
      </c>
      <c r="DZ798" s="11">
        <v>95.893510000000006</v>
      </c>
      <c r="EA798" s="11">
        <v>83.796949999999995</v>
      </c>
      <c r="EB798" s="11">
        <v>72.863560000000007</v>
      </c>
      <c r="EC798" s="11">
        <v>3.06568</v>
      </c>
      <c r="ED798" s="11">
        <v>0.80737999999999999</v>
      </c>
      <c r="EE798" s="11">
        <v>80.99521</v>
      </c>
      <c r="EF798" s="11">
        <v>154.39850999999999</v>
      </c>
      <c r="EG798" s="11">
        <v>153.11376000000001</v>
      </c>
      <c r="EH798" s="11">
        <v>2842.1834800000001</v>
      </c>
      <c r="EI798" s="11">
        <v>7984.0643300000002</v>
      </c>
      <c r="EJ798" s="11">
        <v>0</v>
      </c>
      <c r="EK798" s="11">
        <v>72.858932089999996</v>
      </c>
      <c r="EL798" s="11">
        <v>7.9299699000000001E-2</v>
      </c>
      <c r="EM798" s="11">
        <v>2.5839755999999998E-2</v>
      </c>
      <c r="EN798" s="11">
        <v>2.5739877000000001E-2</v>
      </c>
      <c r="EO798" s="11">
        <v>0</v>
      </c>
      <c r="EP798" s="11">
        <v>0</v>
      </c>
      <c r="EQ798" s="11">
        <v>0</v>
      </c>
      <c r="ER798" s="11">
        <v>0</v>
      </c>
      <c r="ES798" s="11">
        <v>0</v>
      </c>
      <c r="ET798" s="11">
        <v>0</v>
      </c>
      <c r="EU798" s="11">
        <v>0</v>
      </c>
      <c r="EV798" s="11">
        <v>0</v>
      </c>
      <c r="EW798" s="11">
        <v>168.52162799999999</v>
      </c>
      <c r="EX798" s="11">
        <v>0.188336325</v>
      </c>
      <c r="EY798" s="11">
        <v>6.2137066999999997E-2</v>
      </c>
      <c r="EZ798" s="11">
        <v>6.2889843000000001E-2</v>
      </c>
      <c r="FA798" s="11">
        <v>0</v>
      </c>
      <c r="FB798" s="11">
        <v>0</v>
      </c>
      <c r="FC798" s="11">
        <v>0</v>
      </c>
      <c r="FD798" s="11">
        <v>0</v>
      </c>
      <c r="FE798" s="11">
        <v>0</v>
      </c>
      <c r="FF798" s="11">
        <v>0</v>
      </c>
      <c r="FG798" s="11">
        <v>0</v>
      </c>
      <c r="FH798" s="11">
        <v>1.118846</v>
      </c>
      <c r="FI798" s="11" t="s">
        <v>115</v>
      </c>
      <c r="FJ798" s="11" t="s">
        <v>115</v>
      </c>
      <c r="FK798" s="9">
        <v>13143.664778</v>
      </c>
      <c r="FL798" s="11" t="s">
        <v>115</v>
      </c>
      <c r="FM798" s="11" t="s">
        <v>115</v>
      </c>
    </row>
    <row r="799" spans="116:169">
      <c r="DL799" s="11">
        <v>0</v>
      </c>
      <c r="DM799" s="11">
        <v>1.07772</v>
      </c>
      <c r="DN799" s="11">
        <v>8.2199999999999999E-3</v>
      </c>
      <c r="DO799" s="11">
        <v>7.1000000000000004E-3</v>
      </c>
      <c r="DP799" s="11">
        <v>6.4599999999999996E-3</v>
      </c>
      <c r="DQ799" s="11">
        <v>2.5999999999999998E-4</v>
      </c>
      <c r="DR799" s="11">
        <v>6.9999999999999994E-5</v>
      </c>
      <c r="DS799" s="11">
        <v>6.1700000000000001E-3</v>
      </c>
      <c r="DT799" s="11">
        <v>1.285E-2</v>
      </c>
      <c r="DU799" s="11">
        <v>1.188E-2</v>
      </c>
      <c r="DV799" s="11">
        <v>0.23043</v>
      </c>
      <c r="DW799" s="11">
        <v>0.63885000000000003</v>
      </c>
      <c r="DX799" s="11">
        <v>0</v>
      </c>
      <c r="DY799" s="11">
        <v>12585.833860000001</v>
      </c>
      <c r="DZ799" s="11">
        <v>96.58802</v>
      </c>
      <c r="EA799" s="11">
        <v>83.73648</v>
      </c>
      <c r="EB799" s="11">
        <v>76.632260000000002</v>
      </c>
      <c r="EC799" s="11">
        <v>3.10582</v>
      </c>
      <c r="ED799" s="11">
        <v>0.77946000000000004</v>
      </c>
      <c r="EE799" s="11">
        <v>73.486450000000005</v>
      </c>
      <c r="EF799" s="11">
        <v>150.87982</v>
      </c>
      <c r="EG799" s="11">
        <v>153.92113000000001</v>
      </c>
      <c r="EH799" s="11">
        <v>2923.1786900000002</v>
      </c>
      <c r="EI799" s="11">
        <v>8138.4628400000001</v>
      </c>
      <c r="EJ799" s="11">
        <v>0</v>
      </c>
      <c r="EK799" s="11">
        <v>72.491128329999995</v>
      </c>
      <c r="EL799" s="11">
        <v>8.1072676999999996E-2</v>
      </c>
      <c r="EM799" s="11">
        <v>2.6951158999999999E-2</v>
      </c>
      <c r="EN799" s="11">
        <v>2.3445823000000001E-2</v>
      </c>
      <c r="EO799" s="11">
        <v>0</v>
      </c>
      <c r="EP799" s="11">
        <v>0</v>
      </c>
      <c r="EQ799" s="11">
        <v>0</v>
      </c>
      <c r="ER799" s="11">
        <v>0</v>
      </c>
      <c r="ES799" s="11">
        <v>0</v>
      </c>
      <c r="ET799" s="11">
        <v>0</v>
      </c>
      <c r="EU799" s="11">
        <v>0</v>
      </c>
      <c r="EV799" s="11">
        <v>0</v>
      </c>
      <c r="EW799" s="11">
        <v>164.5977565</v>
      </c>
      <c r="EX799" s="11">
        <v>0.18901652299999999</v>
      </c>
      <c r="EY799" s="11">
        <v>6.3616923000000006E-2</v>
      </c>
      <c r="EZ799" s="11">
        <v>5.6251717999999999E-2</v>
      </c>
      <c r="FA799" s="11">
        <v>0</v>
      </c>
      <c r="FB799" s="11">
        <v>0</v>
      </c>
      <c r="FC799" s="11">
        <v>0</v>
      </c>
      <c r="FD799" s="11">
        <v>0</v>
      </c>
      <c r="FE799" s="11">
        <v>0</v>
      </c>
      <c r="FF799" s="11">
        <v>0</v>
      </c>
      <c r="FG799" s="11">
        <v>0</v>
      </c>
      <c r="FH799" s="11">
        <v>1.099766</v>
      </c>
      <c r="FI799" s="11" t="s">
        <v>115</v>
      </c>
      <c r="FJ799" s="11" t="s">
        <v>115</v>
      </c>
      <c r="FK799" s="9">
        <v>12845.896441999999</v>
      </c>
      <c r="FL799" s="11" t="s">
        <v>115</v>
      </c>
      <c r="FM799" s="11" t="s">
        <v>115</v>
      </c>
    </row>
    <row r="800" spans="116:169">
      <c r="DL800" s="11">
        <v>0</v>
      </c>
      <c r="DM800" s="11">
        <v>1.0585800000000001</v>
      </c>
      <c r="DN800" s="11">
        <v>8.0700000000000008E-3</v>
      </c>
      <c r="DO800" s="11">
        <v>7.1599999999999997E-3</v>
      </c>
      <c r="DP800" s="11">
        <v>6.5100000000000002E-3</v>
      </c>
      <c r="DQ800" s="11">
        <v>2.5999999999999998E-4</v>
      </c>
      <c r="DR800" s="11">
        <v>6.9999999999999994E-5</v>
      </c>
      <c r="DS800" s="11">
        <v>6.4799999999999996E-3</v>
      </c>
      <c r="DT800" s="11">
        <v>1.264E-2</v>
      </c>
      <c r="DU800" s="11">
        <v>1.1950000000000001E-2</v>
      </c>
      <c r="DV800" s="11">
        <v>0.2366</v>
      </c>
      <c r="DW800" s="11">
        <v>0.65168999999999999</v>
      </c>
      <c r="DX800" s="11">
        <v>0</v>
      </c>
      <c r="DY800" s="11">
        <v>12290.38256</v>
      </c>
      <c r="DZ800" s="11">
        <v>94.194540000000003</v>
      </c>
      <c r="EA800" s="11">
        <v>83.999020000000002</v>
      </c>
      <c r="EB800" s="11">
        <v>76.823480000000004</v>
      </c>
      <c r="EC800" s="11">
        <v>3.1145100000000001</v>
      </c>
      <c r="ED800" s="11">
        <v>0.77581999999999995</v>
      </c>
      <c r="EE800" s="11">
        <v>76.778260000000003</v>
      </c>
      <c r="EF800" s="11">
        <v>147.55766</v>
      </c>
      <c r="EG800" s="11">
        <v>154.70060000000001</v>
      </c>
      <c r="EH800" s="11">
        <v>2996.6651400000001</v>
      </c>
      <c r="EI800" s="11">
        <v>8289.3426600000003</v>
      </c>
      <c r="EJ800" s="11">
        <v>0</v>
      </c>
      <c r="EK800" s="11">
        <v>72.134432860000004</v>
      </c>
      <c r="EL800" s="11">
        <v>8.3305892000000006E-2</v>
      </c>
      <c r="EM800" s="11">
        <v>2.7745847000000001E-2</v>
      </c>
      <c r="EN800" s="11">
        <v>2.5112407E-2</v>
      </c>
      <c r="EO800" s="11">
        <v>0</v>
      </c>
      <c r="EP800" s="11">
        <v>0</v>
      </c>
      <c r="EQ800" s="11">
        <v>0</v>
      </c>
      <c r="ER800" s="11">
        <v>0</v>
      </c>
      <c r="ES800" s="11">
        <v>0</v>
      </c>
      <c r="ET800" s="11">
        <v>0</v>
      </c>
      <c r="EU800" s="11">
        <v>0</v>
      </c>
      <c r="EV800" s="11">
        <v>0</v>
      </c>
      <c r="EW800" s="11">
        <v>160.76933450000001</v>
      </c>
      <c r="EX800" s="11">
        <v>0.190679655</v>
      </c>
      <c r="EY800" s="11">
        <v>6.4304821999999998E-2</v>
      </c>
      <c r="EZ800" s="11">
        <v>5.9157849999999998E-2</v>
      </c>
      <c r="FA800" s="11">
        <v>0</v>
      </c>
      <c r="FB800" s="11">
        <v>0</v>
      </c>
      <c r="FC800" s="11">
        <v>0</v>
      </c>
      <c r="FD800" s="11">
        <v>0</v>
      </c>
      <c r="FE800" s="11">
        <v>0</v>
      </c>
      <c r="FF800" s="11">
        <v>0</v>
      </c>
      <c r="FG800" s="11">
        <v>0</v>
      </c>
      <c r="FH800" s="11">
        <v>1.0805849999999999</v>
      </c>
      <c r="FI800" s="11" t="s">
        <v>115</v>
      </c>
      <c r="FJ800" s="11" t="s">
        <v>115</v>
      </c>
      <c r="FK800" s="9">
        <v>12548.51411</v>
      </c>
      <c r="FL800" s="11" t="s">
        <v>115</v>
      </c>
      <c r="FM800" s="11" t="s">
        <v>115</v>
      </c>
    </row>
    <row r="801" spans="116:169">
      <c r="DL801" s="11">
        <v>0</v>
      </c>
      <c r="DM801" s="11">
        <v>1.0388999999999999</v>
      </c>
      <c r="DN801" s="11">
        <v>8.8199999999999997E-3</v>
      </c>
      <c r="DO801" s="11">
        <v>7.0299999999999998E-3</v>
      </c>
      <c r="DP801" s="11">
        <v>6.5599999999999999E-3</v>
      </c>
      <c r="DQ801" s="11">
        <v>2.5999999999999998E-4</v>
      </c>
      <c r="DR801" s="11">
        <v>6.9999999999999994E-5</v>
      </c>
      <c r="DS801" s="11">
        <v>6.5599999999999999E-3</v>
      </c>
      <c r="DT801" s="11">
        <v>1.239E-2</v>
      </c>
      <c r="DU801" s="11">
        <v>1.201E-2</v>
      </c>
      <c r="DV801" s="11">
        <v>0.24307000000000001</v>
      </c>
      <c r="DW801" s="11">
        <v>0.66432999999999998</v>
      </c>
      <c r="DX801" s="11">
        <v>0</v>
      </c>
      <c r="DY801" s="11">
        <v>11990.28584</v>
      </c>
      <c r="DZ801" s="11">
        <v>102.37931</v>
      </c>
      <c r="EA801" s="11">
        <v>82.043220000000005</v>
      </c>
      <c r="EB801" s="11">
        <v>76.933710000000005</v>
      </c>
      <c r="EC801" s="11">
        <v>3.08223</v>
      </c>
      <c r="ED801" s="11">
        <v>0.76070000000000004</v>
      </c>
      <c r="EE801" s="11">
        <v>77.335539999999995</v>
      </c>
      <c r="EF801" s="11">
        <v>143.84136000000001</v>
      </c>
      <c r="EG801" s="11">
        <v>155.47640999999999</v>
      </c>
      <c r="EH801" s="11">
        <v>3073.4433899999999</v>
      </c>
      <c r="EI801" s="11">
        <v>8436.9003300000004</v>
      </c>
      <c r="EJ801" s="11">
        <v>0</v>
      </c>
      <c r="EK801" s="11">
        <v>71.714338830000003</v>
      </c>
      <c r="EL801" s="11">
        <v>8.3868286E-2</v>
      </c>
      <c r="EM801" s="11">
        <v>2.834768E-2</v>
      </c>
      <c r="EN801" s="11">
        <v>2.5642548000000001E-2</v>
      </c>
      <c r="EO801" s="11">
        <v>0</v>
      </c>
      <c r="EP801" s="11">
        <v>0</v>
      </c>
      <c r="EQ801" s="11">
        <v>0</v>
      </c>
      <c r="ER801" s="11">
        <v>0</v>
      </c>
      <c r="ES801" s="11">
        <v>0</v>
      </c>
      <c r="ET801" s="11">
        <v>0</v>
      </c>
      <c r="EU801" s="11">
        <v>0</v>
      </c>
      <c r="EV801" s="11">
        <v>0</v>
      </c>
      <c r="EW801" s="11">
        <v>156.87028770000001</v>
      </c>
      <c r="EX801" s="11">
        <v>0.18845956</v>
      </c>
      <c r="EY801" s="11">
        <v>6.4496066000000005E-2</v>
      </c>
      <c r="EZ801" s="11">
        <v>5.9305556000000002E-2</v>
      </c>
      <c r="FA801" s="11">
        <v>0</v>
      </c>
      <c r="FB801" s="11">
        <v>0</v>
      </c>
      <c r="FC801" s="11">
        <v>0</v>
      </c>
      <c r="FD801" s="11">
        <v>0</v>
      </c>
      <c r="FE801" s="11">
        <v>0</v>
      </c>
      <c r="FF801" s="11">
        <v>0</v>
      </c>
      <c r="FG801" s="11">
        <v>0</v>
      </c>
      <c r="FH801" s="11">
        <v>1.0615680000000001</v>
      </c>
      <c r="FI801" s="11" t="s">
        <v>115</v>
      </c>
      <c r="FJ801" s="11" t="s">
        <v>115</v>
      </c>
      <c r="FK801" s="9">
        <v>12254.724308999999</v>
      </c>
      <c r="FL801" s="11" t="s">
        <v>115</v>
      </c>
      <c r="FM801" s="11" t="s">
        <v>115</v>
      </c>
    </row>
    <row r="802" spans="116:169">
      <c r="DL802" s="11">
        <v>0</v>
      </c>
      <c r="DM802" s="11">
        <v>1.0191699999999999</v>
      </c>
      <c r="DN802" s="11">
        <v>9.2599999999999991E-3</v>
      </c>
      <c r="DO802" s="11">
        <v>7.5500000000000003E-3</v>
      </c>
      <c r="DP802" s="11">
        <v>6.4900000000000001E-3</v>
      </c>
      <c r="DQ802" s="11">
        <v>2.7E-4</v>
      </c>
      <c r="DR802" s="11">
        <v>6.9999999999999994E-5</v>
      </c>
      <c r="DS802" s="11">
        <v>6.62E-3</v>
      </c>
      <c r="DT802" s="11">
        <v>1.2149999999999999E-2</v>
      </c>
      <c r="DU802" s="11">
        <v>1.208E-2</v>
      </c>
      <c r="DV802" s="11">
        <v>0.24964</v>
      </c>
      <c r="DW802" s="11">
        <v>0.67671999999999999</v>
      </c>
      <c r="DX802" s="11">
        <v>0</v>
      </c>
      <c r="DY802" s="11">
        <v>11691.535</v>
      </c>
      <c r="DZ802" s="11">
        <v>106.85411999999999</v>
      </c>
      <c r="EA802" s="11">
        <v>87.532899999999998</v>
      </c>
      <c r="EB802" s="11">
        <v>75.691749999999999</v>
      </c>
      <c r="EC802" s="11">
        <v>3.1263100000000001</v>
      </c>
      <c r="ED802" s="11">
        <v>0.76137999999999995</v>
      </c>
      <c r="EE802" s="11">
        <v>77.518330000000006</v>
      </c>
      <c r="EF802" s="11">
        <v>140.28578999999999</v>
      </c>
      <c r="EG802" s="11">
        <v>156.23711</v>
      </c>
      <c r="EH802" s="11">
        <v>3150.7789400000001</v>
      </c>
      <c r="EI802" s="11">
        <v>8580.7416900000007</v>
      </c>
      <c r="EJ802" s="11">
        <v>0</v>
      </c>
      <c r="EK802" s="11">
        <v>71.275520610000001</v>
      </c>
      <c r="EL802" s="11">
        <v>8.8692245000000003E-2</v>
      </c>
      <c r="EM802" s="11">
        <v>2.8369788E-2</v>
      </c>
      <c r="EN802" s="11">
        <v>2.6158707999999999E-2</v>
      </c>
      <c r="EO802" s="11">
        <v>0</v>
      </c>
      <c r="EP802" s="11">
        <v>0</v>
      </c>
      <c r="EQ802" s="11">
        <v>0</v>
      </c>
      <c r="ER802" s="11">
        <v>0</v>
      </c>
      <c r="ES802" s="11">
        <v>0</v>
      </c>
      <c r="ET802" s="11">
        <v>0</v>
      </c>
      <c r="EU802" s="11">
        <v>0</v>
      </c>
      <c r="EV802" s="11">
        <v>0</v>
      </c>
      <c r="EW802" s="11">
        <v>153.0036643</v>
      </c>
      <c r="EX802" s="11">
        <v>0.19553511900000001</v>
      </c>
      <c r="EY802" s="11">
        <v>6.3359926999999996E-2</v>
      </c>
      <c r="EZ802" s="11">
        <v>5.9390370999999997E-2</v>
      </c>
      <c r="FA802" s="11">
        <v>0</v>
      </c>
      <c r="FB802" s="11">
        <v>0</v>
      </c>
      <c r="FC802" s="11">
        <v>0</v>
      </c>
      <c r="FD802" s="11">
        <v>0</v>
      </c>
      <c r="FE802" s="11">
        <v>0</v>
      </c>
      <c r="FF802" s="11">
        <v>0</v>
      </c>
      <c r="FG802" s="11">
        <v>0</v>
      </c>
      <c r="FH802" s="11">
        <v>1.042732</v>
      </c>
      <c r="FI802" s="11" t="s">
        <v>115</v>
      </c>
      <c r="FJ802" s="11" t="s">
        <v>115</v>
      </c>
      <c r="FK802" s="9">
        <v>11964.740073999999</v>
      </c>
      <c r="FL802" s="11" t="s">
        <v>115</v>
      </c>
      <c r="FM802" s="11" t="s">
        <v>115</v>
      </c>
    </row>
    <row r="803" spans="116:169">
      <c r="DL803" s="11">
        <v>0</v>
      </c>
      <c r="DM803" s="11">
        <v>1.0013799999999999</v>
      </c>
      <c r="DN803" s="11">
        <v>7.7799999999999996E-3</v>
      </c>
      <c r="DO803" s="11">
        <v>7.8700000000000003E-3</v>
      </c>
      <c r="DP803" s="11">
        <v>6.9199999999999999E-3</v>
      </c>
      <c r="DQ803" s="11">
        <v>2.7999999999999998E-4</v>
      </c>
      <c r="DR803" s="11">
        <v>6.9999999999999994E-5</v>
      </c>
      <c r="DS803" s="11">
        <v>6.5100000000000002E-3</v>
      </c>
      <c r="DT803" s="11">
        <v>1.193E-2</v>
      </c>
      <c r="DU803" s="11">
        <v>1.214E-2</v>
      </c>
      <c r="DV803" s="11">
        <v>0.25624999999999998</v>
      </c>
      <c r="DW803" s="11">
        <v>0.68886999999999998</v>
      </c>
      <c r="DX803" s="11">
        <v>0</v>
      </c>
      <c r="DY803" s="11">
        <v>11416.71723</v>
      </c>
      <c r="DZ803" s="11">
        <v>89.296999999999997</v>
      </c>
      <c r="EA803" s="11">
        <v>90.724450000000004</v>
      </c>
      <c r="EB803" s="11">
        <v>80.235780000000005</v>
      </c>
      <c r="EC803" s="11">
        <v>3.2446999999999999</v>
      </c>
      <c r="ED803" s="11">
        <v>0.75490000000000002</v>
      </c>
      <c r="EE803" s="11">
        <v>75.844120000000004</v>
      </c>
      <c r="EF803" s="11">
        <v>136.81801999999999</v>
      </c>
      <c r="EG803" s="11">
        <v>156.99849</v>
      </c>
      <c r="EH803" s="11">
        <v>3228.29727</v>
      </c>
      <c r="EI803" s="11">
        <v>8721.0274800000007</v>
      </c>
      <c r="EJ803" s="11">
        <v>0</v>
      </c>
      <c r="EK803" s="11">
        <v>70.953321590000002</v>
      </c>
      <c r="EL803" s="11">
        <v>9.4048760999999995E-2</v>
      </c>
      <c r="EM803" s="11">
        <v>3.0281115000000001E-2</v>
      </c>
      <c r="EN803" s="11">
        <v>2.6221073000000001E-2</v>
      </c>
      <c r="EO803" s="11">
        <v>0</v>
      </c>
      <c r="EP803" s="11">
        <v>0</v>
      </c>
      <c r="EQ803" s="11">
        <v>0</v>
      </c>
      <c r="ER803" s="11">
        <v>0</v>
      </c>
      <c r="ES803" s="11">
        <v>0</v>
      </c>
      <c r="ET803" s="11">
        <v>0</v>
      </c>
      <c r="EU803" s="11">
        <v>0</v>
      </c>
      <c r="EV803" s="11">
        <v>0</v>
      </c>
      <c r="EW803" s="11">
        <v>149.4557409</v>
      </c>
      <c r="EX803" s="11">
        <v>0.20346207199999999</v>
      </c>
      <c r="EY803" s="11">
        <v>6.6366889999999998E-2</v>
      </c>
      <c r="EZ803" s="11">
        <v>5.8434593E-2</v>
      </c>
      <c r="FA803" s="11">
        <v>0</v>
      </c>
      <c r="FB803" s="11">
        <v>0</v>
      </c>
      <c r="FC803" s="11">
        <v>0</v>
      </c>
      <c r="FD803" s="11">
        <v>0</v>
      </c>
      <c r="FE803" s="11">
        <v>0</v>
      </c>
      <c r="FF803" s="11">
        <v>0</v>
      </c>
      <c r="FG803" s="11">
        <v>0</v>
      </c>
      <c r="FH803" s="11">
        <v>1.02423</v>
      </c>
      <c r="FI803" s="11" t="s">
        <v>115</v>
      </c>
      <c r="FJ803" s="11" t="s">
        <v>115</v>
      </c>
      <c r="FK803" s="9">
        <v>11680.219159</v>
      </c>
      <c r="FL803" s="11" t="s">
        <v>115</v>
      </c>
      <c r="FM803" s="11" t="s">
        <v>115</v>
      </c>
    </row>
    <row r="804" spans="116:169">
      <c r="DL804" s="11">
        <v>0</v>
      </c>
      <c r="DM804" s="11">
        <v>0.98236000000000001</v>
      </c>
      <c r="DN804" s="11">
        <v>8.9099999999999995E-3</v>
      </c>
      <c r="DO804" s="11">
        <v>6.8199999999999997E-3</v>
      </c>
      <c r="DP804" s="11">
        <v>7.1399999999999996E-3</v>
      </c>
      <c r="DQ804" s="11">
        <v>2.7E-4</v>
      </c>
      <c r="DR804" s="11">
        <v>6.0000000000000002E-5</v>
      </c>
      <c r="DS804" s="11">
        <v>6.9699999999999996E-3</v>
      </c>
      <c r="DT804" s="11">
        <v>1.17E-2</v>
      </c>
      <c r="DU804" s="11">
        <v>1.221E-2</v>
      </c>
      <c r="DV804" s="11">
        <v>0.26275999999999999</v>
      </c>
      <c r="DW804" s="11">
        <v>0.70079999999999998</v>
      </c>
      <c r="DX804" s="11">
        <v>0</v>
      </c>
      <c r="DY804" s="11">
        <v>11129.589089999999</v>
      </c>
      <c r="DZ804" s="11">
        <v>101.62878000000001</v>
      </c>
      <c r="EA804" s="11">
        <v>78.128190000000004</v>
      </c>
      <c r="EB804" s="11">
        <v>82.332440000000005</v>
      </c>
      <c r="EC804" s="11">
        <v>3.1153400000000002</v>
      </c>
      <c r="ED804" s="11">
        <v>0.72558999999999996</v>
      </c>
      <c r="EE804" s="11">
        <v>80.700959999999995</v>
      </c>
      <c r="EF804" s="11">
        <v>133.34504999999999</v>
      </c>
      <c r="EG804" s="11">
        <v>157.75339</v>
      </c>
      <c r="EH804" s="11">
        <v>3304.1413899999998</v>
      </c>
      <c r="EI804" s="11">
        <v>8857.8454899999997</v>
      </c>
      <c r="EJ804" s="11">
        <v>0</v>
      </c>
      <c r="EK804" s="11">
        <v>70.504355369999999</v>
      </c>
      <c r="EL804" s="11">
        <v>8.8919171000000005E-2</v>
      </c>
      <c r="EM804" s="11">
        <v>3.2138191000000003E-2</v>
      </c>
      <c r="EN804" s="11">
        <v>2.8318829E-2</v>
      </c>
      <c r="EO804" s="11">
        <v>0</v>
      </c>
      <c r="EP804" s="11">
        <v>0</v>
      </c>
      <c r="EQ804" s="11">
        <v>0</v>
      </c>
      <c r="ER804" s="11">
        <v>0</v>
      </c>
      <c r="ES804" s="11">
        <v>0</v>
      </c>
      <c r="ET804" s="11">
        <v>0</v>
      </c>
      <c r="EU804" s="11">
        <v>0</v>
      </c>
      <c r="EV804" s="11">
        <v>0</v>
      </c>
      <c r="EW804" s="11">
        <v>145.70760179999999</v>
      </c>
      <c r="EX804" s="11">
        <v>0.18894533199999999</v>
      </c>
      <c r="EY804" s="11">
        <v>6.9126885999999998E-2</v>
      </c>
      <c r="EZ804" s="11">
        <v>6.1939521999999997E-2</v>
      </c>
      <c r="FA804" s="11">
        <v>0</v>
      </c>
      <c r="FB804" s="11">
        <v>0</v>
      </c>
      <c r="FC804" s="11">
        <v>0</v>
      </c>
      <c r="FD804" s="11">
        <v>0</v>
      </c>
      <c r="FE804" s="11">
        <v>0</v>
      </c>
      <c r="FF804" s="11">
        <v>0</v>
      </c>
      <c r="FG804" s="11">
        <v>0</v>
      </c>
      <c r="FH804" s="11">
        <v>1.005504</v>
      </c>
      <c r="FI804" s="11" t="s">
        <v>115</v>
      </c>
      <c r="FJ804" s="11" t="s">
        <v>115</v>
      </c>
      <c r="FK804" s="9">
        <v>11394.793834</v>
      </c>
      <c r="FL804" s="11" t="s">
        <v>115</v>
      </c>
      <c r="FM804" s="11" t="s">
        <v>115</v>
      </c>
    </row>
    <row r="805" spans="116:169">
      <c r="DL805" s="11">
        <v>0</v>
      </c>
      <c r="DM805" s="11">
        <v>0.96616000000000002</v>
      </c>
      <c r="DN805" s="11">
        <v>6.5700000000000003E-3</v>
      </c>
      <c r="DO805" s="11">
        <v>7.5599999999999999E-3</v>
      </c>
      <c r="DP805" s="11">
        <v>6.3499999999999997E-3</v>
      </c>
      <c r="DQ805" s="11">
        <v>2.7E-4</v>
      </c>
      <c r="DR805" s="11">
        <v>6.0000000000000002E-5</v>
      </c>
      <c r="DS805" s="11">
        <v>7.0099999999999997E-3</v>
      </c>
      <c r="DT805" s="11">
        <v>1.1520000000000001E-2</v>
      </c>
      <c r="DU805" s="11">
        <v>1.227E-2</v>
      </c>
      <c r="DV805" s="11">
        <v>0.26973000000000003</v>
      </c>
      <c r="DW805" s="11">
        <v>0.71248999999999996</v>
      </c>
      <c r="DX805" s="11">
        <v>0</v>
      </c>
      <c r="DY805" s="11">
        <v>10876.002420000001</v>
      </c>
      <c r="DZ805" s="11">
        <v>74.439019999999999</v>
      </c>
      <c r="EA805" s="11">
        <v>86.148120000000006</v>
      </c>
      <c r="EB805" s="11">
        <v>72.779079999999993</v>
      </c>
      <c r="EC805" s="11">
        <v>3.0443699999999998</v>
      </c>
      <c r="ED805" s="11">
        <v>0.73801000000000005</v>
      </c>
      <c r="EE805" s="11">
        <v>80.778859999999995</v>
      </c>
      <c r="EF805" s="11">
        <v>130.46588</v>
      </c>
      <c r="EG805" s="11">
        <v>158.47898000000001</v>
      </c>
      <c r="EH805" s="11">
        <v>3384.8423499999999</v>
      </c>
      <c r="EI805" s="11">
        <v>8991.1905399999996</v>
      </c>
      <c r="EJ805" s="11">
        <v>0</v>
      </c>
      <c r="EK805" s="11">
        <v>70.246057370000003</v>
      </c>
      <c r="EL805" s="11">
        <v>9.2995451000000007E-2</v>
      </c>
      <c r="EM805" s="11">
        <v>2.9404515999999999E-2</v>
      </c>
      <c r="EN805" s="11">
        <v>2.9608695000000001E-2</v>
      </c>
      <c r="EO805" s="11">
        <v>0</v>
      </c>
      <c r="EP805" s="11">
        <v>0</v>
      </c>
      <c r="EQ805" s="11">
        <v>0</v>
      </c>
      <c r="ER805" s="11">
        <v>0</v>
      </c>
      <c r="ES805" s="11">
        <v>0</v>
      </c>
      <c r="ET805" s="11">
        <v>0</v>
      </c>
      <c r="EU805" s="11">
        <v>0</v>
      </c>
      <c r="EV805" s="11">
        <v>0</v>
      </c>
      <c r="EW805" s="11">
        <v>142.41714479999999</v>
      </c>
      <c r="EX805" s="11">
        <v>0.19374518900000001</v>
      </c>
      <c r="EY805" s="11">
        <v>6.2079922000000003E-2</v>
      </c>
      <c r="EZ805" s="11">
        <v>6.3553113999999994E-2</v>
      </c>
      <c r="FA805" s="11">
        <v>0</v>
      </c>
      <c r="FB805" s="11">
        <v>0</v>
      </c>
      <c r="FC805" s="11">
        <v>0</v>
      </c>
      <c r="FD805" s="11">
        <v>0</v>
      </c>
      <c r="FE805" s="11">
        <v>0</v>
      </c>
      <c r="FF805" s="11">
        <v>0</v>
      </c>
      <c r="FG805" s="11">
        <v>0</v>
      </c>
      <c r="FH805" s="11">
        <v>0.98691099999999998</v>
      </c>
      <c r="FI805" s="11" t="s">
        <v>115</v>
      </c>
      <c r="FJ805" s="11" t="s">
        <v>115</v>
      </c>
      <c r="FK805" s="9">
        <v>11112.413008</v>
      </c>
      <c r="FL805" s="11" t="s">
        <v>115</v>
      </c>
      <c r="FM805" s="11" t="s">
        <v>115</v>
      </c>
    </row>
    <row r="806" spans="116:169">
      <c r="DL806" s="11">
        <v>0</v>
      </c>
      <c r="DM806" s="11">
        <v>0.94921</v>
      </c>
      <c r="DN806" s="11">
        <v>5.2100000000000002E-3</v>
      </c>
      <c r="DO806" s="11">
        <v>6.1199999999999996E-3</v>
      </c>
      <c r="DP806" s="11">
        <v>6.5300000000000002E-3</v>
      </c>
      <c r="DQ806" s="11">
        <v>1.2E-4</v>
      </c>
      <c r="DR806" s="11">
        <v>1.1E-4</v>
      </c>
      <c r="DS806" s="11">
        <v>6.3299999999999997E-3</v>
      </c>
      <c r="DT806" s="11">
        <v>1.329E-2</v>
      </c>
      <c r="DU806" s="11">
        <v>1.234E-2</v>
      </c>
      <c r="DV806" s="11">
        <v>0.27673999999999999</v>
      </c>
      <c r="DW806" s="11">
        <v>0.72401000000000004</v>
      </c>
      <c r="DX806" s="11">
        <v>0</v>
      </c>
      <c r="DY806" s="11">
        <v>10615.50375</v>
      </c>
      <c r="DZ806" s="11">
        <v>58.603819999999999</v>
      </c>
      <c r="EA806" s="11">
        <v>69.282290000000003</v>
      </c>
      <c r="EB806" s="11">
        <v>74.39479</v>
      </c>
      <c r="EC806" s="11">
        <v>1.33342</v>
      </c>
      <c r="ED806" s="11">
        <v>1.2625900000000001</v>
      </c>
      <c r="EE806" s="11">
        <v>72.417019999999994</v>
      </c>
      <c r="EF806" s="11">
        <v>149.56908000000001</v>
      </c>
      <c r="EG806" s="11">
        <v>159.21699000000001</v>
      </c>
      <c r="EH806" s="11">
        <v>3465.6212099999998</v>
      </c>
      <c r="EI806" s="11">
        <v>9121.6564299999991</v>
      </c>
      <c r="EJ806" s="11">
        <v>0</v>
      </c>
      <c r="EK806" s="11">
        <v>69.89129561</v>
      </c>
      <c r="EL806" s="11">
        <v>8.1104613000000006E-2</v>
      </c>
      <c r="EM806" s="11">
        <v>5.2735259E-2</v>
      </c>
      <c r="EN806" s="11">
        <v>2.1107474000000001E-2</v>
      </c>
      <c r="EO806" s="11">
        <v>0</v>
      </c>
      <c r="EP806" s="11">
        <v>0</v>
      </c>
      <c r="EQ806" s="11">
        <v>0</v>
      </c>
      <c r="ER806" s="11">
        <v>0</v>
      </c>
      <c r="ES806" s="11">
        <v>0</v>
      </c>
      <c r="ET806" s="11">
        <v>0</v>
      </c>
      <c r="EU806" s="11">
        <v>0</v>
      </c>
      <c r="EV806" s="11">
        <v>0</v>
      </c>
      <c r="EW806" s="11">
        <v>138.98909950000001</v>
      </c>
      <c r="EX806" s="11">
        <v>0.16603723000000001</v>
      </c>
      <c r="EY806" s="11">
        <v>0.10924331700000001</v>
      </c>
      <c r="EZ806" s="11">
        <v>4.4455922000000002E-2</v>
      </c>
      <c r="FA806" s="11">
        <v>0</v>
      </c>
      <c r="FB806" s="11">
        <v>0</v>
      </c>
      <c r="FC806" s="11">
        <v>0</v>
      </c>
      <c r="FD806" s="11">
        <v>0</v>
      </c>
      <c r="FE806" s="11">
        <v>0</v>
      </c>
      <c r="FF806" s="11">
        <v>0</v>
      </c>
      <c r="FG806" s="11">
        <v>0</v>
      </c>
      <c r="FH806" s="11">
        <v>0.96718700000000002</v>
      </c>
      <c r="FI806" s="11" t="s">
        <v>115</v>
      </c>
      <c r="FJ806" s="11" t="s">
        <v>115</v>
      </c>
      <c r="FK806" s="9">
        <v>10819.118069</v>
      </c>
      <c r="FL806" s="11" t="s">
        <v>115</v>
      </c>
      <c r="FM806" s="11" t="s">
        <v>115</v>
      </c>
    </row>
    <row r="807" spans="116:169">
      <c r="DL807" s="11">
        <v>0</v>
      </c>
      <c r="DM807" s="11">
        <v>0.93157999999999996</v>
      </c>
      <c r="DN807" s="11">
        <v>5.4999999999999997E-3</v>
      </c>
      <c r="DO807" s="11">
        <v>5.0099999999999997E-3</v>
      </c>
      <c r="DP807" s="11">
        <v>5.3800000000000002E-3</v>
      </c>
      <c r="DQ807" s="11">
        <v>1E-4</v>
      </c>
      <c r="DR807" s="11">
        <v>1.1E-4</v>
      </c>
      <c r="DS807" s="11">
        <v>6.45E-3</v>
      </c>
      <c r="DT807" s="11">
        <v>1.306E-2</v>
      </c>
      <c r="DU807" s="11">
        <v>1.2449999999999999E-2</v>
      </c>
      <c r="DV807" s="11">
        <v>0.28306999999999999</v>
      </c>
      <c r="DW807" s="11">
        <v>0.73729999999999996</v>
      </c>
      <c r="DX807" s="11">
        <v>0</v>
      </c>
      <c r="DY807" s="11">
        <v>10349.13624</v>
      </c>
      <c r="DZ807" s="11">
        <v>61.479349999999997</v>
      </c>
      <c r="EA807" s="11">
        <v>56.339950000000002</v>
      </c>
      <c r="EB807" s="11">
        <v>60.816789999999997</v>
      </c>
      <c r="EC807" s="11">
        <v>1.1637599999999999</v>
      </c>
      <c r="ED807" s="11">
        <v>1.2015800000000001</v>
      </c>
      <c r="EE807" s="11">
        <v>73.390450000000001</v>
      </c>
      <c r="EF807" s="11">
        <v>146.03577999999999</v>
      </c>
      <c r="EG807" s="11">
        <v>160.47959</v>
      </c>
      <c r="EH807" s="11">
        <v>3538.0382300000001</v>
      </c>
      <c r="EI807" s="11">
        <v>9271.2255100000002</v>
      </c>
      <c r="EJ807" s="11">
        <v>0</v>
      </c>
      <c r="EK807" s="11">
        <v>69.426819679999994</v>
      </c>
      <c r="EL807" s="11">
        <v>6.1512018000000002E-2</v>
      </c>
      <c r="EM807" s="11">
        <v>4.3842908E-2</v>
      </c>
      <c r="EN807" s="11">
        <v>2.1989916000000002E-2</v>
      </c>
      <c r="EO807" s="11">
        <v>0</v>
      </c>
      <c r="EP807" s="11">
        <v>0</v>
      </c>
      <c r="EQ807" s="11">
        <v>0</v>
      </c>
      <c r="ER807" s="11">
        <v>0</v>
      </c>
      <c r="ES807" s="11">
        <v>0</v>
      </c>
      <c r="ET807" s="11">
        <v>0</v>
      </c>
      <c r="EU807" s="11">
        <v>0</v>
      </c>
      <c r="EV807" s="11">
        <v>0</v>
      </c>
      <c r="EW807" s="11">
        <v>135.40617499999999</v>
      </c>
      <c r="EX807" s="11">
        <v>0.123343965</v>
      </c>
      <c r="EY807" s="11">
        <v>8.9086113999999994E-2</v>
      </c>
      <c r="EZ807" s="11">
        <v>4.5440412999999999E-2</v>
      </c>
      <c r="FA807" s="11">
        <v>0</v>
      </c>
      <c r="FB807" s="11">
        <v>0</v>
      </c>
      <c r="FC807" s="11">
        <v>0</v>
      </c>
      <c r="FD807" s="11">
        <v>0</v>
      </c>
      <c r="FE807" s="11">
        <v>0</v>
      </c>
      <c r="FF807" s="11">
        <v>0</v>
      </c>
      <c r="FG807" s="11">
        <v>0</v>
      </c>
      <c r="FH807" s="11">
        <v>0.94757199999999997</v>
      </c>
      <c r="FI807" s="11" t="s">
        <v>115</v>
      </c>
      <c r="FJ807" s="11" t="s">
        <v>115</v>
      </c>
      <c r="FK807" s="9">
        <v>10528.936092</v>
      </c>
      <c r="FL807" s="11" t="s">
        <v>115</v>
      </c>
      <c r="FM807" s="11" t="s">
        <v>115</v>
      </c>
    </row>
    <row r="808" spans="116:169">
      <c r="DL808" s="11">
        <v>0</v>
      </c>
      <c r="DM808" s="11">
        <v>0.91500999999999999</v>
      </c>
      <c r="DN808" s="11">
        <v>4.6899999999999997E-3</v>
      </c>
      <c r="DO808" s="11">
        <v>5.11E-3</v>
      </c>
      <c r="DP808" s="11">
        <v>4.4600000000000004E-3</v>
      </c>
      <c r="DQ808" s="11">
        <v>9.0000000000000006E-5</v>
      </c>
      <c r="DR808" s="11">
        <v>1E-4</v>
      </c>
      <c r="DS808" s="11">
        <v>5.3099999999999996E-3</v>
      </c>
      <c r="DT808" s="11">
        <v>1.2789999999999999E-2</v>
      </c>
      <c r="DU808" s="11">
        <v>1.256E-2</v>
      </c>
      <c r="DV808" s="11">
        <v>0.28952</v>
      </c>
      <c r="DW808" s="11">
        <v>0.75034999999999996</v>
      </c>
      <c r="DX808" s="11">
        <v>0</v>
      </c>
      <c r="DY808" s="11">
        <v>10096.0509</v>
      </c>
      <c r="DZ808" s="11">
        <v>52.14</v>
      </c>
      <c r="EA808" s="11">
        <v>57.077680000000001</v>
      </c>
      <c r="EB808" s="11">
        <v>50.084150000000001</v>
      </c>
      <c r="EC808" s="11">
        <v>1.05681</v>
      </c>
      <c r="ED808" s="11">
        <v>1.1436900000000001</v>
      </c>
      <c r="EE808" s="11">
        <v>60.063830000000003</v>
      </c>
      <c r="EF808" s="11">
        <v>142.14240000000001</v>
      </c>
      <c r="EG808" s="11">
        <v>161.68116000000001</v>
      </c>
      <c r="EH808" s="11">
        <v>3611.42868</v>
      </c>
      <c r="EI808" s="11">
        <v>9417.2612900000004</v>
      </c>
      <c r="EJ808" s="11">
        <v>0</v>
      </c>
      <c r="EK808" s="11">
        <v>69.063185349999998</v>
      </c>
      <c r="EL808" s="11">
        <v>5.8650513000000001E-2</v>
      </c>
      <c r="EM808" s="11">
        <v>3.6469320999999999E-2</v>
      </c>
      <c r="EN808" s="11">
        <v>1.8328423999999999E-2</v>
      </c>
      <c r="EO808" s="11">
        <v>0</v>
      </c>
      <c r="EP808" s="11">
        <v>0</v>
      </c>
      <c r="EQ808" s="11">
        <v>0</v>
      </c>
      <c r="ER808" s="11">
        <v>0</v>
      </c>
      <c r="ES808" s="11">
        <v>0</v>
      </c>
      <c r="ET808" s="11">
        <v>0</v>
      </c>
      <c r="EU808" s="11">
        <v>0</v>
      </c>
      <c r="EV808" s="11">
        <v>0</v>
      </c>
      <c r="EW808" s="11">
        <v>132.08853780000001</v>
      </c>
      <c r="EX808" s="11">
        <v>0.11524986500000001</v>
      </c>
      <c r="EY808" s="11">
        <v>7.2691659000000006E-2</v>
      </c>
      <c r="EZ808" s="11">
        <v>3.7155013000000001E-2</v>
      </c>
      <c r="FA808" s="11">
        <v>0</v>
      </c>
      <c r="FB808" s="11">
        <v>0</v>
      </c>
      <c r="FC808" s="11">
        <v>0</v>
      </c>
      <c r="FD808" s="11">
        <v>0</v>
      </c>
      <c r="FE808" s="11">
        <v>0</v>
      </c>
      <c r="FF808" s="11">
        <v>0</v>
      </c>
      <c r="FG808" s="11">
        <v>0</v>
      </c>
      <c r="FH808" s="11">
        <v>0.92935999999999996</v>
      </c>
      <c r="FI808" s="11" t="s">
        <v>115</v>
      </c>
      <c r="FJ808" s="11" t="s">
        <v>115</v>
      </c>
      <c r="FK808" s="9">
        <v>10256.409529</v>
      </c>
      <c r="FL808" s="11" t="s">
        <v>115</v>
      </c>
      <c r="FM808" s="11" t="s">
        <v>115</v>
      </c>
    </row>
    <row r="809" spans="116:169">
      <c r="DL809" s="11">
        <v>0</v>
      </c>
      <c r="DM809" s="11">
        <v>0.89795000000000003</v>
      </c>
      <c r="DN809" s="11">
        <v>5.1999999999999998E-3</v>
      </c>
      <c r="DO809" s="11">
        <v>4.5199999999999997E-3</v>
      </c>
      <c r="DP809" s="11">
        <v>4.47E-3</v>
      </c>
      <c r="DQ809" s="11">
        <v>9.0000000000000006E-5</v>
      </c>
      <c r="DR809" s="11">
        <v>1E-4</v>
      </c>
      <c r="DS809" s="11">
        <v>4.4999999999999997E-3</v>
      </c>
      <c r="DT809" s="11">
        <v>1.255E-2</v>
      </c>
      <c r="DU809" s="11">
        <v>1.2659999999999999E-2</v>
      </c>
      <c r="DV809" s="11">
        <v>0.29482999999999998</v>
      </c>
      <c r="DW809" s="11">
        <v>0.76315</v>
      </c>
      <c r="DX809" s="11">
        <v>0</v>
      </c>
      <c r="DY809" s="11">
        <v>9839.3680399999994</v>
      </c>
      <c r="DZ809" s="11">
        <v>57.331209999999999</v>
      </c>
      <c r="EA809" s="11">
        <v>50.137250000000002</v>
      </c>
      <c r="EB809" s="11">
        <v>49.879899999999999</v>
      </c>
      <c r="EC809" s="11">
        <v>0.95567999999999997</v>
      </c>
      <c r="ED809" s="11">
        <v>1.0843100000000001</v>
      </c>
      <c r="EE809" s="11">
        <v>50.476010000000002</v>
      </c>
      <c r="EF809" s="11">
        <v>138.42857000000001</v>
      </c>
      <c r="EG809" s="11">
        <v>162.82486</v>
      </c>
      <c r="EH809" s="11">
        <v>3671.4925199999998</v>
      </c>
      <c r="EI809" s="11">
        <v>9559.4036899999992</v>
      </c>
      <c r="EJ809" s="11">
        <v>0</v>
      </c>
      <c r="EK809" s="11">
        <v>68.643617689999999</v>
      </c>
      <c r="EL809" s="11">
        <v>5.3312657999999999E-2</v>
      </c>
      <c r="EM809" s="11">
        <v>3.6248196000000003E-2</v>
      </c>
      <c r="EN809" s="11">
        <v>1.5392602999999999E-2</v>
      </c>
      <c r="EO809" s="11">
        <v>0</v>
      </c>
      <c r="EP809" s="11">
        <v>0</v>
      </c>
      <c r="EQ809" s="11">
        <v>0</v>
      </c>
      <c r="ER809" s="11">
        <v>0</v>
      </c>
      <c r="ES809" s="11">
        <v>0</v>
      </c>
      <c r="ET809" s="11">
        <v>0</v>
      </c>
      <c r="EU809" s="11">
        <v>0</v>
      </c>
      <c r="EV809" s="11">
        <v>0</v>
      </c>
      <c r="EW809" s="11">
        <v>128.7270575</v>
      </c>
      <c r="EX809" s="11">
        <v>0.102760376</v>
      </c>
      <c r="EY809" s="11">
        <v>7.0839790999999999E-2</v>
      </c>
      <c r="EZ809" s="11">
        <v>3.0607290999999998E-2</v>
      </c>
      <c r="FA809" s="11">
        <v>0</v>
      </c>
      <c r="FB809" s="11">
        <v>0</v>
      </c>
      <c r="FC809" s="11">
        <v>0</v>
      </c>
      <c r="FD809" s="11">
        <v>0</v>
      </c>
      <c r="FE809" s="11">
        <v>0</v>
      </c>
      <c r="FF809" s="11">
        <v>0</v>
      </c>
      <c r="FG809" s="11">
        <v>0</v>
      </c>
      <c r="FH809" s="11">
        <v>0.91222000000000003</v>
      </c>
      <c r="FI809" s="11" t="s">
        <v>115</v>
      </c>
      <c r="FJ809" s="11" t="s">
        <v>115</v>
      </c>
      <c r="FK809" s="9">
        <v>9997.6720750000004</v>
      </c>
      <c r="FL809" s="11" t="s">
        <v>115</v>
      </c>
      <c r="FM809" s="11" t="s">
        <v>115</v>
      </c>
    </row>
    <row r="810" spans="116:169">
      <c r="DL810" s="11">
        <v>0</v>
      </c>
      <c r="DM810" s="11">
        <v>0.88116000000000005</v>
      </c>
      <c r="DN810" s="11">
        <v>5.2500000000000003E-3</v>
      </c>
      <c r="DO810" s="11">
        <v>4.8199999999999996E-3</v>
      </c>
      <c r="DP810" s="11">
        <v>4.0200000000000001E-3</v>
      </c>
      <c r="DQ810" s="11">
        <v>9.0000000000000006E-5</v>
      </c>
      <c r="DR810" s="11">
        <v>1E-4</v>
      </c>
      <c r="DS810" s="11">
        <v>4.4900000000000001E-3</v>
      </c>
      <c r="DT810" s="11">
        <v>1.231E-2</v>
      </c>
      <c r="DU810" s="11">
        <v>1.2760000000000001E-2</v>
      </c>
      <c r="DV810" s="11">
        <v>0.29932999999999998</v>
      </c>
      <c r="DW810" s="11">
        <v>0.77568999999999999</v>
      </c>
      <c r="DX810" s="11">
        <v>0</v>
      </c>
      <c r="DY810" s="11">
        <v>9587.2794200000008</v>
      </c>
      <c r="DZ810" s="11">
        <v>57.51229</v>
      </c>
      <c r="EA810" s="11">
        <v>53.115769999999998</v>
      </c>
      <c r="EB810" s="11">
        <v>44.531550000000003</v>
      </c>
      <c r="EC810" s="11">
        <v>0.94786999999999999</v>
      </c>
      <c r="ED810" s="11">
        <v>1.06456</v>
      </c>
      <c r="EE810" s="11">
        <v>50.03342</v>
      </c>
      <c r="EF810" s="11">
        <v>134.84944999999999</v>
      </c>
      <c r="EG810" s="11">
        <v>163.90916999999999</v>
      </c>
      <c r="EH810" s="11">
        <v>3721.9685300000001</v>
      </c>
      <c r="EI810" s="11">
        <v>9697.8322599999992</v>
      </c>
      <c r="EJ810" s="11">
        <v>0</v>
      </c>
      <c r="EK810" s="11">
        <v>68.234148610000005</v>
      </c>
      <c r="EL810" s="11">
        <v>5.4785610999999998E-2</v>
      </c>
      <c r="EM810" s="11">
        <v>3.3175682999999997E-2</v>
      </c>
      <c r="EN810" s="11">
        <v>1.562931E-2</v>
      </c>
      <c r="EO810" s="11">
        <v>0</v>
      </c>
      <c r="EP810" s="11">
        <v>0</v>
      </c>
      <c r="EQ810" s="11">
        <v>0</v>
      </c>
      <c r="ER810" s="11">
        <v>0</v>
      </c>
      <c r="ES810" s="11">
        <v>0</v>
      </c>
      <c r="ET810" s="11">
        <v>0</v>
      </c>
      <c r="EU810" s="11">
        <v>0</v>
      </c>
      <c r="EV810" s="11">
        <v>0</v>
      </c>
      <c r="EW810" s="11">
        <v>125.44839639999999</v>
      </c>
      <c r="EX810" s="11">
        <v>0.103474866</v>
      </c>
      <c r="EY810" s="11">
        <v>6.3591824000000005E-2</v>
      </c>
      <c r="EZ810" s="11">
        <v>3.0480264E-2</v>
      </c>
      <c r="FA810" s="11">
        <v>0</v>
      </c>
      <c r="FB810" s="11">
        <v>0</v>
      </c>
      <c r="FC810" s="11">
        <v>0</v>
      </c>
      <c r="FD810" s="11">
        <v>0</v>
      </c>
      <c r="FE810" s="11">
        <v>0</v>
      </c>
      <c r="FF810" s="11">
        <v>0</v>
      </c>
      <c r="FG810" s="11">
        <v>0</v>
      </c>
      <c r="FH810" s="11">
        <v>0.89533099999999999</v>
      </c>
      <c r="FI810" s="11" t="s">
        <v>115</v>
      </c>
      <c r="FJ810" s="11" t="s">
        <v>115</v>
      </c>
      <c r="FK810" s="9">
        <v>9743.3869070000001</v>
      </c>
      <c r="FL810" s="11" t="s">
        <v>115</v>
      </c>
      <c r="FM810" s="11" t="s">
        <v>115</v>
      </c>
    </row>
    <row r="811" spans="116:169">
      <c r="DL811" s="11">
        <v>0</v>
      </c>
      <c r="DM811" s="11">
        <v>0.86455000000000004</v>
      </c>
      <c r="DN811" s="11">
        <v>5.3400000000000001E-3</v>
      </c>
      <c r="DO811" s="11">
        <v>4.8599999999999997E-3</v>
      </c>
      <c r="DP811" s="11">
        <v>4.2300000000000003E-3</v>
      </c>
      <c r="DQ811" s="11">
        <v>9.0000000000000006E-5</v>
      </c>
      <c r="DR811" s="11">
        <v>9.0000000000000006E-5</v>
      </c>
      <c r="DS811" s="11">
        <v>4.0899999999999999E-3</v>
      </c>
      <c r="DT811" s="11">
        <v>1.208E-2</v>
      </c>
      <c r="DU811" s="11">
        <v>1.285E-2</v>
      </c>
      <c r="DV811" s="11">
        <v>0.30381999999999998</v>
      </c>
      <c r="DW811" s="11">
        <v>0.78800000000000003</v>
      </c>
      <c r="DX811" s="11">
        <v>0</v>
      </c>
      <c r="DY811" s="11">
        <v>9338.8463200000006</v>
      </c>
      <c r="DZ811" s="11">
        <v>58.092730000000003</v>
      </c>
      <c r="EA811" s="11">
        <v>53.231499999999997</v>
      </c>
      <c r="EB811" s="11">
        <v>46.580039999999997</v>
      </c>
      <c r="EC811" s="11">
        <v>0.93594999999999995</v>
      </c>
      <c r="ED811" s="11">
        <v>1.0351999999999999</v>
      </c>
      <c r="EE811" s="11">
        <v>45.270389999999999</v>
      </c>
      <c r="EF811" s="11">
        <v>131.46893</v>
      </c>
      <c r="EG811" s="11">
        <v>164.97372999999999</v>
      </c>
      <c r="EH811" s="11">
        <v>3772.0019400000001</v>
      </c>
      <c r="EI811" s="11">
        <v>9832.6816999999992</v>
      </c>
      <c r="EJ811" s="11">
        <v>0</v>
      </c>
      <c r="EK811" s="11">
        <v>67.820679690000006</v>
      </c>
      <c r="EL811" s="11">
        <v>5.6129851000000001E-2</v>
      </c>
      <c r="EM811" s="11">
        <v>3.4801806999999997E-2</v>
      </c>
      <c r="EN811" s="11">
        <v>1.4231798E-2</v>
      </c>
      <c r="EO811" s="11">
        <v>0</v>
      </c>
      <c r="EP811" s="11">
        <v>0</v>
      </c>
      <c r="EQ811" s="11">
        <v>0</v>
      </c>
      <c r="ER811" s="11">
        <v>0</v>
      </c>
      <c r="ES811" s="11">
        <v>0</v>
      </c>
      <c r="ET811" s="11">
        <v>0</v>
      </c>
      <c r="EU811" s="11">
        <v>0</v>
      </c>
      <c r="EV811" s="11">
        <v>0</v>
      </c>
      <c r="EW811" s="11">
        <v>122.22495840000001</v>
      </c>
      <c r="EX811" s="11">
        <v>0.103925719</v>
      </c>
      <c r="EY811" s="11">
        <v>6.5393736999999993E-2</v>
      </c>
      <c r="EZ811" s="11">
        <v>2.7217539999999998E-2</v>
      </c>
      <c r="FA811" s="11">
        <v>0</v>
      </c>
      <c r="FB811" s="11">
        <v>0</v>
      </c>
      <c r="FC811" s="11">
        <v>0</v>
      </c>
      <c r="FD811" s="11">
        <v>0</v>
      </c>
      <c r="FE811" s="11">
        <v>0</v>
      </c>
      <c r="FF811" s="11">
        <v>0</v>
      </c>
      <c r="FG811" s="11">
        <v>0</v>
      </c>
      <c r="FH811" s="11">
        <v>0.87906600000000001</v>
      </c>
      <c r="FI811" s="11" t="s">
        <v>115</v>
      </c>
      <c r="FJ811" s="11" t="s">
        <v>115</v>
      </c>
      <c r="FK811" s="9">
        <v>9497.6865390000003</v>
      </c>
      <c r="FL811" s="11" t="s">
        <v>115</v>
      </c>
      <c r="FM811" s="11" t="s">
        <v>115</v>
      </c>
    </row>
    <row r="812" spans="116:169">
      <c r="DL812" s="11">
        <v>0</v>
      </c>
      <c r="DM812" s="11">
        <v>0.84828000000000003</v>
      </c>
      <c r="DN812" s="11">
        <v>5.2599999999999999E-3</v>
      </c>
      <c r="DO812" s="11">
        <v>4.9199999999999999E-3</v>
      </c>
      <c r="DP812" s="11">
        <v>4.2700000000000004E-3</v>
      </c>
      <c r="DQ812" s="11">
        <v>9.0000000000000006E-5</v>
      </c>
      <c r="DR812" s="11">
        <v>9.0000000000000006E-5</v>
      </c>
      <c r="DS812" s="11">
        <v>4.28E-3</v>
      </c>
      <c r="DT812" s="11">
        <v>1.187E-2</v>
      </c>
      <c r="DU812" s="11">
        <v>1.295E-2</v>
      </c>
      <c r="DV812" s="11">
        <v>0.30790000000000001</v>
      </c>
      <c r="DW812" s="11">
        <v>0.80008000000000001</v>
      </c>
      <c r="DX812" s="11">
        <v>0</v>
      </c>
      <c r="DY812" s="11">
        <v>9095.8185699999995</v>
      </c>
      <c r="DZ812" s="11">
        <v>56.806310000000003</v>
      </c>
      <c r="EA812" s="11">
        <v>53.479120000000002</v>
      </c>
      <c r="EB812" s="11">
        <v>46.744</v>
      </c>
      <c r="EC812" s="11">
        <v>0.94452999999999998</v>
      </c>
      <c r="ED812" s="11">
        <v>1.02007</v>
      </c>
      <c r="EE812" s="11">
        <v>47.097969999999997</v>
      </c>
      <c r="EF812" s="11">
        <v>128.25509</v>
      </c>
      <c r="EG812" s="11">
        <v>166.00892999999999</v>
      </c>
      <c r="EH812" s="11">
        <v>3817.2723299999998</v>
      </c>
      <c r="EI812" s="11">
        <v>9964.1506399999998</v>
      </c>
      <c r="EJ812" s="11">
        <v>0</v>
      </c>
      <c r="EK812" s="11">
        <v>67.412129739999997</v>
      </c>
      <c r="EL812" s="11">
        <v>5.7775185E-2</v>
      </c>
      <c r="EM812" s="11">
        <v>3.5791721999999998E-2</v>
      </c>
      <c r="EN812" s="11">
        <v>1.5181013E-2</v>
      </c>
      <c r="EO812" s="11">
        <v>0</v>
      </c>
      <c r="EP812" s="11">
        <v>0</v>
      </c>
      <c r="EQ812" s="11">
        <v>0</v>
      </c>
      <c r="ER812" s="11">
        <v>0</v>
      </c>
      <c r="ES812" s="11">
        <v>0</v>
      </c>
      <c r="ET812" s="11">
        <v>0</v>
      </c>
      <c r="EU812" s="11">
        <v>0</v>
      </c>
      <c r="EV812" s="11">
        <v>0</v>
      </c>
      <c r="EW812" s="11">
        <v>119.0716098</v>
      </c>
      <c r="EX812" s="11">
        <v>0.104862147</v>
      </c>
      <c r="EY812" s="11">
        <v>6.5938014000000003E-2</v>
      </c>
      <c r="EZ812" s="11">
        <v>2.8467064E-2</v>
      </c>
      <c r="FA812" s="11">
        <v>0</v>
      </c>
      <c r="FB812" s="11">
        <v>0</v>
      </c>
      <c r="FC812" s="11">
        <v>0</v>
      </c>
      <c r="FD812" s="11">
        <v>0</v>
      </c>
      <c r="FE812" s="11">
        <v>0</v>
      </c>
      <c r="FF812" s="11">
        <v>0</v>
      </c>
      <c r="FG812" s="11">
        <v>0</v>
      </c>
      <c r="FH812" s="11">
        <v>0.86281699999999995</v>
      </c>
      <c r="FI812" s="11" t="s">
        <v>115</v>
      </c>
      <c r="FJ812" s="11" t="s">
        <v>115</v>
      </c>
      <c r="FK812" s="9">
        <v>9253.7925369999994</v>
      </c>
      <c r="FL812" s="11" t="s">
        <v>115</v>
      </c>
      <c r="FM812" s="11" t="s">
        <v>115</v>
      </c>
    </row>
    <row r="813" spans="116:169">
      <c r="DL813" s="11">
        <v>0</v>
      </c>
      <c r="DM813" s="11">
        <v>0.83170999999999995</v>
      </c>
      <c r="DN813" s="11">
        <v>5.7800000000000004E-3</v>
      </c>
      <c r="DO813" s="11">
        <v>4.8500000000000001E-3</v>
      </c>
      <c r="DP813" s="11">
        <v>4.3200000000000001E-3</v>
      </c>
      <c r="DQ813" s="11">
        <v>9.0000000000000006E-5</v>
      </c>
      <c r="DR813" s="11">
        <v>9.0000000000000006E-5</v>
      </c>
      <c r="DS813" s="11">
        <v>4.3499999999999997E-3</v>
      </c>
      <c r="DT813" s="11">
        <v>1.163E-2</v>
      </c>
      <c r="DU813" s="11">
        <v>1.304E-2</v>
      </c>
      <c r="DV813" s="11">
        <v>0.31218000000000001</v>
      </c>
      <c r="DW813" s="11">
        <v>0.81196000000000002</v>
      </c>
      <c r="DX813" s="11">
        <v>0</v>
      </c>
      <c r="DY813" s="11">
        <v>8851.3767100000005</v>
      </c>
      <c r="DZ813" s="11">
        <v>61.960949999999997</v>
      </c>
      <c r="EA813" s="11">
        <v>52.382350000000002</v>
      </c>
      <c r="EB813" s="11">
        <v>46.874830000000003</v>
      </c>
      <c r="EC813" s="11">
        <v>0.93476999999999999</v>
      </c>
      <c r="ED813" s="11">
        <v>0.99782999999999999</v>
      </c>
      <c r="EE813" s="11">
        <v>47.474580000000003</v>
      </c>
      <c r="EF813" s="11">
        <v>124.72436</v>
      </c>
      <c r="EG813" s="11">
        <v>167.029</v>
      </c>
      <c r="EH813" s="11">
        <v>3864.3703</v>
      </c>
      <c r="EI813" s="11">
        <v>10092.405720000001</v>
      </c>
      <c r="EJ813" s="11">
        <v>0</v>
      </c>
      <c r="EK813" s="11">
        <v>66.955588149999997</v>
      </c>
      <c r="EL813" s="11">
        <v>5.8342389000000001E-2</v>
      </c>
      <c r="EM813" s="11">
        <v>3.6679942E-2</v>
      </c>
      <c r="EN813" s="11">
        <v>1.5539213E-2</v>
      </c>
      <c r="EO813" s="11">
        <v>0</v>
      </c>
      <c r="EP813" s="11">
        <v>0</v>
      </c>
      <c r="EQ813" s="11">
        <v>0</v>
      </c>
      <c r="ER813" s="11">
        <v>0</v>
      </c>
      <c r="ES813" s="11">
        <v>0</v>
      </c>
      <c r="ET813" s="11">
        <v>0</v>
      </c>
      <c r="EU813" s="11">
        <v>0</v>
      </c>
      <c r="EV813" s="11">
        <v>0</v>
      </c>
      <c r="EW813" s="11">
        <v>115.895161</v>
      </c>
      <c r="EX813" s="11">
        <v>0.10380213200000001</v>
      </c>
      <c r="EY813" s="11">
        <v>6.6240272000000003E-2</v>
      </c>
      <c r="EZ813" s="11">
        <v>2.8567014000000002E-2</v>
      </c>
      <c r="FA813" s="11">
        <v>0</v>
      </c>
      <c r="FB813" s="11">
        <v>0</v>
      </c>
      <c r="FC813" s="11">
        <v>0</v>
      </c>
      <c r="FD813" s="11">
        <v>0</v>
      </c>
      <c r="FE813" s="11">
        <v>0</v>
      </c>
      <c r="FF813" s="11">
        <v>0</v>
      </c>
      <c r="FG813" s="11">
        <v>0</v>
      </c>
      <c r="FH813" s="11">
        <v>0.84674700000000003</v>
      </c>
      <c r="FI813" s="11" t="s">
        <v>115</v>
      </c>
      <c r="FJ813" s="11" t="s">
        <v>115</v>
      </c>
      <c r="FK813" s="9">
        <v>9013.5296120000003</v>
      </c>
      <c r="FL813" s="11" t="s">
        <v>115</v>
      </c>
      <c r="FM813" s="11" t="s">
        <v>115</v>
      </c>
    </row>
    <row r="814" spans="116:169">
      <c r="DL814" s="11">
        <v>0</v>
      </c>
      <c r="DM814" s="11">
        <v>0.81518000000000002</v>
      </c>
      <c r="DN814" s="11">
        <v>6.1000000000000004E-3</v>
      </c>
      <c r="DO814" s="11">
        <v>5.2100000000000002E-3</v>
      </c>
      <c r="DP814" s="11">
        <v>4.28E-3</v>
      </c>
      <c r="DQ814" s="11">
        <v>9.0000000000000006E-5</v>
      </c>
      <c r="DR814" s="11">
        <v>9.0000000000000006E-5</v>
      </c>
      <c r="DS814" s="11">
        <v>4.4000000000000003E-3</v>
      </c>
      <c r="DT814" s="11">
        <v>1.14E-2</v>
      </c>
      <c r="DU814" s="11">
        <v>1.3129999999999999E-2</v>
      </c>
      <c r="DV814" s="11">
        <v>0.31652999999999998</v>
      </c>
      <c r="DW814" s="11">
        <v>0.82359000000000004</v>
      </c>
      <c r="DX814" s="11">
        <v>0</v>
      </c>
      <c r="DY814" s="11">
        <v>8609.1599600000009</v>
      </c>
      <c r="DZ814" s="11">
        <v>64.875640000000004</v>
      </c>
      <c r="EA814" s="11">
        <v>55.800730000000001</v>
      </c>
      <c r="EB814" s="11">
        <v>46.117820000000002</v>
      </c>
      <c r="EC814" s="11">
        <v>0.95604</v>
      </c>
      <c r="ED814" s="11">
        <v>0.98507</v>
      </c>
      <c r="EE814" s="11">
        <v>47.675870000000003</v>
      </c>
      <c r="EF814" s="11">
        <v>121.3584</v>
      </c>
      <c r="EG814" s="11">
        <v>168.02682999999999</v>
      </c>
      <c r="EH814" s="11">
        <v>3911.8448899999999</v>
      </c>
      <c r="EI814" s="11">
        <v>10217.130090000001</v>
      </c>
      <c r="EJ814" s="11">
        <v>0</v>
      </c>
      <c r="EK814" s="11">
        <v>66.485176820000007</v>
      </c>
      <c r="EL814" s="11">
        <v>6.2197671000000003E-2</v>
      </c>
      <c r="EM814" s="11">
        <v>3.6802822999999998E-2</v>
      </c>
      <c r="EN814" s="11">
        <v>1.5896592000000001E-2</v>
      </c>
      <c r="EO814" s="11">
        <v>0</v>
      </c>
      <c r="EP814" s="11">
        <v>0</v>
      </c>
      <c r="EQ814" s="11">
        <v>0</v>
      </c>
      <c r="ER814" s="11">
        <v>0</v>
      </c>
      <c r="ES814" s="11">
        <v>0</v>
      </c>
      <c r="ET814" s="11">
        <v>0</v>
      </c>
      <c r="EU814" s="11">
        <v>0</v>
      </c>
      <c r="EV814" s="11">
        <v>0</v>
      </c>
      <c r="EW814" s="11">
        <v>112.7578062</v>
      </c>
      <c r="EX814" s="11">
        <v>0.108407009</v>
      </c>
      <c r="EY814" s="11">
        <v>6.5142940999999996E-2</v>
      </c>
      <c r="EZ814" s="11">
        <v>2.8646613000000001E-2</v>
      </c>
      <c r="FA814" s="11">
        <v>0</v>
      </c>
      <c r="FB814" s="11">
        <v>0</v>
      </c>
      <c r="FC814" s="11">
        <v>0</v>
      </c>
      <c r="FD814" s="11">
        <v>0</v>
      </c>
      <c r="FE814" s="11">
        <v>0</v>
      </c>
      <c r="FF814" s="11">
        <v>0</v>
      </c>
      <c r="FG814" s="11">
        <v>0</v>
      </c>
      <c r="FH814" s="11">
        <v>0.83085600000000004</v>
      </c>
      <c r="FI814" s="11" t="s">
        <v>115</v>
      </c>
      <c r="FJ814" s="11" t="s">
        <v>115</v>
      </c>
      <c r="FK814" s="9">
        <v>8776.9101979999996</v>
      </c>
      <c r="FL814" s="11" t="s">
        <v>115</v>
      </c>
      <c r="FM814" s="11" t="s">
        <v>115</v>
      </c>
    </row>
    <row r="815" spans="116:169">
      <c r="DL815" s="11">
        <v>0</v>
      </c>
      <c r="DM815" s="11">
        <v>0.80001</v>
      </c>
      <c r="DN815" s="11">
        <v>5.1399999999999996E-3</v>
      </c>
      <c r="DO815" s="11">
        <v>5.45E-3</v>
      </c>
      <c r="DP815" s="11">
        <v>4.5599999999999998E-3</v>
      </c>
      <c r="DQ815" s="11">
        <v>9.0000000000000006E-5</v>
      </c>
      <c r="DR815" s="11">
        <v>9.0000000000000006E-5</v>
      </c>
      <c r="DS815" s="11">
        <v>4.3299999999999996E-3</v>
      </c>
      <c r="DT815" s="11">
        <v>1.1180000000000001E-2</v>
      </c>
      <c r="DU815" s="11">
        <v>1.323E-2</v>
      </c>
      <c r="DV815" s="11">
        <v>0.32092999999999999</v>
      </c>
      <c r="DW815" s="11">
        <v>0.83499000000000001</v>
      </c>
      <c r="DX815" s="11">
        <v>0</v>
      </c>
      <c r="DY815" s="11">
        <v>8382.9429999999993</v>
      </c>
      <c r="DZ815" s="11">
        <v>54.292380000000001</v>
      </c>
      <c r="EA815" s="11">
        <v>57.96801</v>
      </c>
      <c r="EB815" s="11">
        <v>48.799100000000003</v>
      </c>
      <c r="EC815" s="11">
        <v>0.98212999999999995</v>
      </c>
      <c r="ED815" s="11">
        <v>0.97231999999999996</v>
      </c>
      <c r="EE815" s="11">
        <v>46.666780000000003</v>
      </c>
      <c r="EF815" s="11">
        <v>118.05965</v>
      </c>
      <c r="EG815" s="11">
        <v>169.0119</v>
      </c>
      <c r="EH815" s="11">
        <v>3959.5207500000001</v>
      </c>
      <c r="EI815" s="11">
        <v>10338.48849</v>
      </c>
      <c r="EJ815" s="11">
        <v>0</v>
      </c>
      <c r="EK815" s="11">
        <v>66.105148040000003</v>
      </c>
      <c r="EL815" s="11">
        <v>6.6236603000000005E-2</v>
      </c>
      <c r="EM815" s="11">
        <v>3.9473669000000003E-2</v>
      </c>
      <c r="EN815" s="11">
        <v>1.5958145999999999E-2</v>
      </c>
      <c r="EO815" s="11">
        <v>0</v>
      </c>
      <c r="EP815" s="11">
        <v>0</v>
      </c>
      <c r="EQ815" s="11">
        <v>0</v>
      </c>
      <c r="ER815" s="11">
        <v>0</v>
      </c>
      <c r="ES815" s="11">
        <v>0</v>
      </c>
      <c r="ET815" s="11">
        <v>0</v>
      </c>
      <c r="EU815" s="11">
        <v>0</v>
      </c>
      <c r="EV815" s="11">
        <v>0</v>
      </c>
      <c r="EW815" s="11">
        <v>109.8332027</v>
      </c>
      <c r="EX815" s="11">
        <v>0.113109245</v>
      </c>
      <c r="EY815" s="11">
        <v>6.8463102999999997E-2</v>
      </c>
      <c r="EZ815" s="11">
        <v>2.8185315999999998E-2</v>
      </c>
      <c r="FA815" s="11">
        <v>0</v>
      </c>
      <c r="FB815" s="11">
        <v>0</v>
      </c>
      <c r="FC815" s="11">
        <v>0</v>
      </c>
      <c r="FD815" s="11">
        <v>0</v>
      </c>
      <c r="FE815" s="11">
        <v>0</v>
      </c>
      <c r="FF815" s="11">
        <v>0</v>
      </c>
      <c r="FG815" s="11">
        <v>0</v>
      </c>
      <c r="FH815" s="11">
        <v>0.81525300000000001</v>
      </c>
      <c r="FI815" s="11" t="s">
        <v>115</v>
      </c>
      <c r="FJ815" s="11" t="s">
        <v>115</v>
      </c>
      <c r="FK815" s="9">
        <v>8544.9846319999997</v>
      </c>
      <c r="FL815" s="11" t="s">
        <v>115</v>
      </c>
      <c r="FM815" s="11" t="s">
        <v>115</v>
      </c>
    </row>
    <row r="816" spans="116:169">
      <c r="DL816" s="11">
        <v>0</v>
      </c>
      <c r="DM816" s="11">
        <v>0.78405999999999998</v>
      </c>
      <c r="DN816" s="11">
        <v>5.9199999999999999E-3</v>
      </c>
      <c r="DO816" s="11">
        <v>4.7800000000000004E-3</v>
      </c>
      <c r="DP816" s="11">
        <v>4.7400000000000003E-3</v>
      </c>
      <c r="DQ816" s="11">
        <v>9.0000000000000006E-5</v>
      </c>
      <c r="DR816" s="11">
        <v>9.0000000000000006E-5</v>
      </c>
      <c r="DS816" s="11">
        <v>4.6299999999999996E-3</v>
      </c>
      <c r="DT816" s="11">
        <v>1.095E-2</v>
      </c>
      <c r="DU816" s="11">
        <v>1.332E-2</v>
      </c>
      <c r="DV816" s="11">
        <v>0.32525999999999999</v>
      </c>
      <c r="DW816" s="11">
        <v>0.84616999999999998</v>
      </c>
      <c r="DX816" s="11">
        <v>0</v>
      </c>
      <c r="DY816" s="11">
        <v>8150.3411500000002</v>
      </c>
      <c r="DZ816" s="11">
        <v>62.030270000000002</v>
      </c>
      <c r="EA816" s="11">
        <v>50.384650000000001</v>
      </c>
      <c r="EB816" s="11">
        <v>50.312669999999997</v>
      </c>
      <c r="EC816" s="11">
        <v>0.93833</v>
      </c>
      <c r="ED816" s="11">
        <v>0.94293000000000005</v>
      </c>
      <c r="EE816" s="11">
        <v>49.531309999999998</v>
      </c>
      <c r="EF816" s="11">
        <v>114.75954</v>
      </c>
      <c r="EG816" s="11">
        <v>169.98421999999999</v>
      </c>
      <c r="EH816" s="11">
        <v>4006.1875300000002</v>
      </c>
      <c r="EI816" s="11">
        <v>10456.548140000001</v>
      </c>
      <c r="EJ816" s="11">
        <v>0</v>
      </c>
      <c r="EK816" s="11">
        <v>65.622326490000006</v>
      </c>
      <c r="EL816" s="11">
        <v>6.2273209000000003E-2</v>
      </c>
      <c r="EM816" s="11">
        <v>4.1950604000000002E-2</v>
      </c>
      <c r="EN816" s="11">
        <v>1.7229772000000001E-2</v>
      </c>
      <c r="EO816" s="11">
        <v>0</v>
      </c>
      <c r="EP816" s="11">
        <v>0</v>
      </c>
      <c r="EQ816" s="11">
        <v>0</v>
      </c>
      <c r="ER816" s="11">
        <v>0</v>
      </c>
      <c r="ES816" s="11">
        <v>0</v>
      </c>
      <c r="ET816" s="11">
        <v>0</v>
      </c>
      <c r="EU816" s="11">
        <v>0</v>
      </c>
      <c r="EV816" s="11">
        <v>0</v>
      </c>
      <c r="EW816" s="11">
        <v>106.7960033</v>
      </c>
      <c r="EX816" s="11">
        <v>0.104276035</v>
      </c>
      <c r="EY816" s="11">
        <v>7.1292334999999998E-2</v>
      </c>
      <c r="EZ816" s="11">
        <v>2.9821354000000001E-2</v>
      </c>
      <c r="FA816" s="11">
        <v>0</v>
      </c>
      <c r="FB816" s="11">
        <v>0</v>
      </c>
      <c r="FC816" s="11">
        <v>0</v>
      </c>
      <c r="FD816" s="11">
        <v>0</v>
      </c>
      <c r="FE816" s="11">
        <v>0</v>
      </c>
      <c r="FF816" s="11">
        <v>0</v>
      </c>
      <c r="FG816" s="11">
        <v>0</v>
      </c>
      <c r="FH816" s="11">
        <v>0.79957800000000001</v>
      </c>
      <c r="FI816" s="11" t="s">
        <v>115</v>
      </c>
      <c r="FJ816" s="11" t="s">
        <v>115</v>
      </c>
      <c r="FK816" s="9">
        <v>8314.0070739999992</v>
      </c>
      <c r="FL816" s="11" t="s">
        <v>115</v>
      </c>
      <c r="FM816" s="11" t="s">
        <v>115</v>
      </c>
    </row>
    <row r="817" spans="116:169">
      <c r="DL817" s="11">
        <v>0</v>
      </c>
      <c r="DM817" s="11">
        <v>0.77005000000000001</v>
      </c>
      <c r="DN817" s="11">
        <v>4.3699999999999998E-3</v>
      </c>
      <c r="DO817" s="11">
        <v>5.2700000000000004E-3</v>
      </c>
      <c r="DP817" s="11">
        <v>4.2300000000000003E-3</v>
      </c>
      <c r="DQ817" s="11">
        <v>9.0000000000000006E-5</v>
      </c>
      <c r="DR817" s="11">
        <v>9.0000000000000006E-5</v>
      </c>
      <c r="DS817" s="11">
        <v>4.7000000000000002E-3</v>
      </c>
      <c r="DT817" s="11">
        <v>1.077E-2</v>
      </c>
      <c r="DU817" s="11">
        <v>1.341E-2</v>
      </c>
      <c r="DV817" s="11">
        <v>0.32989000000000002</v>
      </c>
      <c r="DW817" s="11">
        <v>0.85711999999999999</v>
      </c>
      <c r="DX817" s="11">
        <v>0</v>
      </c>
      <c r="DY817" s="11">
        <v>7939.5784700000004</v>
      </c>
      <c r="DZ817" s="11">
        <v>45.465499999999999</v>
      </c>
      <c r="EA817" s="11">
        <v>55.190300000000001</v>
      </c>
      <c r="EB817" s="11">
        <v>44.613030000000002</v>
      </c>
      <c r="EC817" s="11">
        <v>0.95033999999999996</v>
      </c>
      <c r="ED817" s="11">
        <v>0.93394999999999995</v>
      </c>
      <c r="EE817" s="11">
        <v>49.932969999999997</v>
      </c>
      <c r="EF817" s="11">
        <v>111.92918</v>
      </c>
      <c r="EG817" s="11">
        <v>170.92715000000001</v>
      </c>
      <c r="EH817" s="11">
        <v>4055.71884</v>
      </c>
      <c r="EI817" s="11">
        <v>10571.30769</v>
      </c>
      <c r="EJ817" s="11">
        <v>0</v>
      </c>
      <c r="EK817" s="11">
        <v>65.290806480000001</v>
      </c>
      <c r="EL817" s="11">
        <v>6.6032888999999997E-2</v>
      </c>
      <c r="EM817" s="11">
        <v>3.8366629999999999E-2</v>
      </c>
      <c r="EN817" s="11">
        <v>1.8128542000000001E-2</v>
      </c>
      <c r="EO817" s="11">
        <v>0</v>
      </c>
      <c r="EP817" s="11">
        <v>0</v>
      </c>
      <c r="EQ817" s="11">
        <v>0</v>
      </c>
      <c r="ER817" s="11">
        <v>0</v>
      </c>
      <c r="ES817" s="11">
        <v>0</v>
      </c>
      <c r="ET817" s="11">
        <v>0</v>
      </c>
      <c r="EU817" s="11">
        <v>0</v>
      </c>
      <c r="EV817" s="11">
        <v>0</v>
      </c>
      <c r="EW817" s="11">
        <v>104.06129610000001</v>
      </c>
      <c r="EX817" s="11">
        <v>0.108233063</v>
      </c>
      <c r="EY817" s="11">
        <v>6.3893537E-2</v>
      </c>
      <c r="EZ817" s="11">
        <v>3.0743434E-2</v>
      </c>
      <c r="FA817" s="11">
        <v>0</v>
      </c>
      <c r="FB817" s="11">
        <v>0</v>
      </c>
      <c r="FC817" s="11">
        <v>0</v>
      </c>
      <c r="FD817" s="11">
        <v>0</v>
      </c>
      <c r="FE817" s="11">
        <v>0</v>
      </c>
      <c r="FF817" s="11">
        <v>0</v>
      </c>
      <c r="FG817" s="11">
        <v>0</v>
      </c>
      <c r="FH817" s="11">
        <v>0.78401699999999996</v>
      </c>
      <c r="FI817" s="11" t="s">
        <v>115</v>
      </c>
      <c r="FJ817" s="11" t="s">
        <v>115</v>
      </c>
      <c r="FK817" s="9">
        <v>8085.7976390000003</v>
      </c>
      <c r="FL817" s="11" t="s">
        <v>115</v>
      </c>
      <c r="FM817" s="11" t="s">
        <v>115</v>
      </c>
    </row>
    <row r="818" spans="116:169">
      <c r="DL818" s="11">
        <v>0</v>
      </c>
      <c r="DM818" s="11">
        <v>0.75585999999999998</v>
      </c>
      <c r="DN818" s="11">
        <v>4.4099999999999999E-3</v>
      </c>
      <c r="DO818" s="11">
        <v>4.1900000000000001E-3</v>
      </c>
      <c r="DP818" s="11">
        <v>4.5500000000000002E-3</v>
      </c>
      <c r="DQ818" s="11">
        <v>8.0000000000000007E-5</v>
      </c>
      <c r="DR818" s="11">
        <v>9.0000000000000006E-5</v>
      </c>
      <c r="DS818" s="11">
        <v>4.2599999999999999E-3</v>
      </c>
      <c r="DT818" s="11">
        <v>1.057E-2</v>
      </c>
      <c r="DU818" s="11">
        <v>1.35E-2</v>
      </c>
      <c r="DV818" s="11">
        <v>0.33460000000000001</v>
      </c>
      <c r="DW818" s="11">
        <v>0.86789000000000005</v>
      </c>
      <c r="DX818" s="11">
        <v>0</v>
      </c>
      <c r="DY818" s="11">
        <v>7728.5758900000001</v>
      </c>
      <c r="DZ818" s="11">
        <v>45.46311</v>
      </c>
      <c r="EA818" s="11">
        <v>43.467410000000001</v>
      </c>
      <c r="EB818" s="11">
        <v>47.65005</v>
      </c>
      <c r="EC818" s="11">
        <v>0.84874000000000005</v>
      </c>
      <c r="ED818" s="11">
        <v>0.88109000000000004</v>
      </c>
      <c r="EE818" s="11">
        <v>44.891869999999997</v>
      </c>
      <c r="EF818" s="11">
        <v>108.99879</v>
      </c>
      <c r="EG818" s="11">
        <v>171.86108999999999</v>
      </c>
      <c r="EH818" s="11">
        <v>4105.6518100000003</v>
      </c>
      <c r="EI818" s="11">
        <v>10683.236870000001</v>
      </c>
      <c r="EJ818" s="11">
        <v>0</v>
      </c>
      <c r="EK818" s="11">
        <v>64.905198200000001</v>
      </c>
      <c r="EL818" s="11">
        <v>5.7701563999999997E-2</v>
      </c>
      <c r="EM818" s="11">
        <v>4.1393205000000002E-2</v>
      </c>
      <c r="EN818" s="11">
        <v>1.6412598E-2</v>
      </c>
      <c r="EO818" s="11">
        <v>0</v>
      </c>
      <c r="EP818" s="11">
        <v>0</v>
      </c>
      <c r="EQ818" s="11">
        <v>0</v>
      </c>
      <c r="ER818" s="11">
        <v>0</v>
      </c>
      <c r="ES818" s="11">
        <v>0</v>
      </c>
      <c r="ET818" s="11">
        <v>0</v>
      </c>
      <c r="EU818" s="11">
        <v>0</v>
      </c>
      <c r="EV818" s="11">
        <v>0</v>
      </c>
      <c r="EW818" s="11">
        <v>101.2919828</v>
      </c>
      <c r="EX818" s="11">
        <v>9.2745823000000005E-2</v>
      </c>
      <c r="EY818" s="11">
        <v>6.7500773999999999E-2</v>
      </c>
      <c r="EZ818" s="11">
        <v>2.7267228000000001E-2</v>
      </c>
      <c r="FA818" s="11">
        <v>0</v>
      </c>
      <c r="FB818" s="11">
        <v>0</v>
      </c>
      <c r="FC818" s="11">
        <v>0</v>
      </c>
      <c r="FD818" s="11">
        <v>0</v>
      </c>
      <c r="FE818" s="11">
        <v>0</v>
      </c>
      <c r="FF818" s="11">
        <v>0</v>
      </c>
      <c r="FG818" s="11">
        <v>0</v>
      </c>
      <c r="FH818" s="11">
        <v>0.76909700000000003</v>
      </c>
      <c r="FI818" s="11" t="s">
        <v>115</v>
      </c>
      <c r="FJ818" s="11" t="s">
        <v>115</v>
      </c>
      <c r="FK818" s="9">
        <v>7866.0051839999996</v>
      </c>
      <c r="FL818" s="11" t="s">
        <v>115</v>
      </c>
      <c r="FM818" s="11" t="s">
        <v>115</v>
      </c>
    </row>
    <row r="819" spans="116:169">
      <c r="DL819" s="11">
        <v>0</v>
      </c>
      <c r="DM819" s="11">
        <v>0.74141999999999997</v>
      </c>
      <c r="DN819" s="11">
        <v>4.7499999999999999E-3</v>
      </c>
      <c r="DO819" s="11">
        <v>4.1200000000000004E-3</v>
      </c>
      <c r="DP819" s="11">
        <v>3.7200000000000002E-3</v>
      </c>
      <c r="DQ819" s="11">
        <v>8.0000000000000007E-5</v>
      </c>
      <c r="DR819" s="11">
        <v>8.0000000000000007E-5</v>
      </c>
      <c r="DS819" s="11">
        <v>4.5300000000000002E-3</v>
      </c>
      <c r="DT819" s="11">
        <v>1.039E-2</v>
      </c>
      <c r="DU819" s="11">
        <v>1.358E-2</v>
      </c>
      <c r="DV819" s="11">
        <v>0.33885999999999999</v>
      </c>
      <c r="DW819" s="11">
        <v>0.87846000000000002</v>
      </c>
      <c r="DX819" s="11">
        <v>0</v>
      </c>
      <c r="DY819" s="11">
        <v>7516.5613300000005</v>
      </c>
      <c r="DZ819" s="11">
        <v>48.594569999999997</v>
      </c>
      <c r="EA819" s="11">
        <v>42.413310000000003</v>
      </c>
      <c r="EB819" s="11">
        <v>38.580930000000002</v>
      </c>
      <c r="EC819" s="11">
        <v>0.80257999999999996</v>
      </c>
      <c r="ED819" s="11">
        <v>0.85858999999999996</v>
      </c>
      <c r="EE819" s="11">
        <v>47.361269999999998</v>
      </c>
      <c r="EF819" s="11">
        <v>106.24472</v>
      </c>
      <c r="EG819" s="11">
        <v>172.74217999999999</v>
      </c>
      <c r="EH819" s="11">
        <v>4150.5436799999998</v>
      </c>
      <c r="EI819" s="11">
        <v>10792.235650000001</v>
      </c>
      <c r="EJ819" s="11">
        <v>0</v>
      </c>
      <c r="EK819" s="11">
        <v>64.47987105</v>
      </c>
      <c r="EL819" s="11">
        <v>5.4984245000000001E-2</v>
      </c>
      <c r="EM819" s="11">
        <v>3.5140982000000001E-2</v>
      </c>
      <c r="EN819" s="11">
        <v>1.7893391000000002E-2</v>
      </c>
      <c r="EO819" s="11">
        <v>0</v>
      </c>
      <c r="EP819" s="11">
        <v>0</v>
      </c>
      <c r="EQ819" s="11">
        <v>0</v>
      </c>
      <c r="ER819" s="11">
        <v>0</v>
      </c>
      <c r="ES819" s="11">
        <v>0</v>
      </c>
      <c r="ET819" s="11">
        <v>0</v>
      </c>
      <c r="EU819" s="11">
        <v>0</v>
      </c>
      <c r="EV819" s="11">
        <v>0</v>
      </c>
      <c r="EW819" s="11">
        <v>98.514778590000006</v>
      </c>
      <c r="EX819" s="11">
        <v>8.6515248000000003E-2</v>
      </c>
      <c r="EY819" s="11">
        <v>5.6148795000000001E-2</v>
      </c>
      <c r="EZ819" s="11">
        <v>2.9117961000000001E-2</v>
      </c>
      <c r="FA819" s="11">
        <v>0</v>
      </c>
      <c r="FB819" s="11">
        <v>0</v>
      </c>
      <c r="FC819" s="11">
        <v>0</v>
      </c>
      <c r="FD819" s="11">
        <v>0</v>
      </c>
      <c r="FE819" s="11">
        <v>0</v>
      </c>
      <c r="FF819" s="11">
        <v>0</v>
      </c>
      <c r="FG819" s="11">
        <v>0</v>
      </c>
      <c r="FH819" s="11">
        <v>0.75409000000000004</v>
      </c>
      <c r="FI819" s="11" t="s">
        <v>115</v>
      </c>
      <c r="FJ819" s="11" t="s">
        <v>115</v>
      </c>
      <c r="FK819" s="9">
        <v>7646.9527230000003</v>
      </c>
      <c r="FL819" s="11" t="s">
        <v>115</v>
      </c>
      <c r="FM819" s="11" t="s">
        <v>115</v>
      </c>
    </row>
    <row r="820" spans="116:169">
      <c r="DL820" s="11">
        <v>0</v>
      </c>
      <c r="DM820" s="11">
        <v>0.72799999999999998</v>
      </c>
      <c r="DN820" s="11">
        <v>4.0499999999999998E-3</v>
      </c>
      <c r="DO820" s="11">
        <v>4.3400000000000001E-3</v>
      </c>
      <c r="DP820" s="11">
        <v>3.63E-3</v>
      </c>
      <c r="DQ820" s="11">
        <v>8.0000000000000007E-5</v>
      </c>
      <c r="DR820" s="11">
        <v>8.0000000000000007E-5</v>
      </c>
      <c r="DS820" s="11">
        <v>3.7299999999999998E-3</v>
      </c>
      <c r="DT820" s="11">
        <v>1.018E-2</v>
      </c>
      <c r="DU820" s="11">
        <v>1.367E-2</v>
      </c>
      <c r="DV820" s="11">
        <v>0.34339999999999998</v>
      </c>
      <c r="DW820" s="11">
        <v>0.88885000000000003</v>
      </c>
      <c r="DX820" s="11">
        <v>0</v>
      </c>
      <c r="DY820" s="11">
        <v>7316.4556400000001</v>
      </c>
      <c r="DZ820" s="11">
        <v>41.026510000000002</v>
      </c>
      <c r="EA820" s="11">
        <v>44.338830000000002</v>
      </c>
      <c r="EB820" s="11">
        <v>37.382170000000002</v>
      </c>
      <c r="EC820" s="11">
        <v>0.77363000000000004</v>
      </c>
      <c r="ED820" s="11">
        <v>0.82643</v>
      </c>
      <c r="EE820" s="11">
        <v>38.69256</v>
      </c>
      <c r="EF820" s="11">
        <v>103.21646</v>
      </c>
      <c r="EG820" s="11">
        <v>173.60077000000001</v>
      </c>
      <c r="EH820" s="11">
        <v>4197.9049500000001</v>
      </c>
      <c r="EI820" s="11">
        <v>10898.480369999999</v>
      </c>
      <c r="EJ820" s="11">
        <v>0</v>
      </c>
      <c r="EK820" s="11">
        <v>64.135438739999998</v>
      </c>
      <c r="EL820" s="11">
        <v>5.6382623999999999E-2</v>
      </c>
      <c r="EM820" s="11">
        <v>3.3876218999999999E-2</v>
      </c>
      <c r="EN820" s="11">
        <v>1.4799131E-2</v>
      </c>
      <c r="EO820" s="11">
        <v>0</v>
      </c>
      <c r="EP820" s="11">
        <v>0</v>
      </c>
      <c r="EQ820" s="11">
        <v>0</v>
      </c>
      <c r="ER820" s="11">
        <v>0</v>
      </c>
      <c r="ES820" s="11">
        <v>0</v>
      </c>
      <c r="ET820" s="11">
        <v>0</v>
      </c>
      <c r="EU820" s="11">
        <v>0</v>
      </c>
      <c r="EV820" s="11">
        <v>0</v>
      </c>
      <c r="EW820" s="11">
        <v>95.913818719999995</v>
      </c>
      <c r="EX820" s="11">
        <v>8.6795519000000002E-2</v>
      </c>
      <c r="EY820" s="11">
        <v>5.2987033000000003E-2</v>
      </c>
      <c r="EZ820" s="11">
        <v>2.3585099000000002E-2</v>
      </c>
      <c r="FA820" s="11">
        <v>0</v>
      </c>
      <c r="FB820" s="11">
        <v>0</v>
      </c>
      <c r="FC820" s="11">
        <v>0</v>
      </c>
      <c r="FD820" s="11">
        <v>0</v>
      </c>
      <c r="FE820" s="11">
        <v>0</v>
      </c>
      <c r="FF820" s="11">
        <v>0</v>
      </c>
      <c r="FG820" s="11">
        <v>0</v>
      </c>
      <c r="FH820" s="11">
        <v>0.74009400000000003</v>
      </c>
      <c r="FI820" s="11" t="s">
        <v>115</v>
      </c>
      <c r="FJ820" s="11" t="s">
        <v>115</v>
      </c>
      <c r="FK820" s="9">
        <v>7439.9767780000002</v>
      </c>
      <c r="FL820" s="11" t="s">
        <v>115</v>
      </c>
      <c r="FM820" s="11" t="s">
        <v>115</v>
      </c>
    </row>
    <row r="821" spans="116:169">
      <c r="DL821" s="11">
        <v>0</v>
      </c>
      <c r="DM821" s="11">
        <v>0.71419999999999995</v>
      </c>
      <c r="DN821" s="11">
        <v>4.45E-3</v>
      </c>
      <c r="DO821" s="11">
        <v>3.8400000000000001E-3</v>
      </c>
      <c r="DP821" s="11">
        <v>3.7799999999999999E-3</v>
      </c>
      <c r="DQ821" s="11">
        <v>6.9999999999999994E-5</v>
      </c>
      <c r="DR821" s="11">
        <v>8.0000000000000007E-5</v>
      </c>
      <c r="DS821" s="11">
        <v>3.6800000000000001E-3</v>
      </c>
      <c r="DT821" s="11">
        <v>9.9799999999999993E-3</v>
      </c>
      <c r="DU821" s="11">
        <v>1.375E-2</v>
      </c>
      <c r="DV821" s="11">
        <v>0.34712999999999999</v>
      </c>
      <c r="DW821" s="11">
        <v>0.89903</v>
      </c>
      <c r="DX821" s="11">
        <v>0</v>
      </c>
      <c r="DY821" s="11">
        <v>7114.2433899999996</v>
      </c>
      <c r="DZ821" s="11">
        <v>44.753500000000003</v>
      </c>
      <c r="EA821" s="11">
        <v>38.88749</v>
      </c>
      <c r="EB821" s="11">
        <v>38.607640000000004</v>
      </c>
      <c r="EC821" s="11">
        <v>0.73014999999999997</v>
      </c>
      <c r="ED821" s="11">
        <v>0.79607000000000006</v>
      </c>
      <c r="EE821" s="11">
        <v>37.824129999999997</v>
      </c>
      <c r="EF821" s="11">
        <v>100.30071</v>
      </c>
      <c r="EG821" s="11">
        <v>174.4272</v>
      </c>
      <c r="EH821" s="11">
        <v>4236.5975099999996</v>
      </c>
      <c r="EI821" s="11">
        <v>11001.696830000001</v>
      </c>
      <c r="EJ821" s="11">
        <v>0</v>
      </c>
      <c r="EK821" s="11">
        <v>63.730672339999998</v>
      </c>
      <c r="EL821" s="11">
        <v>5.2726090000000003E-2</v>
      </c>
      <c r="EM821" s="11">
        <v>3.5662541999999998E-2</v>
      </c>
      <c r="EN821" s="11">
        <v>1.4645475E-2</v>
      </c>
      <c r="EO821" s="11">
        <v>0</v>
      </c>
      <c r="EP821" s="11">
        <v>0</v>
      </c>
      <c r="EQ821" s="11">
        <v>0</v>
      </c>
      <c r="ER821" s="11">
        <v>0</v>
      </c>
      <c r="ES821" s="11">
        <v>0</v>
      </c>
      <c r="ET821" s="11">
        <v>0</v>
      </c>
      <c r="EU821" s="11">
        <v>0</v>
      </c>
      <c r="EV821" s="11">
        <v>0</v>
      </c>
      <c r="EW821" s="11">
        <v>93.273177149999995</v>
      </c>
      <c r="EX821" s="11">
        <v>7.9504352E-2</v>
      </c>
      <c r="EY821" s="11">
        <v>5.460305E-2</v>
      </c>
      <c r="EZ821" s="11">
        <v>2.2854124E-2</v>
      </c>
      <c r="FA821" s="11">
        <v>0</v>
      </c>
      <c r="FB821" s="11">
        <v>0</v>
      </c>
      <c r="FC821" s="11">
        <v>0</v>
      </c>
      <c r="FD821" s="11">
        <v>0</v>
      </c>
      <c r="FE821" s="11">
        <v>0</v>
      </c>
      <c r="FF821" s="11">
        <v>0</v>
      </c>
      <c r="FG821" s="11">
        <v>0</v>
      </c>
      <c r="FH821" s="11">
        <v>0.72635300000000003</v>
      </c>
      <c r="FI821" s="11" t="s">
        <v>115</v>
      </c>
      <c r="FJ821" s="11" t="s">
        <v>115</v>
      </c>
      <c r="FK821" s="9">
        <v>7237.2221630000004</v>
      </c>
      <c r="FL821" s="11" t="s">
        <v>115</v>
      </c>
      <c r="FM821" s="11" t="s">
        <v>115</v>
      </c>
    </row>
    <row r="822" spans="116:169">
      <c r="DL822" s="11">
        <v>0</v>
      </c>
      <c r="DM822" s="11">
        <v>0.70065999999999995</v>
      </c>
      <c r="DN822" s="11">
        <v>4.4600000000000004E-3</v>
      </c>
      <c r="DO822" s="11">
        <v>4.0800000000000003E-3</v>
      </c>
      <c r="DP822" s="11">
        <v>3.4099999999999998E-3</v>
      </c>
      <c r="DQ822" s="11">
        <v>6.9999999999999994E-5</v>
      </c>
      <c r="DR822" s="11">
        <v>8.0000000000000007E-5</v>
      </c>
      <c r="DS822" s="11">
        <v>3.8E-3</v>
      </c>
      <c r="DT822" s="11">
        <v>9.7900000000000001E-3</v>
      </c>
      <c r="DU822" s="11">
        <v>1.383E-2</v>
      </c>
      <c r="DV822" s="11">
        <v>0.35081000000000001</v>
      </c>
      <c r="DW822" s="11">
        <v>0.90900999999999998</v>
      </c>
      <c r="DX822" s="11">
        <v>0</v>
      </c>
      <c r="DY822" s="11">
        <v>6916.1445400000002</v>
      </c>
      <c r="DZ822" s="11">
        <v>44.4589</v>
      </c>
      <c r="EA822" s="11">
        <v>40.989640000000001</v>
      </c>
      <c r="EB822" s="11">
        <v>34.462330000000001</v>
      </c>
      <c r="EC822" s="11">
        <v>0.72789999999999999</v>
      </c>
      <c r="ED822" s="11">
        <v>0.78293000000000001</v>
      </c>
      <c r="EE822" s="11">
        <v>38.727780000000003</v>
      </c>
      <c r="EF822" s="11">
        <v>97.49051</v>
      </c>
      <c r="EG822" s="11">
        <v>175.22327000000001</v>
      </c>
      <c r="EH822" s="11">
        <v>4274.4216399999996</v>
      </c>
      <c r="EI822" s="11">
        <v>11101.99754</v>
      </c>
      <c r="EJ822" s="11">
        <v>0</v>
      </c>
      <c r="EK822" s="11">
        <v>63.334798329999998</v>
      </c>
      <c r="EL822" s="11">
        <v>5.4502097999999999E-2</v>
      </c>
      <c r="EM822" s="11">
        <v>3.2879508000000002E-2</v>
      </c>
      <c r="EN822" s="11">
        <v>1.544821E-2</v>
      </c>
      <c r="EO822" s="11">
        <v>0</v>
      </c>
      <c r="EP822" s="11">
        <v>0</v>
      </c>
      <c r="EQ822" s="11">
        <v>0</v>
      </c>
      <c r="ER822" s="11">
        <v>0</v>
      </c>
      <c r="ES822" s="11">
        <v>0</v>
      </c>
      <c r="ET822" s="11">
        <v>0</v>
      </c>
      <c r="EU822" s="11">
        <v>0</v>
      </c>
      <c r="EV822" s="11">
        <v>0</v>
      </c>
      <c r="EW822" s="11">
        <v>90.697106039999994</v>
      </c>
      <c r="EX822" s="11">
        <v>8.0386997000000002E-2</v>
      </c>
      <c r="EY822" s="11">
        <v>4.9289782999999997E-2</v>
      </c>
      <c r="EZ822" s="11">
        <v>2.3600605E-2</v>
      </c>
      <c r="FA822" s="11">
        <v>0</v>
      </c>
      <c r="FB822" s="11">
        <v>0</v>
      </c>
      <c r="FC822" s="11">
        <v>0</v>
      </c>
      <c r="FD822" s="11">
        <v>0</v>
      </c>
      <c r="FE822" s="11">
        <v>0</v>
      </c>
      <c r="FF822" s="11">
        <v>0</v>
      </c>
      <c r="FG822" s="11">
        <v>0</v>
      </c>
      <c r="FH822" s="11">
        <v>0.71268799999999999</v>
      </c>
      <c r="FI822" s="11" t="s">
        <v>115</v>
      </c>
      <c r="FJ822" s="11" t="s">
        <v>115</v>
      </c>
      <c r="FK822" s="9">
        <v>7036.7833170000004</v>
      </c>
      <c r="FL822" s="11" t="s">
        <v>115</v>
      </c>
      <c r="FM822" s="11" t="s">
        <v>115</v>
      </c>
    </row>
    <row r="823" spans="116:169">
      <c r="DL823" s="11">
        <v>0</v>
      </c>
      <c r="DM823" s="11">
        <v>0.68728999999999996</v>
      </c>
      <c r="DN823" s="11">
        <v>4.4999999999999997E-3</v>
      </c>
      <c r="DO823" s="11">
        <v>4.1000000000000003E-3</v>
      </c>
      <c r="DP823" s="11">
        <v>3.5799999999999998E-3</v>
      </c>
      <c r="DQ823" s="11">
        <v>6.9999999999999994E-5</v>
      </c>
      <c r="DR823" s="11">
        <v>8.0000000000000007E-5</v>
      </c>
      <c r="DS823" s="11">
        <v>3.47E-3</v>
      </c>
      <c r="DT823" s="11">
        <v>9.6100000000000005E-3</v>
      </c>
      <c r="DU823" s="11">
        <v>1.3899999999999999E-2</v>
      </c>
      <c r="DV823" s="11">
        <v>0.35460999999999998</v>
      </c>
      <c r="DW823" s="11">
        <v>0.91879</v>
      </c>
      <c r="DX823" s="11">
        <v>0</v>
      </c>
      <c r="DY823" s="11">
        <v>6721.3552799999998</v>
      </c>
      <c r="DZ823" s="11">
        <v>44.445639999999997</v>
      </c>
      <c r="EA823" s="11">
        <v>40.749519999999997</v>
      </c>
      <c r="EB823" s="11">
        <v>35.87717</v>
      </c>
      <c r="EC823" s="11">
        <v>0.71511000000000002</v>
      </c>
      <c r="ED823" s="11">
        <v>0.75905999999999996</v>
      </c>
      <c r="EE823" s="11">
        <v>35.00873</v>
      </c>
      <c r="EF823" s="11">
        <v>94.832669999999993</v>
      </c>
      <c r="EG823" s="11">
        <v>176.00620000000001</v>
      </c>
      <c r="EH823" s="11">
        <v>4313.1494199999997</v>
      </c>
      <c r="EI823" s="11">
        <v>11199.48805</v>
      </c>
      <c r="EJ823" s="11">
        <v>0</v>
      </c>
      <c r="EK823" s="11">
        <v>62.936022250000001</v>
      </c>
      <c r="EL823" s="11">
        <v>5.5597909000000001E-2</v>
      </c>
      <c r="EM823" s="11">
        <v>3.4421172999999999E-2</v>
      </c>
      <c r="EN823" s="11">
        <v>1.4091477E-2</v>
      </c>
      <c r="EO823" s="11">
        <v>0</v>
      </c>
      <c r="EP823" s="11">
        <v>0</v>
      </c>
      <c r="EQ823" s="11">
        <v>0</v>
      </c>
      <c r="ER823" s="11">
        <v>0</v>
      </c>
      <c r="ES823" s="11">
        <v>0</v>
      </c>
      <c r="ET823" s="11">
        <v>0</v>
      </c>
      <c r="EU823" s="11">
        <v>0</v>
      </c>
      <c r="EV823" s="11">
        <v>0</v>
      </c>
      <c r="EW823" s="11">
        <v>88.167522039999994</v>
      </c>
      <c r="EX823" s="11">
        <v>8.0235432999999995E-2</v>
      </c>
      <c r="EY823" s="11">
        <v>5.0487123000000002E-2</v>
      </c>
      <c r="EZ823" s="11">
        <v>2.1072074E-2</v>
      </c>
      <c r="FA823" s="11">
        <v>0</v>
      </c>
      <c r="FB823" s="11">
        <v>0</v>
      </c>
      <c r="FC823" s="11">
        <v>0</v>
      </c>
      <c r="FD823" s="11">
        <v>0</v>
      </c>
      <c r="FE823" s="11">
        <v>0</v>
      </c>
      <c r="FF823" s="11">
        <v>0</v>
      </c>
      <c r="FG823" s="11">
        <v>0</v>
      </c>
      <c r="FH823" s="11">
        <v>0.69953799999999999</v>
      </c>
      <c r="FI823" s="11" t="s">
        <v>115</v>
      </c>
      <c r="FJ823" s="11" t="s">
        <v>115</v>
      </c>
      <c r="FK823" s="9">
        <v>6843.1427210000002</v>
      </c>
      <c r="FL823" s="11" t="s">
        <v>115</v>
      </c>
      <c r="FM823" s="11" t="s">
        <v>115</v>
      </c>
    </row>
    <row r="824" spans="116:169">
      <c r="DL824" s="11">
        <v>0</v>
      </c>
      <c r="DM824" s="11">
        <v>0.67422000000000004</v>
      </c>
      <c r="DN824" s="11">
        <v>4.4000000000000003E-3</v>
      </c>
      <c r="DO824" s="11">
        <v>4.1200000000000004E-3</v>
      </c>
      <c r="DP824" s="11">
        <v>3.5899999999999999E-3</v>
      </c>
      <c r="DQ824" s="11">
        <v>6.9999999999999994E-5</v>
      </c>
      <c r="DR824" s="11">
        <v>8.0000000000000007E-5</v>
      </c>
      <c r="DS824" s="11">
        <v>3.62E-3</v>
      </c>
      <c r="DT824" s="11">
        <v>9.4400000000000005E-3</v>
      </c>
      <c r="DU824" s="11">
        <v>1.3979999999999999E-2</v>
      </c>
      <c r="DV824" s="11">
        <v>0.35808000000000001</v>
      </c>
      <c r="DW824" s="11">
        <v>0.9284</v>
      </c>
      <c r="DX824" s="11">
        <v>0</v>
      </c>
      <c r="DY824" s="11">
        <v>6531.1750899999997</v>
      </c>
      <c r="DZ824" s="11">
        <v>43.008780000000002</v>
      </c>
      <c r="EA824" s="11">
        <v>40.580579999999998</v>
      </c>
      <c r="EB824" s="11">
        <v>35.725520000000003</v>
      </c>
      <c r="EC824" s="11">
        <v>0.71672999999999998</v>
      </c>
      <c r="ED824" s="11">
        <v>0.74573</v>
      </c>
      <c r="EE824" s="11">
        <v>36.23574</v>
      </c>
      <c r="EF824" s="11">
        <v>92.303399999999996</v>
      </c>
      <c r="EG824" s="11">
        <v>176.76526000000001</v>
      </c>
      <c r="EH824" s="11">
        <v>4348.1581399999995</v>
      </c>
      <c r="EI824" s="11">
        <v>11294.32072</v>
      </c>
      <c r="EJ824" s="11">
        <v>0</v>
      </c>
      <c r="EK824" s="11">
        <v>62.544124179999997</v>
      </c>
      <c r="EL824" s="11">
        <v>5.6842460999999997E-2</v>
      </c>
      <c r="EM824" s="11">
        <v>3.5206738000000001E-2</v>
      </c>
      <c r="EN824" s="11">
        <v>1.4988708E-2</v>
      </c>
      <c r="EO824" s="11">
        <v>0</v>
      </c>
      <c r="EP824" s="11">
        <v>0</v>
      </c>
      <c r="EQ824" s="11">
        <v>0</v>
      </c>
      <c r="ER824" s="11">
        <v>0</v>
      </c>
      <c r="ES824" s="11">
        <v>0</v>
      </c>
      <c r="ET824" s="11">
        <v>0</v>
      </c>
      <c r="EU824" s="11">
        <v>0</v>
      </c>
      <c r="EV824" s="11">
        <v>0</v>
      </c>
      <c r="EW824" s="11">
        <v>85.697088679999993</v>
      </c>
      <c r="EX824" s="11">
        <v>8.0254644E-2</v>
      </c>
      <c r="EY824" s="11">
        <v>5.0530704000000003E-2</v>
      </c>
      <c r="EZ824" s="11">
        <v>2.1935139999999999E-2</v>
      </c>
      <c r="FA824" s="11">
        <v>0</v>
      </c>
      <c r="FB824" s="11">
        <v>0</v>
      </c>
      <c r="FC824" s="11">
        <v>0</v>
      </c>
      <c r="FD824" s="11">
        <v>0</v>
      </c>
      <c r="FE824" s="11">
        <v>0</v>
      </c>
      <c r="FF824" s="11">
        <v>0</v>
      </c>
      <c r="FG824" s="11">
        <v>0</v>
      </c>
      <c r="FH824" s="11">
        <v>0.68640500000000004</v>
      </c>
      <c r="FI824" s="11" t="s">
        <v>115</v>
      </c>
      <c r="FJ824" s="11" t="s">
        <v>115</v>
      </c>
      <c r="FK824" s="9">
        <v>6651.2066880000002</v>
      </c>
      <c r="FL824" s="11" t="s">
        <v>115</v>
      </c>
      <c r="FM824" s="11" t="s">
        <v>115</v>
      </c>
    </row>
    <row r="825" spans="116:169">
      <c r="DL825" s="11">
        <v>0</v>
      </c>
      <c r="DM825" s="11">
        <v>0.66093000000000002</v>
      </c>
      <c r="DN825" s="11">
        <v>4.79E-3</v>
      </c>
      <c r="DO825" s="11">
        <v>4.0299999999999997E-3</v>
      </c>
      <c r="DP825" s="11">
        <v>3.6099999999999999E-3</v>
      </c>
      <c r="DQ825" s="11">
        <v>6.9999999999999994E-5</v>
      </c>
      <c r="DR825" s="11">
        <v>6.9999999999999994E-5</v>
      </c>
      <c r="DS825" s="11">
        <v>3.65E-3</v>
      </c>
      <c r="DT825" s="11">
        <v>9.2399999999999999E-3</v>
      </c>
      <c r="DU825" s="11">
        <v>1.406E-2</v>
      </c>
      <c r="DV825" s="11">
        <v>0.36170000000000002</v>
      </c>
      <c r="DW825" s="11">
        <v>0.93784000000000001</v>
      </c>
      <c r="DX825" s="11">
        <v>0</v>
      </c>
      <c r="DY825" s="11">
        <v>6340.4581799999996</v>
      </c>
      <c r="DZ825" s="11">
        <v>46.412840000000003</v>
      </c>
      <c r="EA825" s="11">
        <v>39.383479999999999</v>
      </c>
      <c r="EB825" s="11">
        <v>35.519739999999999</v>
      </c>
      <c r="EC825" s="11">
        <v>0.70367999999999997</v>
      </c>
      <c r="ED825" s="11">
        <v>0.72672000000000003</v>
      </c>
      <c r="EE825" s="11">
        <v>36.233609999999999</v>
      </c>
      <c r="EF825" s="11">
        <v>89.552400000000006</v>
      </c>
      <c r="EG825" s="11">
        <v>177.51098999999999</v>
      </c>
      <c r="EH825" s="11">
        <v>4384.3938900000003</v>
      </c>
      <c r="EI825" s="11">
        <v>11386.62412</v>
      </c>
      <c r="EJ825" s="11">
        <v>0</v>
      </c>
      <c r="EK825" s="11">
        <v>62.107959960000002</v>
      </c>
      <c r="EL825" s="11">
        <v>5.697671E-2</v>
      </c>
      <c r="EM825" s="11">
        <v>3.5844514000000001E-2</v>
      </c>
      <c r="EN825" s="11">
        <v>1.5254019000000001E-2</v>
      </c>
      <c r="EO825" s="11">
        <v>0</v>
      </c>
      <c r="EP825" s="11">
        <v>0</v>
      </c>
      <c r="EQ825" s="11">
        <v>0</v>
      </c>
      <c r="ER825" s="11">
        <v>0</v>
      </c>
      <c r="ES825" s="11">
        <v>0</v>
      </c>
      <c r="ET825" s="11">
        <v>0</v>
      </c>
      <c r="EU825" s="11">
        <v>0</v>
      </c>
      <c r="EV825" s="11">
        <v>0</v>
      </c>
      <c r="EW825" s="11">
        <v>83.215789749999999</v>
      </c>
      <c r="EX825" s="11">
        <v>7.8696853999999997E-2</v>
      </c>
      <c r="EY825" s="11">
        <v>5.0329187999999997E-2</v>
      </c>
      <c r="EZ825" s="11">
        <v>2.1842535E-2</v>
      </c>
      <c r="FA825" s="11">
        <v>0</v>
      </c>
      <c r="FB825" s="11">
        <v>0</v>
      </c>
      <c r="FC825" s="11">
        <v>0</v>
      </c>
      <c r="FD825" s="11">
        <v>0</v>
      </c>
      <c r="FE825" s="11">
        <v>0</v>
      </c>
      <c r="FF825" s="11">
        <v>0</v>
      </c>
      <c r="FG825" s="11">
        <v>0</v>
      </c>
      <c r="FH825" s="11">
        <v>0.67343500000000001</v>
      </c>
      <c r="FI825" s="11" t="s">
        <v>115</v>
      </c>
      <c r="FJ825" s="11" t="s">
        <v>115</v>
      </c>
      <c r="FK825" s="9">
        <v>6462.4779230000004</v>
      </c>
      <c r="FL825" s="11" t="s">
        <v>115</v>
      </c>
      <c r="FM825" s="11" t="s">
        <v>115</v>
      </c>
    </row>
    <row r="826" spans="116:169">
      <c r="DL826" s="11">
        <v>0</v>
      </c>
      <c r="DM826" s="11">
        <v>0.64770000000000005</v>
      </c>
      <c r="DN826" s="11">
        <v>5.0099999999999997E-3</v>
      </c>
      <c r="DO826" s="11">
        <v>4.3E-3</v>
      </c>
      <c r="DP826" s="11">
        <v>3.5500000000000002E-3</v>
      </c>
      <c r="DQ826" s="11">
        <v>6.9999999999999994E-5</v>
      </c>
      <c r="DR826" s="11">
        <v>6.9999999999999994E-5</v>
      </c>
      <c r="DS826" s="11">
        <v>3.6700000000000001E-3</v>
      </c>
      <c r="DT826" s="11">
        <v>9.0600000000000003E-3</v>
      </c>
      <c r="DU826" s="11">
        <v>1.413E-2</v>
      </c>
      <c r="DV826" s="11">
        <v>0.36535000000000001</v>
      </c>
      <c r="DW826" s="11">
        <v>0.94708000000000003</v>
      </c>
      <c r="DX826" s="11">
        <v>0</v>
      </c>
      <c r="DY826" s="11">
        <v>6151.9854699999996</v>
      </c>
      <c r="DZ826" s="11">
        <v>48.081679999999999</v>
      </c>
      <c r="EA826" s="11">
        <v>41.57882</v>
      </c>
      <c r="EB826" s="11">
        <v>34.631529999999998</v>
      </c>
      <c r="EC826" s="11">
        <v>0.71375</v>
      </c>
      <c r="ED826" s="11">
        <v>0.71479999999999999</v>
      </c>
      <c r="EE826" s="11">
        <v>36.070120000000003</v>
      </c>
      <c r="EF826" s="11">
        <v>86.929029999999997</v>
      </c>
      <c r="EG826" s="11">
        <v>178.23770999999999</v>
      </c>
      <c r="EH826" s="11">
        <v>4420.6274999999996</v>
      </c>
      <c r="EI826" s="11">
        <v>11476.176520000001</v>
      </c>
      <c r="EJ826" s="11">
        <v>0</v>
      </c>
      <c r="EK826" s="11">
        <v>61.661233670000001</v>
      </c>
      <c r="EL826" s="11">
        <v>6.0268822E-2</v>
      </c>
      <c r="EM826" s="11">
        <v>3.5714322E-2</v>
      </c>
      <c r="EN826" s="11">
        <v>1.5503118999999999E-2</v>
      </c>
      <c r="EO826" s="11">
        <v>0</v>
      </c>
      <c r="EP826" s="11">
        <v>0</v>
      </c>
      <c r="EQ826" s="11">
        <v>0</v>
      </c>
      <c r="ER826" s="11">
        <v>0</v>
      </c>
      <c r="ES826" s="11">
        <v>0</v>
      </c>
      <c r="ET826" s="11">
        <v>0</v>
      </c>
      <c r="EU826" s="11">
        <v>0</v>
      </c>
      <c r="EV826" s="11">
        <v>0</v>
      </c>
      <c r="EW826" s="11">
        <v>80.771187249999997</v>
      </c>
      <c r="EX826" s="11">
        <v>8.1373097000000005E-2</v>
      </c>
      <c r="EY826" s="11">
        <v>4.9049568000000002E-2</v>
      </c>
      <c r="EZ826" s="11">
        <v>2.1716754000000001E-2</v>
      </c>
      <c r="FA826" s="11">
        <v>0</v>
      </c>
      <c r="FB826" s="11">
        <v>0</v>
      </c>
      <c r="FC826" s="11">
        <v>0</v>
      </c>
      <c r="FD826" s="11">
        <v>0</v>
      </c>
      <c r="FE826" s="11">
        <v>0</v>
      </c>
      <c r="FF826" s="11">
        <v>0</v>
      </c>
      <c r="FG826" s="11">
        <v>0</v>
      </c>
      <c r="FH826" s="11">
        <v>0.66063099999999997</v>
      </c>
      <c r="FI826" s="11" t="s">
        <v>115</v>
      </c>
      <c r="FJ826" s="11" t="s">
        <v>115</v>
      </c>
      <c r="FK826" s="9">
        <v>6276.9912519999998</v>
      </c>
      <c r="FL826" s="11" t="s">
        <v>115</v>
      </c>
      <c r="FM826" s="11" t="s">
        <v>115</v>
      </c>
    </row>
    <row r="827" spans="116:169">
      <c r="DL827" s="11">
        <v>0</v>
      </c>
      <c r="DM827" s="11">
        <v>0.63558999999999999</v>
      </c>
      <c r="DN827" s="11">
        <v>4.1900000000000001E-3</v>
      </c>
      <c r="DO827" s="11">
        <v>4.47E-3</v>
      </c>
      <c r="DP827" s="11">
        <v>3.7599999999999999E-3</v>
      </c>
      <c r="DQ827" s="11">
        <v>8.0000000000000007E-5</v>
      </c>
      <c r="DR827" s="11">
        <v>6.9999999999999994E-5</v>
      </c>
      <c r="DS827" s="11">
        <v>3.5899999999999999E-3</v>
      </c>
      <c r="DT827" s="11">
        <v>8.8800000000000007E-3</v>
      </c>
      <c r="DU827" s="11">
        <v>1.421E-2</v>
      </c>
      <c r="DV827" s="11">
        <v>0.36902000000000001</v>
      </c>
      <c r="DW827" s="11">
        <v>0.95613999999999999</v>
      </c>
      <c r="DX827" s="11">
        <v>0</v>
      </c>
      <c r="DY827" s="11">
        <v>5975.83932</v>
      </c>
      <c r="DZ827" s="11">
        <v>39.821840000000002</v>
      </c>
      <c r="EA827" s="11">
        <v>42.796259999999997</v>
      </c>
      <c r="EB827" s="11">
        <v>36.324719999999999</v>
      </c>
      <c r="EC827" s="11">
        <v>0.72707999999999995</v>
      </c>
      <c r="ED827" s="11">
        <v>0.70279999999999998</v>
      </c>
      <c r="EE827" s="11">
        <v>34.992100000000001</v>
      </c>
      <c r="EF827" s="11">
        <v>84.366720000000001</v>
      </c>
      <c r="EG827" s="11">
        <v>178.95250999999999</v>
      </c>
      <c r="EH827" s="11">
        <v>4456.6976199999999</v>
      </c>
      <c r="EI827" s="11">
        <v>11563.10555</v>
      </c>
      <c r="EJ827" s="11">
        <v>0</v>
      </c>
      <c r="EK827" s="11">
        <v>61.303222920000003</v>
      </c>
      <c r="EL827" s="11">
        <v>6.3686920999999994E-2</v>
      </c>
      <c r="EM827" s="11">
        <v>3.8043041999999999E-2</v>
      </c>
      <c r="EN827" s="11">
        <v>1.5455589E-2</v>
      </c>
      <c r="EO827" s="11">
        <v>0</v>
      </c>
      <c r="EP827" s="11">
        <v>0</v>
      </c>
      <c r="EQ827" s="11">
        <v>0</v>
      </c>
      <c r="ER827" s="11">
        <v>0</v>
      </c>
      <c r="ES827" s="11">
        <v>0</v>
      </c>
      <c r="ET827" s="11">
        <v>0</v>
      </c>
      <c r="EU827" s="11">
        <v>0</v>
      </c>
      <c r="EV827" s="11">
        <v>0</v>
      </c>
      <c r="EW827" s="11">
        <v>78.490526650000007</v>
      </c>
      <c r="EX827" s="11">
        <v>8.4063201000000004E-2</v>
      </c>
      <c r="EY827" s="11">
        <v>5.1085654000000001E-2</v>
      </c>
      <c r="EZ827" s="11">
        <v>2.1175337999999998E-2</v>
      </c>
      <c r="FA827" s="11">
        <v>0</v>
      </c>
      <c r="FB827" s="11">
        <v>0</v>
      </c>
      <c r="FC827" s="11">
        <v>0</v>
      </c>
      <c r="FD827" s="11">
        <v>0</v>
      </c>
      <c r="FE827" s="11">
        <v>0</v>
      </c>
      <c r="FF827" s="11">
        <v>0</v>
      </c>
      <c r="FG827" s="11">
        <v>0</v>
      </c>
      <c r="FH827" s="11">
        <v>0.64808299999999996</v>
      </c>
      <c r="FI827" s="11" t="s">
        <v>115</v>
      </c>
      <c r="FJ827" s="11" t="s">
        <v>115</v>
      </c>
      <c r="FK827" s="9">
        <v>6095.5092199999999</v>
      </c>
      <c r="FL827" s="11" t="s">
        <v>115</v>
      </c>
      <c r="FM827" s="11" t="s">
        <v>115</v>
      </c>
    </row>
    <row r="828" spans="116:169">
      <c r="DL828" s="11">
        <v>0</v>
      </c>
      <c r="DM828" s="11">
        <v>0.62287999999999999</v>
      </c>
      <c r="DN828" s="11">
        <v>4.79E-3</v>
      </c>
      <c r="DO828" s="11">
        <v>3.8800000000000002E-3</v>
      </c>
      <c r="DP828" s="11">
        <v>3.8800000000000002E-3</v>
      </c>
      <c r="DQ828" s="11">
        <v>6.9999999999999994E-5</v>
      </c>
      <c r="DR828" s="11">
        <v>6.9999999999999994E-5</v>
      </c>
      <c r="DS828" s="11">
        <v>3.81E-3</v>
      </c>
      <c r="DT828" s="11">
        <v>8.6999999999999994E-3</v>
      </c>
      <c r="DU828" s="11">
        <v>1.4279999999999999E-2</v>
      </c>
      <c r="DV828" s="11">
        <v>0.37261</v>
      </c>
      <c r="DW828" s="11">
        <v>0.96503000000000005</v>
      </c>
      <c r="DX828" s="11">
        <v>0</v>
      </c>
      <c r="DY828" s="11">
        <v>5795.6020500000004</v>
      </c>
      <c r="DZ828" s="11">
        <v>45.002479999999998</v>
      </c>
      <c r="EA828" s="11">
        <v>36.837919999999997</v>
      </c>
      <c r="EB828" s="11">
        <v>37.116120000000002</v>
      </c>
      <c r="EC828" s="11">
        <v>0.68896000000000002</v>
      </c>
      <c r="ED828" s="11">
        <v>0.67866000000000004</v>
      </c>
      <c r="EE828" s="11">
        <v>36.807549999999999</v>
      </c>
      <c r="EF828" s="11">
        <v>81.809219999999996</v>
      </c>
      <c r="EG828" s="11">
        <v>179.65530999999999</v>
      </c>
      <c r="EH828" s="11">
        <v>4491.6897300000001</v>
      </c>
      <c r="EI828" s="11">
        <v>11647.47227</v>
      </c>
      <c r="EJ828" s="11">
        <v>0</v>
      </c>
      <c r="EK828" s="11">
        <v>60.850071229999998</v>
      </c>
      <c r="EL828" s="11">
        <v>5.9444667999999999E-2</v>
      </c>
      <c r="EM828" s="11">
        <v>4.0150482000000001E-2</v>
      </c>
      <c r="EN828" s="11">
        <v>1.6576677000000001E-2</v>
      </c>
      <c r="EO828" s="11">
        <v>0</v>
      </c>
      <c r="EP828" s="11">
        <v>0</v>
      </c>
      <c r="EQ828" s="11">
        <v>0</v>
      </c>
      <c r="ER828" s="11">
        <v>0</v>
      </c>
      <c r="ES828" s="11">
        <v>0</v>
      </c>
      <c r="ET828" s="11">
        <v>0</v>
      </c>
      <c r="EU828" s="11">
        <v>0</v>
      </c>
      <c r="EV828" s="11">
        <v>0</v>
      </c>
      <c r="EW828" s="11">
        <v>76.134596979999998</v>
      </c>
      <c r="EX828" s="11">
        <v>7.6775294999999993E-2</v>
      </c>
      <c r="EY828" s="11">
        <v>5.2712864999999998E-2</v>
      </c>
      <c r="EZ828" s="11">
        <v>2.2208551E-2</v>
      </c>
      <c r="FA828" s="11">
        <v>0</v>
      </c>
      <c r="FB828" s="11">
        <v>0</v>
      </c>
      <c r="FC828" s="11">
        <v>0</v>
      </c>
      <c r="FD828" s="11">
        <v>0</v>
      </c>
      <c r="FE828" s="11">
        <v>0</v>
      </c>
      <c r="FF828" s="11">
        <v>0</v>
      </c>
      <c r="FG828" s="11">
        <v>0</v>
      </c>
      <c r="FH828" s="11">
        <v>0.63549599999999995</v>
      </c>
      <c r="FI828" s="11" t="s">
        <v>115</v>
      </c>
      <c r="FJ828" s="11" t="s">
        <v>115</v>
      </c>
      <c r="FK828" s="9">
        <v>5915.2475409999997</v>
      </c>
      <c r="FL828" s="11" t="s">
        <v>115</v>
      </c>
      <c r="FM828" s="11" t="s">
        <v>115</v>
      </c>
    </row>
    <row r="829" spans="116:169">
      <c r="DL829" s="11">
        <v>0</v>
      </c>
      <c r="DM829" s="11">
        <v>0.61173999999999995</v>
      </c>
      <c r="DN829" s="11">
        <v>3.5100000000000001E-3</v>
      </c>
      <c r="DO829" s="11">
        <v>4.2599999999999999E-3</v>
      </c>
      <c r="DP829" s="11">
        <v>3.4399999999999999E-3</v>
      </c>
      <c r="DQ829" s="11">
        <v>6.9999999999999994E-5</v>
      </c>
      <c r="DR829" s="11">
        <v>6.9999999999999994E-5</v>
      </c>
      <c r="DS829" s="11">
        <v>3.8500000000000001E-3</v>
      </c>
      <c r="DT829" s="11">
        <v>8.5500000000000003E-3</v>
      </c>
      <c r="DU829" s="11">
        <v>1.435E-2</v>
      </c>
      <c r="DV829" s="11">
        <v>0.37642999999999999</v>
      </c>
      <c r="DW829" s="11">
        <v>0.97372999999999998</v>
      </c>
      <c r="DX829" s="11">
        <v>0</v>
      </c>
      <c r="DY829" s="11">
        <v>5631.6345700000002</v>
      </c>
      <c r="DZ829" s="11">
        <v>32.647550000000003</v>
      </c>
      <c r="EA829" s="11">
        <v>39.967649999999999</v>
      </c>
      <c r="EB829" s="11">
        <v>32.596159999999998</v>
      </c>
      <c r="EC829" s="11">
        <v>0.69149000000000005</v>
      </c>
      <c r="ED829" s="11">
        <v>0.66940999999999995</v>
      </c>
      <c r="EE829" s="11">
        <v>36.7864</v>
      </c>
      <c r="EF829" s="11">
        <v>79.59675</v>
      </c>
      <c r="EG829" s="11">
        <v>180.33396999999999</v>
      </c>
      <c r="EH829" s="11">
        <v>4528.4972699999998</v>
      </c>
      <c r="EI829" s="11">
        <v>11729.281499999999</v>
      </c>
      <c r="EJ829" s="11">
        <v>0</v>
      </c>
      <c r="EK829" s="11">
        <v>60.541246370000003</v>
      </c>
      <c r="EL829" s="11">
        <v>6.2520523999999994E-2</v>
      </c>
      <c r="EM829" s="11">
        <v>3.6460263E-2</v>
      </c>
      <c r="EN829" s="11">
        <v>1.7323251000000001E-2</v>
      </c>
      <c r="EO829" s="11">
        <v>0</v>
      </c>
      <c r="EP829" s="11">
        <v>0</v>
      </c>
      <c r="EQ829" s="11">
        <v>0</v>
      </c>
      <c r="ER829" s="11">
        <v>0</v>
      </c>
      <c r="ES829" s="11">
        <v>0</v>
      </c>
      <c r="ET829" s="11">
        <v>0</v>
      </c>
      <c r="EU829" s="11">
        <v>0</v>
      </c>
      <c r="EV829" s="11">
        <v>0</v>
      </c>
      <c r="EW829" s="11">
        <v>74.004141279999999</v>
      </c>
      <c r="EX829" s="11">
        <v>7.8851564999999998E-2</v>
      </c>
      <c r="EY829" s="11">
        <v>4.68031E-2</v>
      </c>
      <c r="EZ829" s="11">
        <v>2.2690089E-2</v>
      </c>
      <c r="FA829" s="11">
        <v>0</v>
      </c>
      <c r="FB829" s="11">
        <v>0</v>
      </c>
      <c r="FC829" s="11">
        <v>0</v>
      </c>
      <c r="FD829" s="11">
        <v>0</v>
      </c>
      <c r="FE829" s="11">
        <v>0</v>
      </c>
      <c r="FF829" s="11">
        <v>0</v>
      </c>
      <c r="FG829" s="11">
        <v>0</v>
      </c>
      <c r="FH829" s="11">
        <v>0.62302299999999999</v>
      </c>
      <c r="FI829" s="11" t="s">
        <v>115</v>
      </c>
      <c r="FJ829" s="11" t="s">
        <v>115</v>
      </c>
      <c r="FK829" s="9">
        <v>5737.5374330000004</v>
      </c>
      <c r="FL829" s="11" t="s">
        <v>115</v>
      </c>
      <c r="FM829" s="11" t="s">
        <v>115</v>
      </c>
    </row>
    <row r="830" spans="116:169">
      <c r="DL830" s="11">
        <v>0</v>
      </c>
      <c r="DM830" s="11">
        <v>0.60048999999999997</v>
      </c>
      <c r="DN830" s="11">
        <v>3.5100000000000001E-3</v>
      </c>
      <c r="DO830" s="11">
        <v>3.3600000000000001E-3</v>
      </c>
      <c r="DP830" s="11">
        <v>3.6800000000000001E-3</v>
      </c>
      <c r="DQ830" s="11">
        <v>6.9999999999999994E-5</v>
      </c>
      <c r="DR830" s="11">
        <v>6.9999999999999994E-5</v>
      </c>
      <c r="DS830" s="11">
        <v>3.46E-3</v>
      </c>
      <c r="DT830" s="11">
        <v>8.3999999999999995E-3</v>
      </c>
      <c r="DU830" s="11">
        <v>1.4420000000000001E-2</v>
      </c>
      <c r="DV830" s="11">
        <v>0.38027</v>
      </c>
      <c r="DW830" s="11">
        <v>0.98228000000000004</v>
      </c>
      <c r="DX830" s="11">
        <v>0</v>
      </c>
      <c r="DY830" s="11">
        <v>5467.9739499999996</v>
      </c>
      <c r="DZ830" s="11">
        <v>32.289639999999999</v>
      </c>
      <c r="EA830" s="11">
        <v>31.18075</v>
      </c>
      <c r="EB830" s="11">
        <v>34.492289999999997</v>
      </c>
      <c r="EC830" s="11">
        <v>0.61229999999999996</v>
      </c>
      <c r="ED830" s="11">
        <v>0.62844</v>
      </c>
      <c r="EE830" s="11">
        <v>32.747779999999999</v>
      </c>
      <c r="EF830" s="11">
        <v>77.319779999999994</v>
      </c>
      <c r="EG830" s="11">
        <v>181.00337999999999</v>
      </c>
      <c r="EH830" s="11">
        <v>4565.2836699999998</v>
      </c>
      <c r="EI830" s="11">
        <v>11808.87825</v>
      </c>
      <c r="EJ830" s="11">
        <v>0</v>
      </c>
      <c r="EK830" s="11">
        <v>60.183629119999999</v>
      </c>
      <c r="EL830" s="11">
        <v>5.4254755000000002E-2</v>
      </c>
      <c r="EM830" s="11">
        <v>3.9045967000000001E-2</v>
      </c>
      <c r="EN830" s="11">
        <v>1.5569935999999999E-2</v>
      </c>
      <c r="EO830" s="11">
        <v>0</v>
      </c>
      <c r="EP830" s="11">
        <v>0</v>
      </c>
      <c r="EQ830" s="11">
        <v>0</v>
      </c>
      <c r="ER830" s="11">
        <v>0</v>
      </c>
      <c r="ES830" s="11">
        <v>0</v>
      </c>
      <c r="ET830" s="11">
        <v>0</v>
      </c>
      <c r="EU830" s="11">
        <v>0</v>
      </c>
      <c r="EV830" s="11">
        <v>0</v>
      </c>
      <c r="EW830" s="11">
        <v>71.855080959999995</v>
      </c>
      <c r="EX830" s="11">
        <v>6.6951446999999997E-2</v>
      </c>
      <c r="EY830" s="11">
        <v>4.8964035000000003E-2</v>
      </c>
      <c r="EZ830" s="11">
        <v>1.9933368E-2</v>
      </c>
      <c r="FA830" s="11">
        <v>0</v>
      </c>
      <c r="FB830" s="11">
        <v>0</v>
      </c>
      <c r="FC830" s="11">
        <v>0</v>
      </c>
      <c r="FD830" s="11">
        <v>0</v>
      </c>
      <c r="FE830" s="11">
        <v>0</v>
      </c>
      <c r="FF830" s="11">
        <v>0</v>
      </c>
      <c r="FG830" s="11">
        <v>0</v>
      </c>
      <c r="FH830" s="11">
        <v>0.61109500000000005</v>
      </c>
      <c r="FI830" s="11" t="s">
        <v>115</v>
      </c>
      <c r="FJ830" s="11" t="s">
        <v>115</v>
      </c>
      <c r="FK830" s="9">
        <v>5566.5489319999997</v>
      </c>
      <c r="FL830" s="11" t="s">
        <v>115</v>
      </c>
      <c r="FM830" s="11" t="s">
        <v>115</v>
      </c>
    </row>
    <row r="831" spans="116:169">
      <c r="DL831" s="11">
        <v>0</v>
      </c>
      <c r="DM831" s="11">
        <v>0.58901999999999999</v>
      </c>
      <c r="DN831" s="11">
        <v>3.7799999999999999E-3</v>
      </c>
      <c r="DO831" s="11">
        <v>3.2799999999999999E-3</v>
      </c>
      <c r="DP831" s="11">
        <v>2.98E-3</v>
      </c>
      <c r="DQ831" s="11">
        <v>6.0000000000000002E-5</v>
      </c>
      <c r="DR831" s="11">
        <v>6.9999999999999994E-5</v>
      </c>
      <c r="DS831" s="11">
        <v>3.6600000000000001E-3</v>
      </c>
      <c r="DT831" s="11">
        <v>8.2500000000000004E-3</v>
      </c>
      <c r="DU831" s="11">
        <v>1.4489999999999999E-2</v>
      </c>
      <c r="DV831" s="11">
        <v>0.38373000000000002</v>
      </c>
      <c r="DW831" s="11">
        <v>0.99068000000000001</v>
      </c>
      <c r="DX831" s="11">
        <v>0</v>
      </c>
      <c r="DY831" s="11">
        <v>5303.8763600000002</v>
      </c>
      <c r="DZ831" s="11">
        <v>34.392800000000001</v>
      </c>
      <c r="EA831" s="11">
        <v>30.129159999999999</v>
      </c>
      <c r="EB831" s="11">
        <v>27.66648</v>
      </c>
      <c r="EC831" s="11">
        <v>0.57391000000000003</v>
      </c>
      <c r="ED831" s="11">
        <v>0.60972999999999999</v>
      </c>
      <c r="EE831" s="11">
        <v>34.23995</v>
      </c>
      <c r="EF831" s="11">
        <v>75.170990000000003</v>
      </c>
      <c r="EG831" s="11">
        <v>181.63182</v>
      </c>
      <c r="EH831" s="11">
        <v>4598.0314500000004</v>
      </c>
      <c r="EI831" s="11">
        <v>11886.19803</v>
      </c>
      <c r="EJ831" s="11">
        <v>0</v>
      </c>
      <c r="EK831" s="11">
        <v>59.788475210000001</v>
      </c>
      <c r="EL831" s="11">
        <v>5.1295526000000001E-2</v>
      </c>
      <c r="EM831" s="11">
        <v>3.2927733000000001E-2</v>
      </c>
      <c r="EN831" s="11">
        <v>1.6856165999999999E-2</v>
      </c>
      <c r="EO831" s="11">
        <v>0</v>
      </c>
      <c r="EP831" s="11">
        <v>0</v>
      </c>
      <c r="EQ831" s="11">
        <v>0</v>
      </c>
      <c r="ER831" s="11">
        <v>0</v>
      </c>
      <c r="ES831" s="11">
        <v>0</v>
      </c>
      <c r="ET831" s="11">
        <v>0</v>
      </c>
      <c r="EU831" s="11">
        <v>0</v>
      </c>
      <c r="EV831" s="11">
        <v>0</v>
      </c>
      <c r="EW831" s="11">
        <v>69.704206979999995</v>
      </c>
      <c r="EX831" s="11">
        <v>6.1811310000000001E-2</v>
      </c>
      <c r="EY831" s="11">
        <v>4.0363444999999998E-2</v>
      </c>
      <c r="EZ831" s="11">
        <v>2.1088197999999999E-2</v>
      </c>
      <c r="FA831" s="11">
        <v>0</v>
      </c>
      <c r="FB831" s="11">
        <v>0</v>
      </c>
      <c r="FC831" s="11">
        <v>0</v>
      </c>
      <c r="FD831" s="11">
        <v>0</v>
      </c>
      <c r="FE831" s="11">
        <v>0</v>
      </c>
      <c r="FF831" s="11">
        <v>0</v>
      </c>
      <c r="FG831" s="11">
        <v>0</v>
      </c>
      <c r="FH831" s="11">
        <v>0.59911899999999996</v>
      </c>
      <c r="FI831" s="11" t="s">
        <v>115</v>
      </c>
      <c r="FJ831" s="11" t="s">
        <v>115</v>
      </c>
      <c r="FK831" s="9">
        <v>5396.6387119999999</v>
      </c>
      <c r="FL831" s="11" t="s">
        <v>115</v>
      </c>
      <c r="FM831" s="11" t="s">
        <v>115</v>
      </c>
    </row>
    <row r="832" spans="116:169">
      <c r="DL832" s="11">
        <v>0</v>
      </c>
      <c r="DM832" s="11">
        <v>0.57835000000000003</v>
      </c>
      <c r="DN832" s="11">
        <v>3.2200000000000002E-3</v>
      </c>
      <c r="DO832" s="11">
        <v>3.4499999999999999E-3</v>
      </c>
      <c r="DP832" s="11">
        <v>2.8900000000000002E-3</v>
      </c>
      <c r="DQ832" s="11">
        <v>6.0000000000000002E-5</v>
      </c>
      <c r="DR832" s="11">
        <v>6.0000000000000002E-5</v>
      </c>
      <c r="DS832" s="11">
        <v>2.99E-3</v>
      </c>
      <c r="DT832" s="11">
        <v>8.09E-3</v>
      </c>
      <c r="DU832" s="11">
        <v>1.456E-2</v>
      </c>
      <c r="DV832" s="11">
        <v>0.38739000000000001</v>
      </c>
      <c r="DW832" s="11">
        <v>0.99892999999999998</v>
      </c>
      <c r="DX832" s="11">
        <v>0</v>
      </c>
      <c r="DY832" s="11">
        <v>5148.5074199999999</v>
      </c>
      <c r="DZ832" s="11">
        <v>28.952590000000001</v>
      </c>
      <c r="EA832" s="11">
        <v>31.372859999999999</v>
      </c>
      <c r="EB832" s="11">
        <v>26.555479999999999</v>
      </c>
      <c r="EC832" s="11">
        <v>0.54934000000000005</v>
      </c>
      <c r="ED832" s="11">
        <v>0.58445999999999998</v>
      </c>
      <c r="EE832" s="11">
        <v>27.716470000000001</v>
      </c>
      <c r="EF832" s="11">
        <v>72.833740000000006</v>
      </c>
      <c r="EG832" s="11">
        <v>182.24154999999999</v>
      </c>
      <c r="EH832" s="11">
        <v>4632.2713899999999</v>
      </c>
      <c r="EI832" s="11">
        <v>11961.36902</v>
      </c>
      <c r="EJ832" s="11">
        <v>0</v>
      </c>
      <c r="EK832" s="11">
        <v>59.468591160000003</v>
      </c>
      <c r="EL832" s="11">
        <v>5.2392032999999998E-2</v>
      </c>
      <c r="EM832" s="11">
        <v>3.1510985999999998E-2</v>
      </c>
      <c r="EN832" s="11">
        <v>1.3846239E-2</v>
      </c>
      <c r="EO832" s="11">
        <v>0</v>
      </c>
      <c r="EP832" s="11">
        <v>0</v>
      </c>
      <c r="EQ832" s="11">
        <v>0</v>
      </c>
      <c r="ER832" s="11">
        <v>0</v>
      </c>
      <c r="ES832" s="11">
        <v>0</v>
      </c>
      <c r="ET832" s="11">
        <v>0</v>
      </c>
      <c r="EU832" s="11">
        <v>0</v>
      </c>
      <c r="EV832" s="11">
        <v>0</v>
      </c>
      <c r="EW832" s="11">
        <v>67.682969630000002</v>
      </c>
      <c r="EX832" s="11">
        <v>6.1602023999999998E-2</v>
      </c>
      <c r="EY832" s="11">
        <v>3.7717487000000001E-2</v>
      </c>
      <c r="EZ832" s="11">
        <v>1.6923713999999999E-2</v>
      </c>
      <c r="FA832" s="11">
        <v>0</v>
      </c>
      <c r="FB832" s="11">
        <v>0</v>
      </c>
      <c r="FC832" s="11">
        <v>0</v>
      </c>
      <c r="FD832" s="11">
        <v>0</v>
      </c>
      <c r="FE832" s="11">
        <v>0</v>
      </c>
      <c r="FF832" s="11">
        <v>0</v>
      </c>
      <c r="FG832" s="11">
        <v>0</v>
      </c>
      <c r="FH832" s="11">
        <v>0.587974</v>
      </c>
      <c r="FI832" s="11" t="s">
        <v>115</v>
      </c>
      <c r="FJ832" s="11" t="s">
        <v>115</v>
      </c>
      <c r="FK832" s="9">
        <v>5235.9376949999996</v>
      </c>
      <c r="FL832" s="11" t="s">
        <v>115</v>
      </c>
      <c r="FM832" s="11" t="s">
        <v>115</v>
      </c>
    </row>
    <row r="833" spans="116:169">
      <c r="DL833" s="11">
        <v>0</v>
      </c>
      <c r="DM833" s="11">
        <v>0.56740000000000002</v>
      </c>
      <c r="DN833" s="11">
        <v>3.5400000000000002E-3</v>
      </c>
      <c r="DO833" s="11">
        <v>3.0500000000000002E-3</v>
      </c>
      <c r="DP833" s="11">
        <v>3.0100000000000001E-3</v>
      </c>
      <c r="DQ833" s="11">
        <v>6.0000000000000002E-5</v>
      </c>
      <c r="DR833" s="11">
        <v>6.0000000000000002E-5</v>
      </c>
      <c r="DS833" s="11">
        <v>2.9299999999999999E-3</v>
      </c>
      <c r="DT833" s="11">
        <v>7.9299999999999995E-3</v>
      </c>
      <c r="DU833" s="11">
        <v>1.4619999999999999E-2</v>
      </c>
      <c r="DV833" s="11">
        <v>0.39038</v>
      </c>
      <c r="DW833" s="11">
        <v>1.00702</v>
      </c>
      <c r="DX833" s="11">
        <v>0</v>
      </c>
      <c r="DY833" s="11">
        <v>4991.9997700000004</v>
      </c>
      <c r="DZ833" s="11">
        <v>31.492819999999998</v>
      </c>
      <c r="EA833" s="11">
        <v>27.43178</v>
      </c>
      <c r="EB833" s="11">
        <v>27.313130000000001</v>
      </c>
      <c r="EC833" s="11">
        <v>0.51615999999999995</v>
      </c>
      <c r="ED833" s="11">
        <v>0.56101999999999996</v>
      </c>
      <c r="EE833" s="11">
        <v>26.85258</v>
      </c>
      <c r="EF833" s="11">
        <v>70.581739999999996</v>
      </c>
      <c r="EG833" s="11">
        <v>182.82601</v>
      </c>
      <c r="EH833" s="11">
        <v>4659.9878699999999</v>
      </c>
      <c r="EI833" s="11">
        <v>12034.20276</v>
      </c>
      <c r="EJ833" s="11">
        <v>0</v>
      </c>
      <c r="EK833" s="11">
        <v>59.093071260000002</v>
      </c>
      <c r="EL833" s="11">
        <v>4.8922260000000002E-2</v>
      </c>
      <c r="EM833" s="11">
        <v>3.3093892999999999E-2</v>
      </c>
      <c r="EN833" s="11">
        <v>1.3608568999999999E-2</v>
      </c>
      <c r="EO833" s="11">
        <v>0</v>
      </c>
      <c r="EP833" s="11">
        <v>0</v>
      </c>
      <c r="EQ833" s="11">
        <v>0</v>
      </c>
      <c r="ER833" s="11">
        <v>0</v>
      </c>
      <c r="ES833" s="11">
        <v>0</v>
      </c>
      <c r="ET833" s="11">
        <v>0</v>
      </c>
      <c r="EU833" s="11">
        <v>0</v>
      </c>
      <c r="EV833" s="11">
        <v>0</v>
      </c>
      <c r="EW833" s="11">
        <v>65.638607789999995</v>
      </c>
      <c r="EX833" s="11">
        <v>5.6199600000000002E-2</v>
      </c>
      <c r="EY833" s="11">
        <v>3.8675125999999997E-2</v>
      </c>
      <c r="EZ833" s="11">
        <v>1.6246218999999999E-2</v>
      </c>
      <c r="FA833" s="11">
        <v>0</v>
      </c>
      <c r="FB833" s="11">
        <v>0</v>
      </c>
      <c r="FC833" s="11">
        <v>0</v>
      </c>
      <c r="FD833" s="11">
        <v>0</v>
      </c>
      <c r="FE833" s="11">
        <v>0</v>
      </c>
      <c r="FF833" s="11">
        <v>0</v>
      </c>
      <c r="FG833" s="11">
        <v>0</v>
      </c>
      <c r="FH833" s="11">
        <v>0.57705300000000004</v>
      </c>
      <c r="FI833" s="11" t="s">
        <v>115</v>
      </c>
      <c r="FJ833" s="11" t="s">
        <v>115</v>
      </c>
      <c r="FK833" s="9">
        <v>5078.7536620000001</v>
      </c>
      <c r="FL833" s="11" t="s">
        <v>115</v>
      </c>
      <c r="FM833" s="11" t="s">
        <v>115</v>
      </c>
    </row>
    <row r="834" spans="116:169">
      <c r="DL834" s="11">
        <v>0</v>
      </c>
      <c r="DM834" s="11">
        <v>0.55664000000000002</v>
      </c>
      <c r="DN834" s="11">
        <v>3.5500000000000002E-3</v>
      </c>
      <c r="DO834" s="11">
        <v>3.2399999999999998E-3</v>
      </c>
      <c r="DP834" s="11">
        <v>2.7100000000000002E-3</v>
      </c>
      <c r="DQ834" s="11">
        <v>6.0000000000000002E-5</v>
      </c>
      <c r="DR834" s="11">
        <v>6.0000000000000002E-5</v>
      </c>
      <c r="DS834" s="11">
        <v>3.0200000000000001E-3</v>
      </c>
      <c r="DT834" s="11">
        <v>7.77E-3</v>
      </c>
      <c r="DU834" s="11">
        <v>1.469E-2</v>
      </c>
      <c r="DV834" s="11">
        <v>0.39330999999999999</v>
      </c>
      <c r="DW834" s="11">
        <v>1.01495</v>
      </c>
      <c r="DX834" s="11">
        <v>0</v>
      </c>
      <c r="DY834" s="11">
        <v>4838.7424499999997</v>
      </c>
      <c r="DZ834" s="11">
        <v>31.19586</v>
      </c>
      <c r="EA834" s="11">
        <v>28.832319999999999</v>
      </c>
      <c r="EB834" s="11">
        <v>24.304549999999999</v>
      </c>
      <c r="EC834" s="11">
        <v>0.51292000000000004</v>
      </c>
      <c r="ED834" s="11">
        <v>0.55013999999999996</v>
      </c>
      <c r="EE834" s="11">
        <v>27.384789999999999</v>
      </c>
      <c r="EF834" s="11">
        <v>68.409329999999997</v>
      </c>
      <c r="EG834" s="11">
        <v>183.38703000000001</v>
      </c>
      <c r="EH834" s="11">
        <v>4686.8404499999997</v>
      </c>
      <c r="EI834" s="11">
        <v>12104.7845</v>
      </c>
      <c r="EJ834" s="11">
        <v>0</v>
      </c>
      <c r="EK834" s="11">
        <v>58.725940620000003</v>
      </c>
      <c r="EL834" s="11">
        <v>5.0544927000000003E-2</v>
      </c>
      <c r="EM834" s="11">
        <v>3.0494431999999998E-2</v>
      </c>
      <c r="EN834" s="11">
        <v>1.4331903E-2</v>
      </c>
      <c r="EO834" s="11">
        <v>0</v>
      </c>
      <c r="EP834" s="11">
        <v>0</v>
      </c>
      <c r="EQ834" s="11">
        <v>0</v>
      </c>
      <c r="ER834" s="11">
        <v>0</v>
      </c>
      <c r="ES834" s="11">
        <v>0</v>
      </c>
      <c r="ET834" s="11">
        <v>0</v>
      </c>
      <c r="EU834" s="11">
        <v>0</v>
      </c>
      <c r="EV834" s="11">
        <v>0</v>
      </c>
      <c r="EW834" s="11">
        <v>63.64453992</v>
      </c>
      <c r="EX834" s="11">
        <v>5.6636655000000001E-2</v>
      </c>
      <c r="EY834" s="11">
        <v>3.4801087000000001E-2</v>
      </c>
      <c r="EZ834" s="11">
        <v>1.6707397999999998E-2</v>
      </c>
      <c r="FA834" s="11">
        <v>0</v>
      </c>
      <c r="FB834" s="11">
        <v>0</v>
      </c>
      <c r="FC834" s="11">
        <v>0</v>
      </c>
      <c r="FD834" s="11">
        <v>0</v>
      </c>
      <c r="FE834" s="11">
        <v>0</v>
      </c>
      <c r="FF834" s="11">
        <v>0</v>
      </c>
      <c r="FG834" s="11">
        <v>0</v>
      </c>
      <c r="FH834" s="11">
        <v>0.56619399999999998</v>
      </c>
      <c r="FI834" s="11" t="s">
        <v>115</v>
      </c>
      <c r="FJ834" s="11" t="s">
        <v>115</v>
      </c>
      <c r="FK834" s="9">
        <v>4923.5880989999996</v>
      </c>
      <c r="FL834" s="11" t="s">
        <v>115</v>
      </c>
      <c r="FM834" s="11" t="s">
        <v>115</v>
      </c>
    </row>
    <row r="835" spans="116:169">
      <c r="DL835" s="11">
        <v>0</v>
      </c>
      <c r="DM835" s="11">
        <v>0.54601999999999995</v>
      </c>
      <c r="DN835" s="11">
        <v>3.5799999999999998E-3</v>
      </c>
      <c r="DO835" s="11">
        <v>3.2499999999999999E-3</v>
      </c>
      <c r="DP835" s="11">
        <v>2.8400000000000001E-3</v>
      </c>
      <c r="DQ835" s="11">
        <v>6.0000000000000002E-5</v>
      </c>
      <c r="DR835" s="11">
        <v>6.0000000000000002E-5</v>
      </c>
      <c r="DS835" s="11">
        <v>2.7499999999999998E-3</v>
      </c>
      <c r="DT835" s="11">
        <v>7.6299999999999996E-3</v>
      </c>
      <c r="DU835" s="11">
        <v>1.4749999999999999E-2</v>
      </c>
      <c r="DV835" s="11">
        <v>0.39633000000000002</v>
      </c>
      <c r="DW835" s="11">
        <v>1.0227299999999999</v>
      </c>
      <c r="DX835" s="11">
        <v>0</v>
      </c>
      <c r="DY835" s="11">
        <v>4688.1694799999996</v>
      </c>
      <c r="DZ835" s="11">
        <v>31.094709999999999</v>
      </c>
      <c r="EA835" s="11">
        <v>28.580939999999998</v>
      </c>
      <c r="EB835" s="11">
        <v>25.230149999999998</v>
      </c>
      <c r="EC835" s="11">
        <v>0.50241000000000002</v>
      </c>
      <c r="ED835" s="11">
        <v>0.53176999999999996</v>
      </c>
      <c r="EE835" s="11">
        <v>24.67699</v>
      </c>
      <c r="EF835" s="11">
        <v>66.348939999999999</v>
      </c>
      <c r="EG835" s="11">
        <v>183.93717000000001</v>
      </c>
      <c r="EH835" s="11">
        <v>4714.2252399999998</v>
      </c>
      <c r="EI835" s="11">
        <v>12173.19382</v>
      </c>
      <c r="EJ835" s="11">
        <v>0</v>
      </c>
      <c r="EK835" s="11">
        <v>58.35616675</v>
      </c>
      <c r="EL835" s="11">
        <v>5.1554621000000002E-2</v>
      </c>
      <c r="EM835" s="11">
        <v>3.1918559999999999E-2</v>
      </c>
      <c r="EN835" s="11">
        <v>1.3068372999999999E-2</v>
      </c>
      <c r="EO835" s="11">
        <v>0</v>
      </c>
      <c r="EP835" s="11">
        <v>0</v>
      </c>
      <c r="EQ835" s="11">
        <v>0</v>
      </c>
      <c r="ER835" s="11">
        <v>0</v>
      </c>
      <c r="ES835" s="11">
        <v>0</v>
      </c>
      <c r="ET835" s="11">
        <v>0</v>
      </c>
      <c r="EU835" s="11">
        <v>0</v>
      </c>
      <c r="EV835" s="11">
        <v>0</v>
      </c>
      <c r="EW835" s="11">
        <v>61.687846020000002</v>
      </c>
      <c r="EX835" s="11">
        <v>5.6363426000000001E-2</v>
      </c>
      <c r="EY835" s="11">
        <v>3.5541418999999998E-2</v>
      </c>
      <c r="EZ835" s="11">
        <v>1.4872253E-2</v>
      </c>
      <c r="FA835" s="11">
        <v>0</v>
      </c>
      <c r="FB835" s="11">
        <v>0</v>
      </c>
      <c r="FC835" s="11">
        <v>0</v>
      </c>
      <c r="FD835" s="11">
        <v>0</v>
      </c>
      <c r="FE835" s="11">
        <v>0</v>
      </c>
      <c r="FF835" s="11">
        <v>0</v>
      </c>
      <c r="FG835" s="11">
        <v>0</v>
      </c>
      <c r="FH835" s="11">
        <v>0.55574699999999999</v>
      </c>
      <c r="FI835" s="11" t="s">
        <v>115</v>
      </c>
      <c r="FJ835" s="11" t="s">
        <v>115</v>
      </c>
      <c r="FK835" s="9">
        <v>4773.5776850000002</v>
      </c>
      <c r="FL835" s="11" t="s">
        <v>115</v>
      </c>
      <c r="FM835" s="11" t="s">
        <v>115</v>
      </c>
    </row>
    <row r="836" spans="116:169">
      <c r="DL836" s="11">
        <v>0</v>
      </c>
      <c r="DM836" s="11">
        <v>0.53564000000000001</v>
      </c>
      <c r="DN836" s="11">
        <v>3.49E-3</v>
      </c>
      <c r="DO836" s="11">
        <v>3.2699999999999999E-3</v>
      </c>
      <c r="DP836" s="11">
        <v>2.8600000000000001E-3</v>
      </c>
      <c r="DQ836" s="11">
        <v>6.0000000000000002E-5</v>
      </c>
      <c r="DR836" s="11">
        <v>6.0000000000000002E-5</v>
      </c>
      <c r="DS836" s="11">
        <v>2.8800000000000002E-3</v>
      </c>
      <c r="DT836" s="11">
        <v>7.4999999999999997E-3</v>
      </c>
      <c r="DU836" s="11">
        <v>1.481E-2</v>
      </c>
      <c r="DV836" s="11">
        <v>0.39909</v>
      </c>
      <c r="DW836" s="11">
        <v>1.0303599999999999</v>
      </c>
      <c r="DX836" s="11">
        <v>0</v>
      </c>
      <c r="DY836" s="11">
        <v>4541.1825900000003</v>
      </c>
      <c r="DZ836" s="11">
        <v>29.997910000000001</v>
      </c>
      <c r="EA836" s="11">
        <v>28.378450000000001</v>
      </c>
      <c r="EB836" s="11">
        <v>25.05104</v>
      </c>
      <c r="EC836" s="11">
        <v>0.50209000000000004</v>
      </c>
      <c r="ED836" s="11">
        <v>0.52090000000000003</v>
      </c>
      <c r="EE836" s="11">
        <v>25.469550000000002</v>
      </c>
      <c r="EF836" s="11">
        <v>64.383129999999994</v>
      </c>
      <c r="EG836" s="11">
        <v>184.46894</v>
      </c>
      <c r="EH836" s="11">
        <v>4738.9022199999999</v>
      </c>
      <c r="EI836" s="11">
        <v>12239.54277</v>
      </c>
      <c r="EJ836" s="11">
        <v>0</v>
      </c>
      <c r="EK836" s="11">
        <v>57.992782339999998</v>
      </c>
      <c r="EL836" s="11">
        <v>5.2706778000000003E-2</v>
      </c>
      <c r="EM836" s="11">
        <v>3.2645380000000002E-2</v>
      </c>
      <c r="EN836" s="11">
        <v>1.3898663E-2</v>
      </c>
      <c r="EO836" s="11">
        <v>0</v>
      </c>
      <c r="EP836" s="11">
        <v>0</v>
      </c>
      <c r="EQ836" s="11">
        <v>0</v>
      </c>
      <c r="ER836" s="11">
        <v>0</v>
      </c>
      <c r="ES836" s="11">
        <v>0</v>
      </c>
      <c r="ET836" s="11">
        <v>0</v>
      </c>
      <c r="EU836" s="11">
        <v>0</v>
      </c>
      <c r="EV836" s="11">
        <v>0</v>
      </c>
      <c r="EW836" s="11">
        <v>59.77724499</v>
      </c>
      <c r="EX836" s="11">
        <v>5.6211386000000002E-2</v>
      </c>
      <c r="EY836" s="11">
        <v>3.546995E-2</v>
      </c>
      <c r="EZ836" s="11">
        <v>1.5436882000000001E-2</v>
      </c>
      <c r="FA836" s="11">
        <v>0</v>
      </c>
      <c r="FB836" s="11">
        <v>0</v>
      </c>
      <c r="FC836" s="11">
        <v>0</v>
      </c>
      <c r="FD836" s="11">
        <v>0</v>
      </c>
      <c r="FE836" s="11">
        <v>0</v>
      </c>
      <c r="FF836" s="11">
        <v>0</v>
      </c>
      <c r="FG836" s="11">
        <v>0</v>
      </c>
      <c r="FH836" s="11">
        <v>0.54531399999999997</v>
      </c>
      <c r="FI836" s="11" t="s">
        <v>115</v>
      </c>
      <c r="FJ836" s="11" t="s">
        <v>115</v>
      </c>
      <c r="FK836" s="9">
        <v>4625.1120790000004</v>
      </c>
      <c r="FL836" s="11" t="s">
        <v>115</v>
      </c>
      <c r="FM836" s="11" t="s">
        <v>115</v>
      </c>
    </row>
    <row r="837" spans="116:169">
      <c r="DL837" s="11">
        <v>0</v>
      </c>
      <c r="DM837" s="11">
        <v>0.52507999999999999</v>
      </c>
      <c r="DN837" s="11">
        <v>3.81E-3</v>
      </c>
      <c r="DO837" s="11">
        <v>3.2000000000000002E-3</v>
      </c>
      <c r="DP837" s="11">
        <v>2.8700000000000002E-3</v>
      </c>
      <c r="DQ837" s="11">
        <v>6.0000000000000002E-5</v>
      </c>
      <c r="DR837" s="11">
        <v>6.0000000000000002E-5</v>
      </c>
      <c r="DS837" s="11">
        <v>2.8999999999999998E-3</v>
      </c>
      <c r="DT837" s="11">
        <v>7.3400000000000002E-3</v>
      </c>
      <c r="DU837" s="11">
        <v>1.487E-2</v>
      </c>
      <c r="DV837" s="11">
        <v>0.40195999999999998</v>
      </c>
      <c r="DW837" s="11">
        <v>1.03786</v>
      </c>
      <c r="DX837" s="11">
        <v>0</v>
      </c>
      <c r="DY837" s="11">
        <v>4394.2043000000003</v>
      </c>
      <c r="DZ837" s="11">
        <v>32.270350000000001</v>
      </c>
      <c r="EA837" s="11">
        <v>27.457059999999998</v>
      </c>
      <c r="EB837" s="11">
        <v>24.83314</v>
      </c>
      <c r="EC837" s="11">
        <v>0.49148999999999998</v>
      </c>
      <c r="ED837" s="11">
        <v>0.50605</v>
      </c>
      <c r="EE837" s="11">
        <v>25.393360000000001</v>
      </c>
      <c r="EF837" s="11">
        <v>62.267760000000003</v>
      </c>
      <c r="EG837" s="11">
        <v>184.98983999999999</v>
      </c>
      <c r="EH837" s="11">
        <v>4764.3717699999997</v>
      </c>
      <c r="EI837" s="11">
        <v>12303.9259</v>
      </c>
      <c r="EJ837" s="11">
        <v>0</v>
      </c>
      <c r="EK837" s="11">
        <v>57.588356429999997</v>
      </c>
      <c r="EL837" s="11">
        <v>5.2830724000000003E-2</v>
      </c>
      <c r="EM837" s="11">
        <v>3.3236288000000003E-2</v>
      </c>
      <c r="EN837" s="11">
        <v>1.4144178E-2</v>
      </c>
      <c r="EO837" s="11">
        <v>0</v>
      </c>
      <c r="EP837" s="11">
        <v>0</v>
      </c>
      <c r="EQ837" s="11">
        <v>0</v>
      </c>
      <c r="ER837" s="11">
        <v>0</v>
      </c>
      <c r="ES837" s="11">
        <v>0</v>
      </c>
      <c r="ET837" s="11">
        <v>0</v>
      </c>
      <c r="EU837" s="11">
        <v>0</v>
      </c>
      <c r="EV837" s="11">
        <v>0</v>
      </c>
      <c r="EW837" s="11">
        <v>57.863893429999997</v>
      </c>
      <c r="EX837" s="11">
        <v>5.4955392999999998E-2</v>
      </c>
      <c r="EY837" s="11">
        <v>3.5224668000000001E-2</v>
      </c>
      <c r="EZ837" s="11">
        <v>1.5327535E-2</v>
      </c>
      <c r="FA837" s="11">
        <v>0</v>
      </c>
      <c r="FB837" s="11">
        <v>0</v>
      </c>
      <c r="FC837" s="11">
        <v>0</v>
      </c>
      <c r="FD837" s="11">
        <v>0</v>
      </c>
      <c r="FE837" s="11">
        <v>0</v>
      </c>
      <c r="FF837" s="11">
        <v>0</v>
      </c>
      <c r="FG837" s="11">
        <v>0</v>
      </c>
      <c r="FH837" s="11">
        <v>0.53500899999999996</v>
      </c>
      <c r="FI837" s="11" t="s">
        <v>115</v>
      </c>
      <c r="FJ837" s="11" t="s">
        <v>115</v>
      </c>
      <c r="FK837" s="9">
        <v>4479.2563360000004</v>
      </c>
      <c r="FL837" s="11" t="s">
        <v>115</v>
      </c>
      <c r="FM837" s="11" t="s">
        <v>115</v>
      </c>
    </row>
    <row r="838" spans="116:169">
      <c r="DL838" s="11">
        <v>0</v>
      </c>
      <c r="DM838" s="11">
        <v>0.51456000000000002</v>
      </c>
      <c r="DN838" s="11">
        <v>3.98E-3</v>
      </c>
      <c r="DO838" s="11">
        <v>3.4099999999999998E-3</v>
      </c>
      <c r="DP838" s="11">
        <v>2.82E-3</v>
      </c>
      <c r="DQ838" s="11">
        <v>6.0000000000000002E-5</v>
      </c>
      <c r="DR838" s="11">
        <v>6.0000000000000002E-5</v>
      </c>
      <c r="DS838" s="11">
        <v>2.9099999999999998E-3</v>
      </c>
      <c r="DT838" s="11">
        <v>7.1999999999999998E-3</v>
      </c>
      <c r="DU838" s="11">
        <v>1.4930000000000001E-2</v>
      </c>
      <c r="DV838" s="11">
        <v>0.40486</v>
      </c>
      <c r="DW838" s="11">
        <v>1.0451999999999999</v>
      </c>
      <c r="DX838" s="11">
        <v>0</v>
      </c>
      <c r="DY838" s="11">
        <v>4249.1793600000001</v>
      </c>
      <c r="DZ838" s="11">
        <v>33.321710000000003</v>
      </c>
      <c r="EA838" s="11">
        <v>28.896999999999998</v>
      </c>
      <c r="EB838" s="11">
        <v>24.137699999999999</v>
      </c>
      <c r="EC838" s="11">
        <v>0.49696000000000001</v>
      </c>
      <c r="ED838" s="11">
        <v>0.49618000000000001</v>
      </c>
      <c r="EE838" s="11">
        <v>25.203189999999999</v>
      </c>
      <c r="EF838" s="11">
        <v>60.246729999999999</v>
      </c>
      <c r="EG838" s="11">
        <v>185.49589</v>
      </c>
      <c r="EH838" s="11">
        <v>4789.7651299999998</v>
      </c>
      <c r="EI838" s="11">
        <v>12366.193660000001</v>
      </c>
      <c r="EJ838" s="11">
        <v>0</v>
      </c>
      <c r="EK838" s="11">
        <v>57.174138059999997</v>
      </c>
      <c r="EL838" s="11">
        <v>5.5883113999999998E-2</v>
      </c>
      <c r="EM838" s="11">
        <v>3.3115439000000003E-2</v>
      </c>
      <c r="EN838" s="11">
        <v>1.4375011E-2</v>
      </c>
      <c r="EO838" s="11">
        <v>0</v>
      </c>
      <c r="EP838" s="11">
        <v>0</v>
      </c>
      <c r="EQ838" s="11">
        <v>0</v>
      </c>
      <c r="ER838" s="11">
        <v>0</v>
      </c>
      <c r="ES838" s="11">
        <v>0</v>
      </c>
      <c r="ET838" s="11">
        <v>0</v>
      </c>
      <c r="EU838" s="11">
        <v>0</v>
      </c>
      <c r="EV838" s="11">
        <v>0</v>
      </c>
      <c r="EW838" s="11">
        <v>55.981098860000003</v>
      </c>
      <c r="EX838" s="11">
        <v>5.6644235000000001E-2</v>
      </c>
      <c r="EY838" s="11">
        <v>3.4225222E-2</v>
      </c>
      <c r="EZ838" s="11">
        <v>1.519438E-2</v>
      </c>
      <c r="FA838" s="11">
        <v>0</v>
      </c>
      <c r="FB838" s="11">
        <v>0</v>
      </c>
      <c r="FC838" s="11">
        <v>0</v>
      </c>
      <c r="FD838" s="11">
        <v>0</v>
      </c>
      <c r="FE838" s="11">
        <v>0</v>
      </c>
      <c r="FF838" s="11">
        <v>0</v>
      </c>
      <c r="FG838" s="11">
        <v>0</v>
      </c>
      <c r="FH838" s="11">
        <v>0.524837</v>
      </c>
      <c r="FI838" s="11" t="s">
        <v>115</v>
      </c>
      <c r="FJ838" s="11" t="s">
        <v>115</v>
      </c>
      <c r="FK838" s="9">
        <v>4336.0327310000002</v>
      </c>
      <c r="FL838" s="11" t="s">
        <v>115</v>
      </c>
      <c r="FM838" s="11" t="s">
        <v>115</v>
      </c>
    </row>
    <row r="839" spans="116:169">
      <c r="DL839" s="11">
        <v>0</v>
      </c>
      <c r="DM839" s="11">
        <v>0.50494000000000006</v>
      </c>
      <c r="DN839" s="11">
        <v>3.3300000000000001E-3</v>
      </c>
      <c r="DO839" s="11">
        <v>3.5500000000000002E-3</v>
      </c>
      <c r="DP839" s="11">
        <v>2.99E-3</v>
      </c>
      <c r="DQ839" s="11">
        <v>6.0000000000000002E-5</v>
      </c>
      <c r="DR839" s="11">
        <v>6.0000000000000002E-5</v>
      </c>
      <c r="DS839" s="11">
        <v>2.8500000000000001E-3</v>
      </c>
      <c r="DT839" s="11">
        <v>7.0600000000000003E-3</v>
      </c>
      <c r="DU839" s="11">
        <v>1.499E-2</v>
      </c>
      <c r="DV839" s="11">
        <v>0.40777999999999998</v>
      </c>
      <c r="DW839" s="11">
        <v>1.0524</v>
      </c>
      <c r="DX839" s="11">
        <v>0</v>
      </c>
      <c r="DY839" s="11">
        <v>4113.05249</v>
      </c>
      <c r="DZ839" s="11">
        <v>27.504020000000001</v>
      </c>
      <c r="EA839" s="11">
        <v>29.646429999999999</v>
      </c>
      <c r="EB839" s="11">
        <v>25.238710000000001</v>
      </c>
      <c r="EC839" s="11">
        <v>0.50461999999999996</v>
      </c>
      <c r="ED839" s="11">
        <v>0.48625000000000002</v>
      </c>
      <c r="EE839" s="11">
        <v>24.375889999999998</v>
      </c>
      <c r="EF839" s="11">
        <v>58.273479999999999</v>
      </c>
      <c r="EG839" s="11">
        <v>185.99207000000001</v>
      </c>
      <c r="EH839" s="11">
        <v>4814.9683199999999</v>
      </c>
      <c r="EI839" s="11">
        <v>12426.44039</v>
      </c>
      <c r="EJ839" s="11">
        <v>0</v>
      </c>
      <c r="EK839" s="11">
        <v>56.842179680000001</v>
      </c>
      <c r="EL839" s="11">
        <v>5.9052433000000001E-2</v>
      </c>
      <c r="EM839" s="11">
        <v>3.5274659999999999E-2</v>
      </c>
      <c r="EN839" s="11">
        <v>1.4330900000000001E-2</v>
      </c>
      <c r="EO839" s="11">
        <v>0</v>
      </c>
      <c r="EP839" s="11">
        <v>0</v>
      </c>
      <c r="EQ839" s="11">
        <v>0</v>
      </c>
      <c r="ER839" s="11">
        <v>0</v>
      </c>
      <c r="ES839" s="11">
        <v>0</v>
      </c>
      <c r="ET839" s="11">
        <v>0</v>
      </c>
      <c r="EU839" s="11">
        <v>0</v>
      </c>
      <c r="EV839" s="11">
        <v>0</v>
      </c>
      <c r="EW839" s="11">
        <v>54.216768260000002</v>
      </c>
      <c r="EX839" s="11">
        <v>5.8327479000000002E-2</v>
      </c>
      <c r="EY839" s="11">
        <v>3.5533536999999997E-2</v>
      </c>
      <c r="EZ839" s="11">
        <v>1.4770521E-2</v>
      </c>
      <c r="FA839" s="11">
        <v>0</v>
      </c>
      <c r="FB839" s="11">
        <v>0</v>
      </c>
      <c r="FC839" s="11">
        <v>0</v>
      </c>
      <c r="FD839" s="11">
        <v>0</v>
      </c>
      <c r="FE839" s="11">
        <v>0</v>
      </c>
      <c r="FF839" s="11">
        <v>0</v>
      </c>
      <c r="FG839" s="11">
        <v>0</v>
      </c>
      <c r="FH839" s="11">
        <v>0.51486900000000002</v>
      </c>
      <c r="FI839" s="11" t="s">
        <v>115</v>
      </c>
      <c r="FJ839" s="11" t="s">
        <v>115</v>
      </c>
      <c r="FK839" s="9">
        <v>4195.946269</v>
      </c>
      <c r="FL839" s="11" t="s">
        <v>115</v>
      </c>
      <c r="FM839" s="11" t="s">
        <v>115</v>
      </c>
    </row>
    <row r="840" spans="116:169">
      <c r="DL840" s="11">
        <v>0</v>
      </c>
      <c r="DM840" s="11">
        <v>0.49484</v>
      </c>
      <c r="DN840" s="11">
        <v>3.8E-3</v>
      </c>
      <c r="DO840" s="11">
        <v>3.0899999999999999E-3</v>
      </c>
      <c r="DP840" s="11">
        <v>3.0799999999999998E-3</v>
      </c>
      <c r="DQ840" s="11">
        <v>6.0000000000000002E-5</v>
      </c>
      <c r="DR840" s="11">
        <v>6.0000000000000002E-5</v>
      </c>
      <c r="DS840" s="11">
        <v>3.0300000000000001E-3</v>
      </c>
      <c r="DT840" s="11">
        <v>6.9100000000000003E-3</v>
      </c>
      <c r="DU840" s="11">
        <v>1.5049999999999999E-2</v>
      </c>
      <c r="DV840" s="11">
        <v>0.41063</v>
      </c>
      <c r="DW840" s="11">
        <v>1.05945</v>
      </c>
      <c r="DX840" s="11">
        <v>0</v>
      </c>
      <c r="DY840" s="11">
        <v>3974.49467</v>
      </c>
      <c r="DZ840" s="11">
        <v>30.97334</v>
      </c>
      <c r="EA840" s="11">
        <v>25.430720000000001</v>
      </c>
      <c r="EB840" s="11">
        <v>25.705190000000002</v>
      </c>
      <c r="EC840" s="11">
        <v>0.47666999999999998</v>
      </c>
      <c r="ED840" s="11">
        <v>0.46795999999999999</v>
      </c>
      <c r="EE840" s="11">
        <v>25.558979999999998</v>
      </c>
      <c r="EF840" s="11">
        <v>56.309019999999997</v>
      </c>
      <c r="EG840" s="11">
        <v>186.47830999999999</v>
      </c>
      <c r="EH840" s="11">
        <v>4839.3442100000002</v>
      </c>
      <c r="EI840" s="11">
        <v>12484.71387</v>
      </c>
      <c r="EJ840" s="11">
        <v>0</v>
      </c>
      <c r="EK840" s="11">
        <v>56.422003869999998</v>
      </c>
      <c r="EL840" s="11">
        <v>5.5118876999999997E-2</v>
      </c>
      <c r="EM840" s="11">
        <v>3.7228731000000001E-2</v>
      </c>
      <c r="EN840" s="11">
        <v>1.5370394000000001E-2</v>
      </c>
      <c r="EO840" s="11">
        <v>0</v>
      </c>
      <c r="EP840" s="11">
        <v>0</v>
      </c>
      <c r="EQ840" s="11">
        <v>0</v>
      </c>
      <c r="ER840" s="11">
        <v>0</v>
      </c>
      <c r="ES840" s="11">
        <v>0</v>
      </c>
      <c r="ET840" s="11">
        <v>0</v>
      </c>
      <c r="EU840" s="11">
        <v>0</v>
      </c>
      <c r="EV840" s="11">
        <v>0</v>
      </c>
      <c r="EW840" s="11">
        <v>52.405273270000002</v>
      </c>
      <c r="EX840" s="11">
        <v>5.3100890999999997E-2</v>
      </c>
      <c r="EY840" s="11">
        <v>3.6546433000000003E-2</v>
      </c>
      <c r="EZ840" s="11">
        <v>1.5442483999999999E-2</v>
      </c>
      <c r="FA840" s="11">
        <v>0</v>
      </c>
      <c r="FB840" s="11">
        <v>0</v>
      </c>
      <c r="FC840" s="11">
        <v>0</v>
      </c>
      <c r="FD840" s="11">
        <v>0</v>
      </c>
      <c r="FE840" s="11">
        <v>0</v>
      </c>
      <c r="FF840" s="11">
        <v>0</v>
      </c>
      <c r="FG840" s="11">
        <v>0</v>
      </c>
      <c r="FH840" s="11">
        <v>0.50486900000000001</v>
      </c>
      <c r="FI840" s="11" t="s">
        <v>115</v>
      </c>
      <c r="FJ840" s="11" t="s">
        <v>115</v>
      </c>
      <c r="FK840" s="9">
        <v>4057.0805949999999</v>
      </c>
      <c r="FL840" s="11" t="s">
        <v>115</v>
      </c>
      <c r="FM840" s="11" t="s">
        <v>115</v>
      </c>
    </row>
    <row r="841" spans="116:169">
      <c r="DL841" s="11">
        <v>0</v>
      </c>
      <c r="DM841" s="11">
        <v>0.48599999999999999</v>
      </c>
      <c r="DN841" s="11">
        <v>2.7899999999999999E-3</v>
      </c>
      <c r="DO841" s="11">
        <v>3.3800000000000002E-3</v>
      </c>
      <c r="DP841" s="11">
        <v>2.7299999999999998E-3</v>
      </c>
      <c r="DQ841" s="11">
        <v>6.0000000000000002E-5</v>
      </c>
      <c r="DR841" s="11">
        <v>6.0000000000000002E-5</v>
      </c>
      <c r="DS841" s="11">
        <v>3.0599999999999998E-3</v>
      </c>
      <c r="DT841" s="11">
        <v>6.7999999999999996E-3</v>
      </c>
      <c r="DU841" s="11">
        <v>1.5100000000000001E-2</v>
      </c>
      <c r="DV841" s="11">
        <v>0.41366000000000003</v>
      </c>
      <c r="DW841" s="11">
        <v>1.06637</v>
      </c>
      <c r="DX841" s="11">
        <v>0</v>
      </c>
      <c r="DY841" s="11">
        <v>3847.46893</v>
      </c>
      <c r="DZ841" s="11">
        <v>22.388010000000001</v>
      </c>
      <c r="EA841" s="11">
        <v>27.495619999999999</v>
      </c>
      <c r="EB841" s="11">
        <v>22.49588</v>
      </c>
      <c r="EC841" s="11">
        <v>0.47674</v>
      </c>
      <c r="ED841" s="11">
        <v>0.45995000000000003</v>
      </c>
      <c r="EE841" s="11">
        <v>25.464970000000001</v>
      </c>
      <c r="EF841" s="11">
        <v>54.587000000000003</v>
      </c>
      <c r="EG841" s="11">
        <v>186.94627</v>
      </c>
      <c r="EH841" s="11">
        <v>4864.90319</v>
      </c>
      <c r="EI841" s="11">
        <v>12541.02289</v>
      </c>
      <c r="EJ841" s="11">
        <v>0</v>
      </c>
      <c r="EK841" s="11">
        <v>56.135652219999997</v>
      </c>
      <c r="EL841" s="11">
        <v>5.7970898999999999E-2</v>
      </c>
      <c r="EM841" s="11">
        <v>3.3807047E-2</v>
      </c>
      <c r="EN841" s="11">
        <v>1.6062637000000001E-2</v>
      </c>
      <c r="EO841" s="11">
        <v>0</v>
      </c>
      <c r="EP841" s="11">
        <v>0</v>
      </c>
      <c r="EQ841" s="11">
        <v>0</v>
      </c>
      <c r="ER841" s="11">
        <v>0</v>
      </c>
      <c r="ES841" s="11">
        <v>0</v>
      </c>
      <c r="ET841" s="11">
        <v>0</v>
      </c>
      <c r="EU841" s="11">
        <v>0</v>
      </c>
      <c r="EV841" s="11">
        <v>0</v>
      </c>
      <c r="EW841" s="11">
        <v>50.75374188</v>
      </c>
      <c r="EX841" s="11">
        <v>5.4341961000000001E-2</v>
      </c>
      <c r="EY841" s="11">
        <v>3.2341417999999997E-2</v>
      </c>
      <c r="EZ841" s="11">
        <v>1.5725907000000001E-2</v>
      </c>
      <c r="FA841" s="11">
        <v>0</v>
      </c>
      <c r="FB841" s="11">
        <v>0</v>
      </c>
      <c r="FC841" s="11">
        <v>0</v>
      </c>
      <c r="FD841" s="11">
        <v>0</v>
      </c>
      <c r="FE841" s="11">
        <v>0</v>
      </c>
      <c r="FF841" s="11">
        <v>0</v>
      </c>
      <c r="FG841" s="11">
        <v>0</v>
      </c>
      <c r="FH841" s="11">
        <v>0.49496000000000001</v>
      </c>
      <c r="FI841" s="11" t="s">
        <v>115</v>
      </c>
      <c r="FJ841" s="11" t="s">
        <v>115</v>
      </c>
      <c r="FK841" s="9">
        <v>3920.3251829999999</v>
      </c>
      <c r="FL841" s="11" t="s">
        <v>115</v>
      </c>
      <c r="FM841" s="11" t="s">
        <v>115</v>
      </c>
    </row>
    <row r="842" spans="116:169">
      <c r="DL842" s="11">
        <v>0</v>
      </c>
      <c r="DM842" s="11">
        <v>0.47705999999999998</v>
      </c>
      <c r="DN842" s="11">
        <v>2.7899999999999999E-3</v>
      </c>
      <c r="DO842" s="11">
        <v>2.6700000000000001E-3</v>
      </c>
      <c r="DP842" s="11">
        <v>2.9199999999999999E-3</v>
      </c>
      <c r="DQ842" s="11">
        <v>5.0000000000000002E-5</v>
      </c>
      <c r="DR842" s="11">
        <v>5.0000000000000002E-5</v>
      </c>
      <c r="DS842" s="11">
        <v>2.7499999999999998E-3</v>
      </c>
      <c r="DT842" s="11">
        <v>6.6699999999999997E-3</v>
      </c>
      <c r="DU842" s="11">
        <v>1.516E-2</v>
      </c>
      <c r="DV842" s="11">
        <v>0.41671999999999998</v>
      </c>
      <c r="DW842" s="11">
        <v>1.0731599999999999</v>
      </c>
      <c r="DX842" s="11">
        <v>0</v>
      </c>
      <c r="DY842" s="11">
        <v>3721.0045500000001</v>
      </c>
      <c r="DZ842" s="11">
        <v>22.05894</v>
      </c>
      <c r="EA842" s="11">
        <v>21.369689999999999</v>
      </c>
      <c r="EB842" s="11">
        <v>23.722660000000001</v>
      </c>
      <c r="EC842" s="11">
        <v>0.42066999999999999</v>
      </c>
      <c r="ED842" s="11">
        <v>0.43014999999999998</v>
      </c>
      <c r="EE842" s="11">
        <v>22.588229999999999</v>
      </c>
      <c r="EF842" s="11">
        <v>52.825290000000003</v>
      </c>
      <c r="EG842" s="11">
        <v>187.40621999999999</v>
      </c>
      <c r="EH842" s="11">
        <v>4890.36816</v>
      </c>
      <c r="EI842" s="11">
        <v>12595.60989</v>
      </c>
      <c r="EJ842" s="11">
        <v>0</v>
      </c>
      <c r="EK842" s="11">
        <v>55.804058820000002</v>
      </c>
      <c r="EL842" s="11">
        <v>5.0306629999999998E-2</v>
      </c>
      <c r="EM842" s="11">
        <v>3.6204588000000003E-2</v>
      </c>
      <c r="EN842" s="11">
        <v>1.4436910000000001E-2</v>
      </c>
      <c r="EO842" s="11">
        <v>0</v>
      </c>
      <c r="EP842" s="11">
        <v>0</v>
      </c>
      <c r="EQ842" s="11">
        <v>0</v>
      </c>
      <c r="ER842" s="11">
        <v>0</v>
      </c>
      <c r="ES842" s="11">
        <v>0</v>
      </c>
      <c r="ET842" s="11">
        <v>0</v>
      </c>
      <c r="EU842" s="11">
        <v>0</v>
      </c>
      <c r="EV842" s="11">
        <v>0</v>
      </c>
      <c r="EW842" s="11">
        <v>49.093908800000001</v>
      </c>
      <c r="EX842" s="11">
        <v>4.5985467000000002E-2</v>
      </c>
      <c r="EY842" s="11">
        <v>3.3714834999999999E-2</v>
      </c>
      <c r="EZ842" s="11">
        <v>1.376864E-2</v>
      </c>
      <c r="FA842" s="11">
        <v>0</v>
      </c>
      <c r="FB842" s="11">
        <v>0</v>
      </c>
      <c r="FC842" s="11">
        <v>0</v>
      </c>
      <c r="FD842" s="11">
        <v>0</v>
      </c>
      <c r="FE842" s="11">
        <v>0</v>
      </c>
      <c r="FF842" s="11">
        <v>0</v>
      </c>
      <c r="FG842" s="11">
        <v>0</v>
      </c>
      <c r="FH842" s="11">
        <v>0.48548400000000003</v>
      </c>
      <c r="FI842" s="11" t="s">
        <v>115</v>
      </c>
      <c r="FJ842" s="11" t="s">
        <v>115</v>
      </c>
      <c r="FK842" s="9">
        <v>3788.576505</v>
      </c>
      <c r="FL842" s="11" t="s">
        <v>115</v>
      </c>
      <c r="FM842" s="11" t="s">
        <v>115</v>
      </c>
    </row>
    <row r="843" spans="116:169">
      <c r="DL843" s="11">
        <v>0</v>
      </c>
      <c r="DM843" s="11">
        <v>0.46794999999999998</v>
      </c>
      <c r="DN843" s="11">
        <v>3.0000000000000001E-3</v>
      </c>
      <c r="DO843" s="11">
        <v>2.5999999999999999E-3</v>
      </c>
      <c r="DP843" s="11">
        <v>2.3700000000000001E-3</v>
      </c>
      <c r="DQ843" s="11">
        <v>5.0000000000000002E-5</v>
      </c>
      <c r="DR843" s="11">
        <v>5.0000000000000002E-5</v>
      </c>
      <c r="DS843" s="11">
        <v>2.8999999999999998E-3</v>
      </c>
      <c r="DT843" s="11">
        <v>6.5599999999999999E-3</v>
      </c>
      <c r="DU843" s="11">
        <v>1.521E-2</v>
      </c>
      <c r="DV843" s="11">
        <v>0.41947000000000001</v>
      </c>
      <c r="DW843" s="11">
        <v>1.0798300000000001</v>
      </c>
      <c r="DX843" s="11">
        <v>0</v>
      </c>
      <c r="DY843" s="11">
        <v>3594.6152499999998</v>
      </c>
      <c r="DZ843" s="11">
        <v>23.403680000000001</v>
      </c>
      <c r="EA843" s="11">
        <v>20.57047</v>
      </c>
      <c r="EB843" s="11">
        <v>18.955269999999999</v>
      </c>
      <c r="EC843" s="11">
        <v>0.39284000000000002</v>
      </c>
      <c r="ED843" s="11">
        <v>0.41575000000000001</v>
      </c>
      <c r="EE843" s="11">
        <v>23.536200000000001</v>
      </c>
      <c r="EF843" s="11">
        <v>51.155659999999997</v>
      </c>
      <c r="EG843" s="11">
        <v>187.83636999999999</v>
      </c>
      <c r="EH843" s="11">
        <v>4912.9563900000003</v>
      </c>
      <c r="EI843" s="11">
        <v>12648.43519</v>
      </c>
      <c r="EJ843" s="11">
        <v>0</v>
      </c>
      <c r="EK843" s="11">
        <v>55.437660309999998</v>
      </c>
      <c r="EL843" s="11">
        <v>4.7562743999999997E-2</v>
      </c>
      <c r="EM843" s="11">
        <v>3.0531578E-2</v>
      </c>
      <c r="EN843" s="11">
        <v>1.5629541E-2</v>
      </c>
      <c r="EO843" s="11">
        <v>0</v>
      </c>
      <c r="EP843" s="11">
        <v>0</v>
      </c>
      <c r="EQ843" s="11">
        <v>0</v>
      </c>
      <c r="ER843" s="11">
        <v>0</v>
      </c>
      <c r="ES843" s="11">
        <v>0</v>
      </c>
      <c r="ET843" s="11">
        <v>0</v>
      </c>
      <c r="EU843" s="11">
        <v>0</v>
      </c>
      <c r="EV843" s="11">
        <v>0</v>
      </c>
      <c r="EW843" s="11">
        <v>47.437619040000001</v>
      </c>
      <c r="EX843" s="11">
        <v>4.2294823000000002E-2</v>
      </c>
      <c r="EY843" s="11">
        <v>2.7694495999999999E-2</v>
      </c>
      <c r="EZ843" s="11">
        <v>1.4515306E-2</v>
      </c>
      <c r="FA843" s="11">
        <v>0</v>
      </c>
      <c r="FB843" s="11">
        <v>0</v>
      </c>
      <c r="FC843" s="11">
        <v>0</v>
      </c>
      <c r="FD843" s="11">
        <v>0</v>
      </c>
      <c r="FE843" s="11">
        <v>0</v>
      </c>
      <c r="FF843" s="11">
        <v>0</v>
      </c>
      <c r="FG843" s="11">
        <v>0</v>
      </c>
      <c r="FH843" s="11">
        <v>0.47596899999999998</v>
      </c>
      <c r="FI843" s="11" t="s">
        <v>115</v>
      </c>
      <c r="FJ843" s="11" t="s">
        <v>115</v>
      </c>
      <c r="FK843" s="9">
        <v>3657.9375129999999</v>
      </c>
      <c r="FL843" s="11" t="s">
        <v>115</v>
      </c>
      <c r="FM843" s="11" t="s">
        <v>115</v>
      </c>
    </row>
    <row r="844" spans="116:169">
      <c r="DL844" s="11">
        <v>0</v>
      </c>
      <c r="DM844" s="11">
        <v>0.45946999999999999</v>
      </c>
      <c r="DN844" s="11">
        <v>2.5500000000000002E-3</v>
      </c>
      <c r="DO844" s="11">
        <v>2.7399999999999998E-3</v>
      </c>
      <c r="DP844" s="11">
        <v>2.3E-3</v>
      </c>
      <c r="DQ844" s="11">
        <v>5.0000000000000002E-5</v>
      </c>
      <c r="DR844" s="11">
        <v>5.0000000000000002E-5</v>
      </c>
      <c r="DS844" s="11">
        <v>2.3800000000000002E-3</v>
      </c>
      <c r="DT844" s="11">
        <v>6.43E-3</v>
      </c>
      <c r="DU844" s="11">
        <v>1.5270000000000001E-2</v>
      </c>
      <c r="DV844" s="11">
        <v>0.42237000000000002</v>
      </c>
      <c r="DW844" s="11">
        <v>1.08639</v>
      </c>
      <c r="DX844" s="11">
        <v>0</v>
      </c>
      <c r="DY844" s="11">
        <v>3474.5116200000002</v>
      </c>
      <c r="DZ844" s="11">
        <v>19.62124</v>
      </c>
      <c r="EA844" s="11">
        <v>21.33605</v>
      </c>
      <c r="EB844" s="11">
        <v>18.124320000000001</v>
      </c>
      <c r="EC844" s="11">
        <v>0.37445000000000001</v>
      </c>
      <c r="ED844" s="11">
        <v>0.39684999999999998</v>
      </c>
      <c r="EE844" s="11">
        <v>18.978249999999999</v>
      </c>
      <c r="EF844" s="11">
        <v>49.363039999999998</v>
      </c>
      <c r="EG844" s="11">
        <v>188.25211999999999</v>
      </c>
      <c r="EH844" s="11">
        <v>4936.4925899999998</v>
      </c>
      <c r="EI844" s="11">
        <v>12699.590850000001</v>
      </c>
      <c r="EJ844" s="11">
        <v>0</v>
      </c>
      <c r="EK844" s="11">
        <v>55.141054259999997</v>
      </c>
      <c r="EL844" s="11">
        <v>4.8579457999999999E-2</v>
      </c>
      <c r="EM844" s="11">
        <v>2.9217927000000001E-2</v>
      </c>
      <c r="EN844" s="11">
        <v>1.2838647E-2</v>
      </c>
      <c r="EO844" s="11">
        <v>0</v>
      </c>
      <c r="EP844" s="11">
        <v>0</v>
      </c>
      <c r="EQ844" s="11">
        <v>0</v>
      </c>
      <c r="ER844" s="11">
        <v>0</v>
      </c>
      <c r="ES844" s="11">
        <v>0</v>
      </c>
      <c r="ET844" s="11">
        <v>0</v>
      </c>
      <c r="EU844" s="11">
        <v>0</v>
      </c>
      <c r="EV844" s="11">
        <v>0</v>
      </c>
      <c r="EW844" s="11">
        <v>45.874324479999999</v>
      </c>
      <c r="EX844" s="11">
        <v>4.198296E-2</v>
      </c>
      <c r="EY844" s="11">
        <v>2.5780535E-2</v>
      </c>
      <c r="EZ844" s="11">
        <v>1.16065E-2</v>
      </c>
      <c r="FA844" s="11">
        <v>0</v>
      </c>
      <c r="FB844" s="11">
        <v>0</v>
      </c>
      <c r="FC844" s="11">
        <v>0</v>
      </c>
      <c r="FD844" s="11">
        <v>0</v>
      </c>
      <c r="FE844" s="11">
        <v>0</v>
      </c>
      <c r="FF844" s="11">
        <v>0</v>
      </c>
      <c r="FG844" s="11">
        <v>0</v>
      </c>
      <c r="FH844" s="11">
        <v>0.467115</v>
      </c>
      <c r="FI844" s="11" t="s">
        <v>115</v>
      </c>
      <c r="FJ844" s="11" t="s">
        <v>115</v>
      </c>
      <c r="FK844" s="9">
        <v>3533.967682</v>
      </c>
      <c r="FL844" s="11" t="s">
        <v>115</v>
      </c>
      <c r="FM844" s="11" t="s">
        <v>115</v>
      </c>
    </row>
    <row r="845" spans="116:169">
      <c r="DL845" s="11">
        <v>0</v>
      </c>
      <c r="DM845" s="11">
        <v>0.45077</v>
      </c>
      <c r="DN845" s="11">
        <v>2.81E-3</v>
      </c>
      <c r="DO845" s="11">
        <v>2.4299999999999999E-3</v>
      </c>
      <c r="DP845" s="11">
        <v>2.3900000000000002E-3</v>
      </c>
      <c r="DQ845" s="11">
        <v>5.0000000000000002E-5</v>
      </c>
      <c r="DR845" s="11">
        <v>5.0000000000000002E-5</v>
      </c>
      <c r="DS845" s="11">
        <v>2.33E-3</v>
      </c>
      <c r="DT845" s="11">
        <v>6.3E-3</v>
      </c>
      <c r="DU845" s="11">
        <v>1.532E-2</v>
      </c>
      <c r="DV845" s="11">
        <v>0.42475000000000002</v>
      </c>
      <c r="DW845" s="11">
        <v>1.0928199999999999</v>
      </c>
      <c r="DX845" s="11">
        <v>0</v>
      </c>
      <c r="DY845" s="11">
        <v>3354.0088500000002</v>
      </c>
      <c r="DZ845" s="11">
        <v>21.25225</v>
      </c>
      <c r="EA845" s="11">
        <v>18.577929999999999</v>
      </c>
      <c r="EB845" s="11">
        <v>18.568999999999999</v>
      </c>
      <c r="EC845" s="11">
        <v>0.35045999999999999</v>
      </c>
      <c r="ED845" s="11">
        <v>0.37934000000000001</v>
      </c>
      <c r="EE845" s="11">
        <v>18.314520000000002</v>
      </c>
      <c r="EF845" s="11">
        <v>47.633809999999997</v>
      </c>
      <c r="EG845" s="11">
        <v>188.64895999999999</v>
      </c>
      <c r="EH845" s="11">
        <v>4955.47084</v>
      </c>
      <c r="EI845" s="11">
        <v>12748.953890000001</v>
      </c>
      <c r="EJ845" s="11">
        <v>0</v>
      </c>
      <c r="EK845" s="11">
        <v>54.792860990000001</v>
      </c>
      <c r="EL845" s="11">
        <v>4.5362181000000001E-2</v>
      </c>
      <c r="EM845" s="11">
        <v>3.0685646E-2</v>
      </c>
      <c r="EN845" s="11">
        <v>1.2618272E-2</v>
      </c>
      <c r="EO845" s="11">
        <v>0</v>
      </c>
      <c r="EP845" s="11">
        <v>0</v>
      </c>
      <c r="EQ845" s="11">
        <v>0</v>
      </c>
      <c r="ER845" s="11">
        <v>0</v>
      </c>
      <c r="ES845" s="11">
        <v>0</v>
      </c>
      <c r="ET845" s="11">
        <v>0</v>
      </c>
      <c r="EU845" s="11">
        <v>0</v>
      </c>
      <c r="EV845" s="11">
        <v>0</v>
      </c>
      <c r="EW845" s="11">
        <v>44.300046100000003</v>
      </c>
      <c r="EX845" s="11">
        <v>3.8151733E-2</v>
      </c>
      <c r="EY845" s="11">
        <v>2.6331150000000001E-2</v>
      </c>
      <c r="EZ845" s="11">
        <v>1.1099823E-2</v>
      </c>
      <c r="FA845" s="11">
        <v>0</v>
      </c>
      <c r="FB845" s="11">
        <v>0</v>
      </c>
      <c r="FC845" s="11">
        <v>0</v>
      </c>
      <c r="FD845" s="11">
        <v>0</v>
      </c>
      <c r="FE845" s="11">
        <v>0</v>
      </c>
      <c r="FF845" s="11">
        <v>0</v>
      </c>
      <c r="FG845" s="11">
        <v>0</v>
      </c>
      <c r="FH845" s="11">
        <v>0.45843899999999999</v>
      </c>
      <c r="FI845" s="11" t="s">
        <v>115</v>
      </c>
      <c r="FJ845" s="11" t="s">
        <v>115</v>
      </c>
      <c r="FK845" s="9">
        <v>3412.7584870000001</v>
      </c>
      <c r="FL845" s="11" t="s">
        <v>115</v>
      </c>
      <c r="FM845" s="11" t="s">
        <v>115</v>
      </c>
    </row>
    <row r="846" spans="116:169">
      <c r="DL846" s="11">
        <v>0</v>
      </c>
      <c r="DM846" s="11">
        <v>0.44222</v>
      </c>
      <c r="DN846" s="11">
        <v>2.82E-3</v>
      </c>
      <c r="DO846" s="11">
        <v>2.5799999999999998E-3</v>
      </c>
      <c r="DP846" s="11">
        <v>2.15E-3</v>
      </c>
      <c r="DQ846" s="11">
        <v>5.0000000000000002E-5</v>
      </c>
      <c r="DR846" s="11">
        <v>5.0000000000000002E-5</v>
      </c>
      <c r="DS846" s="11">
        <v>2.3999999999999998E-3</v>
      </c>
      <c r="DT846" s="11">
        <v>6.1799999999999997E-3</v>
      </c>
      <c r="DU846" s="11">
        <v>1.537E-2</v>
      </c>
      <c r="DV846" s="11">
        <v>0.42708000000000002</v>
      </c>
      <c r="DW846" s="11">
        <v>1.0991200000000001</v>
      </c>
      <c r="DX846" s="11">
        <v>0</v>
      </c>
      <c r="DY846" s="11">
        <v>3236.0747999999999</v>
      </c>
      <c r="DZ846" s="11">
        <v>20.958860000000001</v>
      </c>
      <c r="EA846" s="11">
        <v>19.444140000000001</v>
      </c>
      <c r="EB846" s="11">
        <v>16.453869999999998</v>
      </c>
      <c r="EC846" s="11">
        <v>0.34678999999999999</v>
      </c>
      <c r="ED846" s="11">
        <v>0.37037999999999999</v>
      </c>
      <c r="EE846" s="11">
        <v>18.604990000000001</v>
      </c>
      <c r="EF846" s="11">
        <v>45.96378</v>
      </c>
      <c r="EG846" s="11">
        <v>189.0283</v>
      </c>
      <c r="EH846" s="11">
        <v>4973.7853599999999</v>
      </c>
      <c r="EI846" s="11">
        <v>12796.5877</v>
      </c>
      <c r="EJ846" s="11">
        <v>0</v>
      </c>
      <c r="EK846" s="11">
        <v>54.45244649</v>
      </c>
      <c r="EL846" s="11">
        <v>4.6866766999999997E-2</v>
      </c>
      <c r="EM846" s="11">
        <v>2.8275347999999999E-2</v>
      </c>
      <c r="EN846" s="11">
        <v>1.3288968999999999E-2</v>
      </c>
      <c r="EO846" s="11">
        <v>0</v>
      </c>
      <c r="EP846" s="11">
        <v>0</v>
      </c>
      <c r="EQ846" s="11">
        <v>0</v>
      </c>
      <c r="ER846" s="11">
        <v>0</v>
      </c>
      <c r="ES846" s="11">
        <v>0</v>
      </c>
      <c r="ET846" s="11">
        <v>0</v>
      </c>
      <c r="EU846" s="11">
        <v>0</v>
      </c>
      <c r="EV846" s="11">
        <v>0</v>
      </c>
      <c r="EW846" s="11">
        <v>42.764609759999999</v>
      </c>
      <c r="EX846" s="11">
        <v>3.8283491000000003E-2</v>
      </c>
      <c r="EY846" s="11">
        <v>2.3598584999999998E-2</v>
      </c>
      <c r="EZ846" s="11">
        <v>1.1370161E-2</v>
      </c>
      <c r="FA846" s="11">
        <v>0</v>
      </c>
      <c r="FB846" s="11">
        <v>0</v>
      </c>
      <c r="FC846" s="11">
        <v>0</v>
      </c>
      <c r="FD846" s="11">
        <v>0</v>
      </c>
      <c r="FE846" s="11">
        <v>0</v>
      </c>
      <c r="FF846" s="11">
        <v>0</v>
      </c>
      <c r="FG846" s="11">
        <v>0</v>
      </c>
      <c r="FH846" s="11">
        <v>0.44981199999999999</v>
      </c>
      <c r="FI846" s="11" t="s">
        <v>115</v>
      </c>
      <c r="FJ846" s="11" t="s">
        <v>115</v>
      </c>
      <c r="FK846" s="9">
        <v>3293.2784550000001</v>
      </c>
      <c r="FL846" s="11" t="s">
        <v>115</v>
      </c>
      <c r="FM846" s="11" t="s">
        <v>115</v>
      </c>
    </row>
    <row r="847" spans="116:169">
      <c r="DL847" s="11">
        <v>0</v>
      </c>
      <c r="DM847" s="11">
        <v>0.43378</v>
      </c>
      <c r="DN847" s="11">
        <v>2.8400000000000001E-3</v>
      </c>
      <c r="DO847" s="11">
        <v>2.5899999999999999E-3</v>
      </c>
      <c r="DP847" s="11">
        <v>2.2599999999999999E-3</v>
      </c>
      <c r="DQ847" s="11">
        <v>5.0000000000000002E-5</v>
      </c>
      <c r="DR847" s="11">
        <v>5.0000000000000002E-5</v>
      </c>
      <c r="DS847" s="11">
        <v>2.1900000000000001E-3</v>
      </c>
      <c r="DT847" s="11">
        <v>6.0600000000000003E-3</v>
      </c>
      <c r="DU847" s="11">
        <v>1.542E-2</v>
      </c>
      <c r="DV847" s="11">
        <v>0.42947999999999997</v>
      </c>
      <c r="DW847" s="11">
        <v>1.1052900000000001</v>
      </c>
      <c r="DX847" s="11">
        <v>0</v>
      </c>
      <c r="DY847" s="11">
        <v>3120.3251399999999</v>
      </c>
      <c r="DZ847" s="11">
        <v>20.794720000000002</v>
      </c>
      <c r="EA847" s="11">
        <v>19.189229999999998</v>
      </c>
      <c r="EB847" s="11">
        <v>17.008469999999999</v>
      </c>
      <c r="EC847" s="11">
        <v>0.33817999999999998</v>
      </c>
      <c r="ED847" s="11">
        <v>0.35637999999999997</v>
      </c>
      <c r="EE847" s="11">
        <v>16.692910000000001</v>
      </c>
      <c r="EF847" s="11">
        <v>44.374339999999997</v>
      </c>
      <c r="EG847" s="11">
        <v>189.39868000000001</v>
      </c>
      <c r="EH847" s="11">
        <v>4992.3903499999997</v>
      </c>
      <c r="EI847" s="11">
        <v>12842.55148</v>
      </c>
      <c r="EJ847" s="11">
        <v>0</v>
      </c>
      <c r="EK847" s="11">
        <v>54.109581110000001</v>
      </c>
      <c r="EL847" s="11">
        <v>4.7802984999999999E-2</v>
      </c>
      <c r="EM847" s="11">
        <v>2.9595842000000001E-2</v>
      </c>
      <c r="EN847" s="11">
        <v>1.2117386000000001E-2</v>
      </c>
      <c r="EO847" s="11">
        <v>0</v>
      </c>
      <c r="EP847" s="11">
        <v>0</v>
      </c>
      <c r="EQ847" s="11">
        <v>0</v>
      </c>
      <c r="ER847" s="11">
        <v>0</v>
      </c>
      <c r="ES847" s="11">
        <v>0</v>
      </c>
      <c r="ET847" s="11">
        <v>0</v>
      </c>
      <c r="EU847" s="11">
        <v>0</v>
      </c>
      <c r="EV847" s="11">
        <v>0</v>
      </c>
      <c r="EW847" s="11">
        <v>41.259216090000002</v>
      </c>
      <c r="EX847" s="11">
        <v>3.7932356E-2</v>
      </c>
      <c r="EY847" s="11">
        <v>2.3997642999999999E-2</v>
      </c>
      <c r="EZ847" s="11">
        <v>1.0080005E-2</v>
      </c>
      <c r="FA847" s="11">
        <v>0</v>
      </c>
      <c r="FB847" s="11">
        <v>0</v>
      </c>
      <c r="FC847" s="11">
        <v>0</v>
      </c>
      <c r="FD847" s="11">
        <v>0</v>
      </c>
      <c r="FE847" s="11">
        <v>0</v>
      </c>
      <c r="FF847" s="11">
        <v>0</v>
      </c>
      <c r="FG847" s="11">
        <v>0</v>
      </c>
      <c r="FH847" s="11">
        <v>0.44151200000000002</v>
      </c>
      <c r="FI847" s="11" t="s">
        <v>115</v>
      </c>
      <c r="FJ847" s="11" t="s">
        <v>115</v>
      </c>
      <c r="FK847" s="9">
        <v>3177.6557290000001</v>
      </c>
      <c r="FL847" s="11" t="s">
        <v>115</v>
      </c>
      <c r="FM847" s="11" t="s">
        <v>115</v>
      </c>
    </row>
    <row r="848" spans="116:169">
      <c r="DL848" s="11">
        <v>0</v>
      </c>
      <c r="DM848" s="11">
        <v>0.42553000000000002</v>
      </c>
      <c r="DN848" s="11">
        <v>2.7799999999999999E-3</v>
      </c>
      <c r="DO848" s="11">
        <v>2.5999999999999999E-3</v>
      </c>
      <c r="DP848" s="11">
        <v>2.2699999999999999E-3</v>
      </c>
      <c r="DQ848" s="11">
        <v>5.0000000000000002E-5</v>
      </c>
      <c r="DR848" s="11">
        <v>5.0000000000000002E-5</v>
      </c>
      <c r="DS848" s="11">
        <v>2.2799999999999999E-3</v>
      </c>
      <c r="DT848" s="11">
        <v>5.96E-3</v>
      </c>
      <c r="DU848" s="11">
        <v>1.546E-2</v>
      </c>
      <c r="DV848" s="11">
        <v>0.43167</v>
      </c>
      <c r="DW848" s="11">
        <v>1.1113599999999999</v>
      </c>
      <c r="DX848" s="11">
        <v>0</v>
      </c>
      <c r="DY848" s="11">
        <v>3007.3545600000002</v>
      </c>
      <c r="DZ848" s="11">
        <v>19.96489</v>
      </c>
      <c r="EA848" s="11">
        <v>18.965319999999998</v>
      </c>
      <c r="EB848" s="11">
        <v>16.812750000000001</v>
      </c>
      <c r="EC848" s="11">
        <v>0.33646999999999999</v>
      </c>
      <c r="ED848" s="11">
        <v>0.34748000000000001</v>
      </c>
      <c r="EE848" s="11">
        <v>17.156590000000001</v>
      </c>
      <c r="EF848" s="11">
        <v>42.853000000000002</v>
      </c>
      <c r="EG848" s="11">
        <v>189.75505999999999</v>
      </c>
      <c r="EH848" s="11">
        <v>5009.0832600000003</v>
      </c>
      <c r="EI848" s="11">
        <v>12886.92582</v>
      </c>
      <c r="EJ848" s="11">
        <v>0</v>
      </c>
      <c r="EK848" s="11">
        <v>53.77264023</v>
      </c>
      <c r="EL848" s="11">
        <v>4.8871299E-2</v>
      </c>
      <c r="EM848" s="11">
        <v>3.0269772E-2</v>
      </c>
      <c r="EN848" s="11">
        <v>1.2887255E-2</v>
      </c>
      <c r="EO848" s="11">
        <v>0</v>
      </c>
      <c r="EP848" s="11">
        <v>0</v>
      </c>
      <c r="EQ848" s="11">
        <v>0</v>
      </c>
      <c r="ER848" s="11">
        <v>0</v>
      </c>
      <c r="ES848" s="11">
        <v>0</v>
      </c>
      <c r="ET848" s="11">
        <v>0</v>
      </c>
      <c r="EU848" s="11">
        <v>0</v>
      </c>
      <c r="EV848" s="11">
        <v>0</v>
      </c>
      <c r="EW848" s="11">
        <v>39.789592429999999</v>
      </c>
      <c r="EX848" s="11">
        <v>3.7658584000000002E-2</v>
      </c>
      <c r="EY848" s="11">
        <v>2.3844357E-2</v>
      </c>
      <c r="EZ848" s="11">
        <v>1.0418327E-2</v>
      </c>
      <c r="FA848" s="11">
        <v>0</v>
      </c>
      <c r="FB848" s="11">
        <v>0</v>
      </c>
      <c r="FC848" s="11">
        <v>0</v>
      </c>
      <c r="FD848" s="11">
        <v>0</v>
      </c>
      <c r="FE848" s="11">
        <v>0</v>
      </c>
      <c r="FF848" s="11">
        <v>0</v>
      </c>
      <c r="FG848" s="11">
        <v>0</v>
      </c>
      <c r="FH848" s="11">
        <v>0.433224</v>
      </c>
      <c r="FI848" s="11" t="s">
        <v>115</v>
      </c>
      <c r="FJ848" s="11" t="s">
        <v>115</v>
      </c>
      <c r="FK848" s="9">
        <v>3063.4339909999999</v>
      </c>
      <c r="FL848" s="11" t="s">
        <v>115</v>
      </c>
      <c r="FM848" s="11" t="s">
        <v>115</v>
      </c>
    </row>
    <row r="849" spans="116:169">
      <c r="DL849" s="11">
        <v>0</v>
      </c>
      <c r="DM849" s="11">
        <v>0.41715000000000002</v>
      </c>
      <c r="DN849" s="11">
        <v>3.0200000000000001E-3</v>
      </c>
      <c r="DO849" s="11">
        <v>2.5500000000000002E-3</v>
      </c>
      <c r="DP849" s="11">
        <v>2.2799999999999999E-3</v>
      </c>
      <c r="DQ849" s="11">
        <v>5.0000000000000002E-5</v>
      </c>
      <c r="DR849" s="11">
        <v>5.0000000000000002E-5</v>
      </c>
      <c r="DS849" s="11">
        <v>2.3E-3</v>
      </c>
      <c r="DT849" s="11">
        <v>5.8300000000000001E-3</v>
      </c>
      <c r="DU849" s="11">
        <v>1.5509999999999999E-2</v>
      </c>
      <c r="DV849" s="11">
        <v>0.43395</v>
      </c>
      <c r="DW849" s="11">
        <v>1.11731</v>
      </c>
      <c r="DX849" s="11">
        <v>0</v>
      </c>
      <c r="DY849" s="11">
        <v>2894.7941999999998</v>
      </c>
      <c r="DZ849" s="11">
        <v>21.369759999999999</v>
      </c>
      <c r="EA849" s="11">
        <v>18.26089</v>
      </c>
      <c r="EB849" s="11">
        <v>16.589449999999999</v>
      </c>
      <c r="EC849" s="11">
        <v>0.32783000000000001</v>
      </c>
      <c r="ED849" s="11">
        <v>0.33593000000000001</v>
      </c>
      <c r="EE849" s="11">
        <v>17.02786</v>
      </c>
      <c r="EF849" s="11">
        <v>41.237499999999997</v>
      </c>
      <c r="EG849" s="11">
        <v>190.10254</v>
      </c>
      <c r="EH849" s="11">
        <v>5026.2398499999999</v>
      </c>
      <c r="EI849" s="11">
        <v>12929.77882</v>
      </c>
      <c r="EJ849" s="11">
        <v>0</v>
      </c>
      <c r="EK849" s="11">
        <v>53.397644450000001</v>
      </c>
      <c r="EL849" s="11">
        <v>4.8986225000000001E-2</v>
      </c>
      <c r="EM849" s="11">
        <v>3.0817679000000001E-2</v>
      </c>
      <c r="EN849" s="11">
        <v>1.3114904E-2</v>
      </c>
      <c r="EO849" s="11">
        <v>0</v>
      </c>
      <c r="EP849" s="11">
        <v>0</v>
      </c>
      <c r="EQ849" s="11">
        <v>0</v>
      </c>
      <c r="ER849" s="11">
        <v>0</v>
      </c>
      <c r="ES849" s="11">
        <v>0</v>
      </c>
      <c r="ET849" s="11">
        <v>0</v>
      </c>
      <c r="EU849" s="11">
        <v>0</v>
      </c>
      <c r="EV849" s="11">
        <v>0</v>
      </c>
      <c r="EW849" s="11">
        <v>38.323233160000001</v>
      </c>
      <c r="EX849" s="11">
        <v>3.6644304000000003E-2</v>
      </c>
      <c r="EY849" s="11">
        <v>2.3571030999999999E-2</v>
      </c>
      <c r="EZ849" s="11">
        <v>1.0298857E-2</v>
      </c>
      <c r="FA849" s="11">
        <v>0</v>
      </c>
      <c r="FB849" s="11">
        <v>0</v>
      </c>
      <c r="FC849" s="11">
        <v>0</v>
      </c>
      <c r="FD849" s="11">
        <v>0</v>
      </c>
      <c r="FE849" s="11">
        <v>0</v>
      </c>
      <c r="FF849" s="11">
        <v>0</v>
      </c>
      <c r="FG849" s="11">
        <v>0</v>
      </c>
      <c r="FH849" s="11">
        <v>0.425037</v>
      </c>
      <c r="FI849" s="11" t="s">
        <v>115</v>
      </c>
      <c r="FJ849" s="11" t="s">
        <v>115</v>
      </c>
      <c r="FK849" s="9">
        <v>2951.34213</v>
      </c>
      <c r="FL849" s="11" t="s">
        <v>115</v>
      </c>
      <c r="FM849" s="11" t="s">
        <v>115</v>
      </c>
    </row>
    <row r="850" spans="116:169">
      <c r="DL850" s="11">
        <v>0</v>
      </c>
      <c r="DM850" s="11">
        <v>0.40878999999999999</v>
      </c>
      <c r="DN850" s="11">
        <v>3.16E-3</v>
      </c>
      <c r="DO850" s="11">
        <v>2.7100000000000002E-3</v>
      </c>
      <c r="DP850" s="11">
        <v>2.2399999999999998E-3</v>
      </c>
      <c r="DQ850" s="11">
        <v>5.0000000000000002E-5</v>
      </c>
      <c r="DR850" s="11">
        <v>5.0000000000000002E-5</v>
      </c>
      <c r="DS850" s="11">
        <v>2.32E-3</v>
      </c>
      <c r="DT850" s="11">
        <v>5.7200000000000003E-3</v>
      </c>
      <c r="DU850" s="11">
        <v>1.5559999999999999E-2</v>
      </c>
      <c r="DV850" s="11">
        <v>0.43625999999999998</v>
      </c>
      <c r="DW850" s="11">
        <v>1.1231500000000001</v>
      </c>
      <c r="DX850" s="11">
        <v>0</v>
      </c>
      <c r="DY850" s="11">
        <v>2783.9437600000001</v>
      </c>
      <c r="DZ850" s="11">
        <v>21.95055</v>
      </c>
      <c r="EA850" s="11">
        <v>19.12285</v>
      </c>
      <c r="EB850" s="11">
        <v>16.046479999999999</v>
      </c>
      <c r="EC850" s="11">
        <v>0.32984000000000002</v>
      </c>
      <c r="ED850" s="11">
        <v>0.32771</v>
      </c>
      <c r="EE850" s="11">
        <v>16.82113</v>
      </c>
      <c r="EF850" s="11">
        <v>39.690399999999997</v>
      </c>
      <c r="EG850" s="11">
        <v>190.43848</v>
      </c>
      <c r="EH850" s="11">
        <v>5043.2677199999998</v>
      </c>
      <c r="EI850" s="11">
        <v>12971.016320000001</v>
      </c>
      <c r="EJ850" s="11">
        <v>0</v>
      </c>
      <c r="EK850" s="11">
        <v>53.013568810000002</v>
      </c>
      <c r="EL850" s="11">
        <v>5.1816492999999998E-2</v>
      </c>
      <c r="EM850" s="11">
        <v>3.0705625E-2</v>
      </c>
      <c r="EN850" s="11">
        <v>1.3328939E-2</v>
      </c>
      <c r="EO850" s="11">
        <v>0</v>
      </c>
      <c r="EP850" s="11">
        <v>0</v>
      </c>
      <c r="EQ850" s="11">
        <v>0</v>
      </c>
      <c r="ER850" s="11">
        <v>0</v>
      </c>
      <c r="ES850" s="11">
        <v>0</v>
      </c>
      <c r="ET850" s="11">
        <v>0</v>
      </c>
      <c r="EU850" s="11">
        <v>0</v>
      </c>
      <c r="EV850" s="11">
        <v>0</v>
      </c>
      <c r="EW850" s="11">
        <v>36.882450110000001</v>
      </c>
      <c r="EX850" s="11">
        <v>3.7580702000000001E-2</v>
      </c>
      <c r="EY850" s="11">
        <v>2.2793068999999999E-2</v>
      </c>
      <c r="EZ850" s="11">
        <v>1.0162422000000001E-2</v>
      </c>
      <c r="FA850" s="11">
        <v>0</v>
      </c>
      <c r="FB850" s="11">
        <v>0</v>
      </c>
      <c r="FC850" s="11">
        <v>0</v>
      </c>
      <c r="FD850" s="11">
        <v>0</v>
      </c>
      <c r="FE850" s="11">
        <v>0</v>
      </c>
      <c r="FF850" s="11">
        <v>0</v>
      </c>
      <c r="FG850" s="11">
        <v>0</v>
      </c>
      <c r="FH850" s="11">
        <v>0.41695599999999999</v>
      </c>
      <c r="FI850" s="11" t="s">
        <v>115</v>
      </c>
      <c r="FJ850" s="11" t="s">
        <v>115</v>
      </c>
      <c r="FK850" s="9">
        <v>2841.3934760000002</v>
      </c>
      <c r="FL850" s="11" t="s">
        <v>115</v>
      </c>
      <c r="FM850" s="11" t="s">
        <v>115</v>
      </c>
    </row>
    <row r="851" spans="116:169">
      <c r="DL851" s="11">
        <v>0</v>
      </c>
      <c r="DM851" s="11">
        <v>0.40115000000000001</v>
      </c>
      <c r="DN851" s="11">
        <v>2.65E-3</v>
      </c>
      <c r="DO851" s="11">
        <v>2.82E-3</v>
      </c>
      <c r="DP851" s="11">
        <v>2.3700000000000001E-3</v>
      </c>
      <c r="DQ851" s="11">
        <v>5.0000000000000002E-5</v>
      </c>
      <c r="DR851" s="11">
        <v>5.0000000000000002E-5</v>
      </c>
      <c r="DS851" s="11">
        <v>2.2699999999999999E-3</v>
      </c>
      <c r="DT851" s="11">
        <v>5.6100000000000004E-3</v>
      </c>
      <c r="DU851" s="11">
        <v>1.5610000000000001E-2</v>
      </c>
      <c r="DV851" s="11">
        <v>0.43857000000000002</v>
      </c>
      <c r="DW851" s="11">
        <v>1.12887</v>
      </c>
      <c r="DX851" s="11">
        <v>0</v>
      </c>
      <c r="DY851" s="11">
        <v>2679.3327300000001</v>
      </c>
      <c r="DZ851" s="11">
        <v>18.01885</v>
      </c>
      <c r="EA851" s="11">
        <v>19.51633</v>
      </c>
      <c r="EB851" s="11">
        <v>16.69483</v>
      </c>
      <c r="EC851" s="11">
        <v>0.3332</v>
      </c>
      <c r="ED851" s="11">
        <v>0.31945000000000001</v>
      </c>
      <c r="EE851" s="11">
        <v>16.19097</v>
      </c>
      <c r="EF851" s="11">
        <v>38.180599999999998</v>
      </c>
      <c r="EG851" s="11">
        <v>190.76618999999999</v>
      </c>
      <c r="EH851" s="11">
        <v>5060.0888400000003</v>
      </c>
      <c r="EI851" s="11">
        <v>13010.70671</v>
      </c>
      <c r="EJ851" s="11">
        <v>0</v>
      </c>
      <c r="EK851" s="11">
        <v>52.705767080000001</v>
      </c>
      <c r="EL851" s="11">
        <v>5.4755180000000001E-2</v>
      </c>
      <c r="EM851" s="11">
        <v>3.2707719000000003E-2</v>
      </c>
      <c r="EN851" s="11">
        <v>1.3288039E-2</v>
      </c>
      <c r="EO851" s="11">
        <v>0</v>
      </c>
      <c r="EP851" s="11">
        <v>0</v>
      </c>
      <c r="EQ851" s="11">
        <v>0</v>
      </c>
      <c r="ER851" s="11">
        <v>0</v>
      </c>
      <c r="ES851" s="11">
        <v>0</v>
      </c>
      <c r="ET851" s="11">
        <v>0</v>
      </c>
      <c r="EU851" s="11">
        <v>0</v>
      </c>
      <c r="EV851" s="11">
        <v>0</v>
      </c>
      <c r="EW851" s="11">
        <v>35.524858000000002</v>
      </c>
      <c r="EX851" s="11">
        <v>3.8497126E-2</v>
      </c>
      <c r="EY851" s="11">
        <v>2.3545753999999999E-2</v>
      </c>
      <c r="EZ851" s="11">
        <v>9.8315450000000006E-3</v>
      </c>
      <c r="FA851" s="11">
        <v>0</v>
      </c>
      <c r="FB851" s="11">
        <v>0</v>
      </c>
      <c r="FC851" s="11">
        <v>0</v>
      </c>
      <c r="FD851" s="11">
        <v>0</v>
      </c>
      <c r="FE851" s="11">
        <v>0</v>
      </c>
      <c r="FF851" s="11">
        <v>0</v>
      </c>
      <c r="FG851" s="11">
        <v>0</v>
      </c>
      <c r="FH851" s="11">
        <v>0.40903699999999998</v>
      </c>
      <c r="FI851" s="11" t="s">
        <v>115</v>
      </c>
      <c r="FJ851" s="11" t="s">
        <v>115</v>
      </c>
      <c r="FK851" s="9">
        <v>2733.8959399999999</v>
      </c>
      <c r="FL851" s="11" t="s">
        <v>115</v>
      </c>
      <c r="FM851" s="11" t="s">
        <v>115</v>
      </c>
    </row>
    <row r="852" spans="116:169">
      <c r="DL852" s="11">
        <v>0</v>
      </c>
      <c r="DM852" s="11">
        <v>0.39312999999999998</v>
      </c>
      <c r="DN852" s="11">
        <v>3.0200000000000001E-3</v>
      </c>
      <c r="DO852" s="11">
        <v>2.4499999999999999E-3</v>
      </c>
      <c r="DP852" s="11">
        <v>2.4499999999999999E-3</v>
      </c>
      <c r="DQ852" s="11">
        <v>5.0000000000000002E-5</v>
      </c>
      <c r="DR852" s="11">
        <v>5.0000000000000002E-5</v>
      </c>
      <c r="DS852" s="11">
        <v>2.4099999999999998E-3</v>
      </c>
      <c r="DT852" s="11">
        <v>5.4900000000000001E-3</v>
      </c>
      <c r="DU852" s="11">
        <v>1.5650000000000001E-2</v>
      </c>
      <c r="DV852" s="11">
        <v>0.44084000000000001</v>
      </c>
      <c r="DW852" s="11">
        <v>1.1344700000000001</v>
      </c>
      <c r="DX852" s="11">
        <v>0</v>
      </c>
      <c r="DY852" s="11">
        <v>2573.55006</v>
      </c>
      <c r="DZ852" s="11">
        <v>20.17567</v>
      </c>
      <c r="EA852" s="11">
        <v>16.647369999999999</v>
      </c>
      <c r="EB852" s="11">
        <v>16.91498</v>
      </c>
      <c r="EC852" s="11">
        <v>0.31315999999999999</v>
      </c>
      <c r="ED852" s="11">
        <v>0.30574000000000001</v>
      </c>
      <c r="EE852" s="11">
        <v>16.890550000000001</v>
      </c>
      <c r="EF852" s="11">
        <v>36.682360000000003</v>
      </c>
      <c r="EG852" s="11">
        <v>191.08563000000001</v>
      </c>
      <c r="EH852" s="11">
        <v>5076.27981</v>
      </c>
      <c r="EI852" s="11">
        <v>13048.88732</v>
      </c>
      <c r="EJ852" s="11">
        <v>0</v>
      </c>
      <c r="EK852" s="11">
        <v>52.31616751</v>
      </c>
      <c r="EL852" s="11">
        <v>5.110787E-2</v>
      </c>
      <c r="EM852" s="11">
        <v>3.4519591000000002E-2</v>
      </c>
      <c r="EN852" s="11">
        <v>1.4251889E-2</v>
      </c>
      <c r="EO852" s="11">
        <v>0</v>
      </c>
      <c r="EP852" s="11">
        <v>0</v>
      </c>
      <c r="EQ852" s="11">
        <v>0</v>
      </c>
      <c r="ER852" s="11">
        <v>0</v>
      </c>
      <c r="ES852" s="11">
        <v>0</v>
      </c>
      <c r="ET852" s="11">
        <v>0</v>
      </c>
      <c r="EU852" s="11">
        <v>0</v>
      </c>
      <c r="EV852" s="11">
        <v>0</v>
      </c>
      <c r="EW852" s="11">
        <v>34.141509829999997</v>
      </c>
      <c r="EX852" s="11">
        <v>3.4867173000000001E-2</v>
      </c>
      <c r="EY852" s="11">
        <v>2.4090983999999999E-2</v>
      </c>
      <c r="EZ852" s="11">
        <v>1.0227359E-2</v>
      </c>
      <c r="FA852" s="11">
        <v>0</v>
      </c>
      <c r="FB852" s="11">
        <v>0</v>
      </c>
      <c r="FC852" s="11">
        <v>0</v>
      </c>
      <c r="FD852" s="11">
        <v>0</v>
      </c>
      <c r="FE852" s="11">
        <v>0</v>
      </c>
      <c r="FF852" s="11">
        <v>0</v>
      </c>
      <c r="FG852" s="11">
        <v>0</v>
      </c>
      <c r="FH852" s="11">
        <v>0.40109299999999998</v>
      </c>
      <c r="FI852" s="11" t="s">
        <v>115</v>
      </c>
      <c r="FJ852" s="11" t="s">
        <v>115</v>
      </c>
      <c r="FK852" s="9">
        <v>2627.6012340000002</v>
      </c>
      <c r="FL852" s="11" t="s">
        <v>115</v>
      </c>
      <c r="FM852" s="11" t="s">
        <v>115</v>
      </c>
    </row>
    <row r="853" spans="116:169">
      <c r="DL853" s="11">
        <v>0</v>
      </c>
      <c r="DM853" s="11">
        <v>0.3861</v>
      </c>
      <c r="DN853" s="11">
        <v>2.2100000000000002E-3</v>
      </c>
      <c r="DO853" s="11">
        <v>2.6900000000000001E-3</v>
      </c>
      <c r="DP853" s="11">
        <v>2.1700000000000001E-3</v>
      </c>
      <c r="DQ853" s="11">
        <v>5.0000000000000002E-5</v>
      </c>
      <c r="DR853" s="11">
        <v>5.0000000000000002E-5</v>
      </c>
      <c r="DS853" s="11">
        <v>2.4299999999999999E-3</v>
      </c>
      <c r="DT853" s="11">
        <v>5.4000000000000003E-3</v>
      </c>
      <c r="DU853" s="11">
        <v>1.5699999999999999E-2</v>
      </c>
      <c r="DV853" s="11">
        <v>0.44324999999999998</v>
      </c>
      <c r="DW853" s="11">
        <v>1.1399600000000001</v>
      </c>
      <c r="DX853" s="11">
        <v>0</v>
      </c>
      <c r="DY853" s="11">
        <v>2475.6370000000002</v>
      </c>
      <c r="DZ853" s="11">
        <v>14.49559</v>
      </c>
      <c r="EA853" s="11">
        <v>17.896999999999998</v>
      </c>
      <c r="EB853" s="11">
        <v>14.719139999999999</v>
      </c>
      <c r="EC853" s="11">
        <v>0.31141000000000002</v>
      </c>
      <c r="ED853" s="11">
        <v>0.29876999999999998</v>
      </c>
      <c r="EE853" s="11">
        <v>16.744289999999999</v>
      </c>
      <c r="EF853" s="11">
        <v>35.347389999999997</v>
      </c>
      <c r="EG853" s="11">
        <v>191.39138</v>
      </c>
      <c r="EH853" s="11">
        <v>5093.1703600000001</v>
      </c>
      <c r="EI853" s="11">
        <v>13085.569680000001</v>
      </c>
      <c r="EJ853" s="11">
        <v>0</v>
      </c>
      <c r="EK853" s="11">
        <v>52.050653709999999</v>
      </c>
      <c r="EL853" s="11">
        <v>5.3752349999999997E-2</v>
      </c>
      <c r="EM853" s="11">
        <v>3.1346904000000002E-2</v>
      </c>
      <c r="EN853" s="11">
        <v>1.4893757000000001E-2</v>
      </c>
      <c r="EO853" s="11">
        <v>0</v>
      </c>
      <c r="EP853" s="11">
        <v>0</v>
      </c>
      <c r="EQ853" s="11">
        <v>0</v>
      </c>
      <c r="ER853" s="11">
        <v>0</v>
      </c>
      <c r="ES853" s="11">
        <v>0</v>
      </c>
      <c r="ET853" s="11">
        <v>0</v>
      </c>
      <c r="EU853" s="11">
        <v>0</v>
      </c>
      <c r="EV853" s="11">
        <v>0</v>
      </c>
      <c r="EW853" s="11">
        <v>32.86747518</v>
      </c>
      <c r="EX853" s="11">
        <v>3.5474445E-2</v>
      </c>
      <c r="EY853" s="11">
        <v>2.1204651000000001E-2</v>
      </c>
      <c r="EZ853" s="11">
        <v>1.0360608E-2</v>
      </c>
      <c r="FA853" s="11">
        <v>0</v>
      </c>
      <c r="FB853" s="11">
        <v>0</v>
      </c>
      <c r="FC853" s="11">
        <v>0</v>
      </c>
      <c r="FD853" s="11">
        <v>0</v>
      </c>
      <c r="FE853" s="11">
        <v>0</v>
      </c>
      <c r="FF853" s="11">
        <v>0</v>
      </c>
      <c r="FG853" s="11">
        <v>0</v>
      </c>
      <c r="FH853" s="11">
        <v>0.39322000000000001</v>
      </c>
      <c r="FI853" s="11" t="s">
        <v>115</v>
      </c>
      <c r="FJ853" s="11" t="s">
        <v>115</v>
      </c>
      <c r="FK853" s="9">
        <v>2523.0601350000002</v>
      </c>
      <c r="FL853" s="11" t="s">
        <v>115</v>
      </c>
      <c r="FM853" s="11" t="s">
        <v>115</v>
      </c>
    </row>
    <row r="854" spans="116:169">
      <c r="DL854" s="11">
        <v>0</v>
      </c>
      <c r="DM854" s="11">
        <v>0.379</v>
      </c>
      <c r="DN854" s="11">
        <v>2.2100000000000002E-3</v>
      </c>
      <c r="DO854" s="11">
        <v>2.1199999999999999E-3</v>
      </c>
      <c r="DP854" s="11">
        <v>2.32E-3</v>
      </c>
      <c r="DQ854" s="11">
        <v>4.0000000000000003E-5</v>
      </c>
      <c r="DR854" s="11">
        <v>4.0000000000000003E-5</v>
      </c>
      <c r="DS854" s="11">
        <v>2.1800000000000001E-3</v>
      </c>
      <c r="DT854" s="11">
        <v>5.3E-3</v>
      </c>
      <c r="DU854" s="11">
        <v>1.5740000000000001E-2</v>
      </c>
      <c r="DV854" s="11">
        <v>0.44567000000000001</v>
      </c>
      <c r="DW854" s="11">
        <v>1.1453599999999999</v>
      </c>
      <c r="DX854" s="11">
        <v>0</v>
      </c>
      <c r="DY854" s="11">
        <v>2378.4643799999999</v>
      </c>
      <c r="DZ854" s="11">
        <v>14.19267</v>
      </c>
      <c r="EA854" s="11">
        <v>13.82286</v>
      </c>
      <c r="EB854" s="11">
        <v>15.43451</v>
      </c>
      <c r="EC854" s="11">
        <v>0.27322000000000002</v>
      </c>
      <c r="ED854" s="11">
        <v>0.27764</v>
      </c>
      <c r="EE854" s="11">
        <v>14.76646</v>
      </c>
      <c r="EF854" s="11">
        <v>33.991599999999998</v>
      </c>
      <c r="EG854" s="11">
        <v>191.69014999999999</v>
      </c>
      <c r="EH854" s="11">
        <v>5109.9146499999997</v>
      </c>
      <c r="EI854" s="11">
        <v>13120.91707</v>
      </c>
      <c r="EJ854" s="11">
        <v>0</v>
      </c>
      <c r="EK854" s="11">
        <v>51.743190400000003</v>
      </c>
      <c r="EL854" s="11">
        <v>4.6645810000000003E-2</v>
      </c>
      <c r="EM854" s="11">
        <v>3.3569975000000002E-2</v>
      </c>
      <c r="EN854" s="11">
        <v>1.3386334E-2</v>
      </c>
      <c r="EO854" s="11">
        <v>0</v>
      </c>
      <c r="EP854" s="11">
        <v>0</v>
      </c>
      <c r="EQ854" s="11">
        <v>0</v>
      </c>
      <c r="ER854" s="11">
        <v>0</v>
      </c>
      <c r="ES854" s="11">
        <v>0</v>
      </c>
      <c r="ET854" s="11">
        <v>0</v>
      </c>
      <c r="EU854" s="11">
        <v>0</v>
      </c>
      <c r="EV854" s="11">
        <v>0</v>
      </c>
      <c r="EW854" s="11">
        <v>31.592852529999998</v>
      </c>
      <c r="EX854" s="11">
        <v>2.9853311E-2</v>
      </c>
      <c r="EY854" s="11">
        <v>2.1977412000000002E-2</v>
      </c>
      <c r="EZ854" s="11">
        <v>9.0215260000000002E-3</v>
      </c>
      <c r="FA854" s="11">
        <v>0</v>
      </c>
      <c r="FB854" s="11">
        <v>0</v>
      </c>
      <c r="FC854" s="11">
        <v>0</v>
      </c>
      <c r="FD854" s="11">
        <v>0</v>
      </c>
      <c r="FE854" s="11">
        <v>0</v>
      </c>
      <c r="FF854" s="11">
        <v>0</v>
      </c>
      <c r="FG854" s="11">
        <v>0</v>
      </c>
      <c r="FH854" s="11">
        <v>0.38569199999999998</v>
      </c>
      <c r="FI854" s="11" t="s">
        <v>115</v>
      </c>
      <c r="FJ854" s="11" t="s">
        <v>115</v>
      </c>
      <c r="FK854" s="9">
        <v>2422.1876400000001</v>
      </c>
      <c r="FL854" s="11" t="s">
        <v>115</v>
      </c>
      <c r="FM854" s="11" t="s">
        <v>115</v>
      </c>
    </row>
    <row r="855" spans="116:169">
      <c r="DL855" s="11">
        <v>0</v>
      </c>
      <c r="DM855" s="11">
        <v>0.37175999999999998</v>
      </c>
      <c r="DN855" s="11">
        <v>2.3800000000000002E-3</v>
      </c>
      <c r="DO855" s="11">
        <v>2.0699999999999998E-3</v>
      </c>
      <c r="DP855" s="11">
        <v>1.8799999999999999E-3</v>
      </c>
      <c r="DQ855" s="11">
        <v>4.0000000000000003E-5</v>
      </c>
      <c r="DR855" s="11">
        <v>4.0000000000000003E-5</v>
      </c>
      <c r="DS855" s="11">
        <v>2.31E-3</v>
      </c>
      <c r="DT855" s="11">
        <v>5.2100000000000002E-3</v>
      </c>
      <c r="DU855" s="11">
        <v>1.5789999999999998E-2</v>
      </c>
      <c r="DV855" s="11">
        <v>0.44785999999999998</v>
      </c>
      <c r="DW855" s="11">
        <v>1.15066</v>
      </c>
      <c r="DX855" s="11">
        <v>0</v>
      </c>
      <c r="DY855" s="11">
        <v>2281.7429299999999</v>
      </c>
      <c r="DZ855" s="11">
        <v>14.95862</v>
      </c>
      <c r="EA855" s="11">
        <v>13.221500000000001</v>
      </c>
      <c r="EB855" s="11">
        <v>12.25474</v>
      </c>
      <c r="EC855" s="11">
        <v>0.25357000000000002</v>
      </c>
      <c r="ED855" s="11">
        <v>0.26662999999999998</v>
      </c>
      <c r="EE855" s="11">
        <v>15.299379999999999</v>
      </c>
      <c r="EF855" s="11">
        <v>32.699910000000003</v>
      </c>
      <c r="EG855" s="11">
        <v>191.96780000000001</v>
      </c>
      <c r="EH855" s="11">
        <v>5124.6810999999998</v>
      </c>
      <c r="EI855" s="11">
        <v>13154.908670000001</v>
      </c>
      <c r="EJ855" s="11">
        <v>0</v>
      </c>
      <c r="EK855" s="11">
        <v>51.403454760000002</v>
      </c>
      <c r="EL855" s="11">
        <v>4.4101596999999999E-2</v>
      </c>
      <c r="EM855" s="11">
        <v>2.8309791000000001E-2</v>
      </c>
      <c r="EN855" s="11">
        <v>1.4492177E-2</v>
      </c>
      <c r="EO855" s="11">
        <v>0</v>
      </c>
      <c r="EP855" s="11">
        <v>0</v>
      </c>
      <c r="EQ855" s="11">
        <v>0</v>
      </c>
      <c r="ER855" s="11">
        <v>0</v>
      </c>
      <c r="ES855" s="11">
        <v>0</v>
      </c>
      <c r="ET855" s="11">
        <v>0</v>
      </c>
      <c r="EU855" s="11">
        <v>0</v>
      </c>
      <c r="EV855" s="11">
        <v>0</v>
      </c>
      <c r="EW855" s="11">
        <v>30.325666309999999</v>
      </c>
      <c r="EX855" s="11">
        <v>2.7285620999999999E-2</v>
      </c>
      <c r="EY855" s="11">
        <v>1.7947831000000001E-2</v>
      </c>
      <c r="EZ855" s="11">
        <v>9.4563540000000001E-3</v>
      </c>
      <c r="FA855" s="11">
        <v>0</v>
      </c>
      <c r="FB855" s="11">
        <v>0</v>
      </c>
      <c r="FC855" s="11">
        <v>0</v>
      </c>
      <c r="FD855" s="11">
        <v>0</v>
      </c>
      <c r="FE855" s="11">
        <v>0</v>
      </c>
      <c r="FF855" s="11">
        <v>0</v>
      </c>
      <c r="FG855" s="11">
        <v>0</v>
      </c>
      <c r="FH855" s="11">
        <v>0.378133</v>
      </c>
      <c r="FI855" s="11" t="s">
        <v>115</v>
      </c>
      <c r="FJ855" s="11" t="s">
        <v>115</v>
      </c>
      <c r="FK855" s="9">
        <v>2322.4313649999999</v>
      </c>
      <c r="FL855" s="11" t="s">
        <v>115</v>
      </c>
      <c r="FM855" s="11" t="s">
        <v>115</v>
      </c>
    </row>
    <row r="856" spans="116:169">
      <c r="DL856" s="11">
        <v>0</v>
      </c>
      <c r="DM856" s="11">
        <v>0.36503000000000002</v>
      </c>
      <c r="DN856" s="11">
        <v>2.0300000000000001E-3</v>
      </c>
      <c r="DO856" s="11">
        <v>2.1800000000000001E-3</v>
      </c>
      <c r="DP856" s="11">
        <v>1.83E-3</v>
      </c>
      <c r="DQ856" s="11">
        <v>4.0000000000000003E-5</v>
      </c>
      <c r="DR856" s="11">
        <v>4.0000000000000003E-5</v>
      </c>
      <c r="DS856" s="11">
        <v>1.89E-3</v>
      </c>
      <c r="DT856" s="11">
        <v>5.1000000000000004E-3</v>
      </c>
      <c r="DU856" s="11">
        <v>1.583E-2</v>
      </c>
      <c r="DV856" s="11">
        <v>0.45017000000000001</v>
      </c>
      <c r="DW856" s="11">
        <v>1.15587</v>
      </c>
      <c r="DX856" s="11">
        <v>0</v>
      </c>
      <c r="DY856" s="11">
        <v>2189.4135099999999</v>
      </c>
      <c r="DZ856" s="11">
        <v>12.45393</v>
      </c>
      <c r="EA856" s="11">
        <v>13.623430000000001</v>
      </c>
      <c r="EB856" s="11">
        <v>11.642530000000001</v>
      </c>
      <c r="EC856" s="11">
        <v>0.24002000000000001</v>
      </c>
      <c r="ED856" s="11">
        <v>0.25270999999999999</v>
      </c>
      <c r="EE856" s="11">
        <v>12.257479999999999</v>
      </c>
      <c r="EF856" s="11">
        <v>31.3353</v>
      </c>
      <c r="EG856" s="11">
        <v>192.23443</v>
      </c>
      <c r="EH856" s="11">
        <v>5139.9804800000002</v>
      </c>
      <c r="EI856" s="11">
        <v>13187.60858</v>
      </c>
      <c r="EJ856" s="11">
        <v>0</v>
      </c>
      <c r="EK856" s="11">
        <v>51.128432760000003</v>
      </c>
      <c r="EL856" s="11">
        <v>4.5044325000000003E-2</v>
      </c>
      <c r="EM856" s="11">
        <v>2.7091734999999999E-2</v>
      </c>
      <c r="EN856" s="11">
        <v>1.1904377000000001E-2</v>
      </c>
      <c r="EO856" s="11">
        <v>0</v>
      </c>
      <c r="EP856" s="11">
        <v>0</v>
      </c>
      <c r="EQ856" s="11">
        <v>0</v>
      </c>
      <c r="ER856" s="11">
        <v>0</v>
      </c>
      <c r="ES856" s="11">
        <v>0</v>
      </c>
      <c r="ET856" s="11">
        <v>0</v>
      </c>
      <c r="EU856" s="11">
        <v>0</v>
      </c>
      <c r="EV856" s="11">
        <v>0</v>
      </c>
      <c r="EW856" s="11">
        <v>29.123092880000002</v>
      </c>
      <c r="EX856" s="11">
        <v>2.6902861E-2</v>
      </c>
      <c r="EY856" s="11">
        <v>1.6601715999999999E-2</v>
      </c>
      <c r="EZ856" s="11">
        <v>7.5160349999999999E-3</v>
      </c>
      <c r="FA856" s="11">
        <v>0</v>
      </c>
      <c r="FB856" s="11">
        <v>0</v>
      </c>
      <c r="FC856" s="11">
        <v>0</v>
      </c>
      <c r="FD856" s="11">
        <v>0</v>
      </c>
      <c r="FE856" s="11">
        <v>0</v>
      </c>
      <c r="FF856" s="11">
        <v>0</v>
      </c>
      <c r="FG856" s="11">
        <v>0</v>
      </c>
      <c r="FH856" s="11">
        <v>0.37109900000000001</v>
      </c>
      <c r="FI856" s="11" t="s">
        <v>115</v>
      </c>
      <c r="FJ856" s="11" t="s">
        <v>115</v>
      </c>
      <c r="FK856" s="9">
        <v>2227.3734060000002</v>
      </c>
      <c r="FL856" s="11" t="s">
        <v>115</v>
      </c>
      <c r="FM856" s="11" t="s">
        <v>115</v>
      </c>
    </row>
    <row r="857" spans="116:169">
      <c r="DL857" s="11">
        <v>0</v>
      </c>
      <c r="DM857" s="11">
        <v>0.35810999999999998</v>
      </c>
      <c r="DN857" s="11">
        <v>2.2300000000000002E-3</v>
      </c>
      <c r="DO857" s="11">
        <v>1.9300000000000001E-3</v>
      </c>
      <c r="DP857" s="11">
        <v>1.9E-3</v>
      </c>
      <c r="DQ857" s="11">
        <v>4.0000000000000003E-5</v>
      </c>
      <c r="DR857" s="11">
        <v>4.0000000000000003E-5</v>
      </c>
      <c r="DS857" s="11">
        <v>1.8500000000000001E-3</v>
      </c>
      <c r="DT857" s="11">
        <v>5.0000000000000001E-3</v>
      </c>
      <c r="DU857" s="11">
        <v>1.5869999999999999E-2</v>
      </c>
      <c r="DV857" s="11">
        <v>0.45205000000000001</v>
      </c>
      <c r="DW857" s="11">
        <v>1.1609799999999999</v>
      </c>
      <c r="DX857" s="11">
        <v>0</v>
      </c>
      <c r="DY857" s="11">
        <v>2097.2357299999999</v>
      </c>
      <c r="DZ857" s="11">
        <v>13.390779999999999</v>
      </c>
      <c r="EA857" s="11">
        <v>11.77797</v>
      </c>
      <c r="EB857" s="11">
        <v>11.85</v>
      </c>
      <c r="EC857" s="11">
        <v>0.22316</v>
      </c>
      <c r="ED857" s="11">
        <v>0.23982999999999999</v>
      </c>
      <c r="EE857" s="11">
        <v>11.75113</v>
      </c>
      <c r="EF857" s="11">
        <v>30.017029999999998</v>
      </c>
      <c r="EG857" s="11">
        <v>192.48714000000001</v>
      </c>
      <c r="EH857" s="11">
        <v>5152.2379600000004</v>
      </c>
      <c r="EI857" s="11">
        <v>13218.943880000001</v>
      </c>
      <c r="EJ857" s="11">
        <v>0</v>
      </c>
      <c r="EK857" s="11">
        <v>50.805577569999997</v>
      </c>
      <c r="EL857" s="11">
        <v>4.2061169000000002E-2</v>
      </c>
      <c r="EM857" s="11">
        <v>2.8452648000000001E-2</v>
      </c>
      <c r="EN857" s="11">
        <v>1.1700037999999999E-2</v>
      </c>
      <c r="EO857" s="11">
        <v>0</v>
      </c>
      <c r="EP857" s="11">
        <v>0</v>
      </c>
      <c r="EQ857" s="11">
        <v>0</v>
      </c>
      <c r="ER857" s="11">
        <v>0</v>
      </c>
      <c r="ES857" s="11">
        <v>0</v>
      </c>
      <c r="ET857" s="11">
        <v>0</v>
      </c>
      <c r="EU857" s="11">
        <v>0</v>
      </c>
      <c r="EV857" s="11">
        <v>0</v>
      </c>
      <c r="EW857" s="11">
        <v>27.91864318</v>
      </c>
      <c r="EX857" s="11">
        <v>2.4286341999999999E-2</v>
      </c>
      <c r="EY857" s="11">
        <v>1.6844266E-2</v>
      </c>
      <c r="EZ857" s="11">
        <v>7.1427679999999999E-3</v>
      </c>
      <c r="FA857" s="11">
        <v>0</v>
      </c>
      <c r="FB857" s="11">
        <v>0</v>
      </c>
      <c r="FC857" s="11">
        <v>0</v>
      </c>
      <c r="FD857" s="11">
        <v>0</v>
      </c>
      <c r="FE857" s="11">
        <v>0</v>
      </c>
      <c r="FF857" s="11">
        <v>0</v>
      </c>
      <c r="FG857" s="11">
        <v>0</v>
      </c>
      <c r="FH857" s="11">
        <v>0.36420599999999997</v>
      </c>
      <c r="FI857" s="11" t="s">
        <v>115</v>
      </c>
      <c r="FJ857" s="11" t="s">
        <v>115</v>
      </c>
      <c r="FK857" s="9">
        <v>2134.4776360000001</v>
      </c>
      <c r="FL857" s="11" t="s">
        <v>115</v>
      </c>
      <c r="FM857" s="11" t="s">
        <v>115</v>
      </c>
    </row>
    <row r="858" spans="116:169">
      <c r="DL858" s="11">
        <v>0</v>
      </c>
      <c r="DM858" s="11">
        <v>0.35132000000000002</v>
      </c>
      <c r="DN858" s="11">
        <v>2.2399999999999998E-3</v>
      </c>
      <c r="DO858" s="11">
        <v>2.0500000000000002E-3</v>
      </c>
      <c r="DP858" s="11">
        <v>1.7099999999999999E-3</v>
      </c>
      <c r="DQ858" s="11">
        <v>4.0000000000000003E-5</v>
      </c>
      <c r="DR858" s="11">
        <v>4.0000000000000003E-5</v>
      </c>
      <c r="DS858" s="11">
        <v>1.91E-3</v>
      </c>
      <c r="DT858" s="11">
        <v>4.9100000000000003E-3</v>
      </c>
      <c r="DU858" s="11">
        <v>1.5910000000000001E-2</v>
      </c>
      <c r="DV858" s="11">
        <v>0.45390000000000003</v>
      </c>
      <c r="DW858" s="11">
        <v>1.16598</v>
      </c>
      <c r="DX858" s="11">
        <v>0</v>
      </c>
      <c r="DY858" s="11">
        <v>2007.0861399999999</v>
      </c>
      <c r="DZ858" s="11">
        <v>13.104419999999999</v>
      </c>
      <c r="EA858" s="11">
        <v>12.23762</v>
      </c>
      <c r="EB858" s="11">
        <v>10.42465</v>
      </c>
      <c r="EC858" s="11">
        <v>0.21923000000000001</v>
      </c>
      <c r="ED858" s="11">
        <v>0.23243</v>
      </c>
      <c r="EE858" s="11">
        <v>11.85918</v>
      </c>
      <c r="EF858" s="11">
        <v>28.742039999999999</v>
      </c>
      <c r="EG858" s="11">
        <v>192.72695999999999</v>
      </c>
      <c r="EH858" s="11">
        <v>5163.9890800000003</v>
      </c>
      <c r="EI858" s="11">
        <v>13248.96091</v>
      </c>
      <c r="EJ858" s="11">
        <v>0</v>
      </c>
      <c r="EK858" s="11">
        <v>50.489935070000001</v>
      </c>
      <c r="EL858" s="11">
        <v>4.3456266E-2</v>
      </c>
      <c r="EM858" s="11">
        <v>2.6217747999999999E-2</v>
      </c>
      <c r="EN858" s="11">
        <v>1.2321929000000001E-2</v>
      </c>
      <c r="EO858" s="11">
        <v>0</v>
      </c>
      <c r="EP858" s="11">
        <v>0</v>
      </c>
      <c r="EQ858" s="11">
        <v>0</v>
      </c>
      <c r="ER858" s="11">
        <v>0</v>
      </c>
      <c r="ES858" s="11">
        <v>0</v>
      </c>
      <c r="ET858" s="11">
        <v>0</v>
      </c>
      <c r="EU858" s="11">
        <v>0</v>
      </c>
      <c r="EV858" s="11">
        <v>0</v>
      </c>
      <c r="EW858" s="11">
        <v>26.744018610000001</v>
      </c>
      <c r="EX858" s="11">
        <v>2.4191236000000001E-2</v>
      </c>
      <c r="EY858" s="11">
        <v>1.4993426000000001E-2</v>
      </c>
      <c r="EZ858" s="11">
        <v>7.2684819999999997E-3</v>
      </c>
      <c r="FA858" s="11">
        <v>0</v>
      </c>
      <c r="FB858" s="11">
        <v>0</v>
      </c>
      <c r="FC858" s="11">
        <v>0</v>
      </c>
      <c r="FD858" s="11">
        <v>0</v>
      </c>
      <c r="FE858" s="11">
        <v>0</v>
      </c>
      <c r="FF858" s="11">
        <v>0</v>
      </c>
      <c r="FG858" s="11">
        <v>0</v>
      </c>
      <c r="FH858" s="11">
        <v>0.35735299999999998</v>
      </c>
      <c r="FI858" s="11" t="s">
        <v>115</v>
      </c>
      <c r="FJ858" s="11" t="s">
        <v>115</v>
      </c>
      <c r="FK858" s="9">
        <v>2043.07205</v>
      </c>
      <c r="FL858" s="11" t="s">
        <v>115</v>
      </c>
      <c r="FM858" s="11" t="s">
        <v>115</v>
      </c>
    </row>
    <row r="859" spans="116:169">
      <c r="DL859" s="11">
        <v>0</v>
      </c>
      <c r="DM859" s="11">
        <v>0.34461999999999998</v>
      </c>
      <c r="DN859" s="11">
        <v>2.2599999999999999E-3</v>
      </c>
      <c r="DO859" s="11">
        <v>2.0500000000000002E-3</v>
      </c>
      <c r="DP859" s="11">
        <v>1.7899999999999999E-3</v>
      </c>
      <c r="DQ859" s="11">
        <v>4.0000000000000003E-5</v>
      </c>
      <c r="DR859" s="11">
        <v>4.0000000000000003E-5</v>
      </c>
      <c r="DS859" s="11">
        <v>1.74E-3</v>
      </c>
      <c r="DT859" s="11">
        <v>4.8199999999999996E-3</v>
      </c>
      <c r="DU859" s="11">
        <v>1.5949999999999999E-2</v>
      </c>
      <c r="DV859" s="11">
        <v>0.45580999999999999</v>
      </c>
      <c r="DW859" s="11">
        <v>1.17089</v>
      </c>
      <c r="DX859" s="11">
        <v>0</v>
      </c>
      <c r="DY859" s="11">
        <v>1918.7199900000001</v>
      </c>
      <c r="DZ859" s="11">
        <v>12.896330000000001</v>
      </c>
      <c r="EA859" s="11">
        <v>11.98391</v>
      </c>
      <c r="EB859" s="11">
        <v>10.69767</v>
      </c>
      <c r="EC859" s="11">
        <v>0.21214</v>
      </c>
      <c r="ED859" s="11">
        <v>0.22184999999999999</v>
      </c>
      <c r="EE859" s="11">
        <v>10.561859999999999</v>
      </c>
      <c r="EF859" s="11">
        <v>27.523289999999999</v>
      </c>
      <c r="EG859" s="11">
        <v>192.95939999999999</v>
      </c>
      <c r="EH859" s="11">
        <v>5175.8482599999998</v>
      </c>
      <c r="EI859" s="11">
        <v>13277.702950000001</v>
      </c>
      <c r="EJ859" s="11">
        <v>0</v>
      </c>
      <c r="EK859" s="11">
        <v>50.17202005</v>
      </c>
      <c r="EL859" s="11">
        <v>4.4324355000000003E-2</v>
      </c>
      <c r="EM859" s="11">
        <v>2.7442148999999999E-2</v>
      </c>
      <c r="EN859" s="11">
        <v>1.1235602000000001E-2</v>
      </c>
      <c r="EO859" s="11">
        <v>0</v>
      </c>
      <c r="EP859" s="11">
        <v>0</v>
      </c>
      <c r="EQ859" s="11">
        <v>0</v>
      </c>
      <c r="ER859" s="11">
        <v>0</v>
      </c>
      <c r="ES859" s="11">
        <v>0</v>
      </c>
      <c r="ET859" s="11">
        <v>0</v>
      </c>
      <c r="EU859" s="11">
        <v>0</v>
      </c>
      <c r="EV859" s="11">
        <v>0</v>
      </c>
      <c r="EW859" s="11">
        <v>25.59358683</v>
      </c>
      <c r="EX859" s="11">
        <v>2.3787966000000001E-2</v>
      </c>
      <c r="EY859" s="11">
        <v>1.513512E-2</v>
      </c>
      <c r="EZ859" s="11">
        <v>6.3990840000000002E-3</v>
      </c>
      <c r="FA859" s="11">
        <v>0</v>
      </c>
      <c r="FB859" s="11">
        <v>0</v>
      </c>
      <c r="FC859" s="11">
        <v>0</v>
      </c>
      <c r="FD859" s="11">
        <v>0</v>
      </c>
      <c r="FE859" s="11">
        <v>0</v>
      </c>
      <c r="FF859" s="11">
        <v>0</v>
      </c>
      <c r="FG859" s="11">
        <v>0</v>
      </c>
      <c r="FH859" s="11">
        <v>0.35075899999999999</v>
      </c>
      <c r="FI859" s="11" t="s">
        <v>115</v>
      </c>
      <c r="FJ859" s="11" t="s">
        <v>115</v>
      </c>
      <c r="FK859" s="9">
        <v>1954.510033</v>
      </c>
      <c r="FL859" s="11" t="s">
        <v>115</v>
      </c>
      <c r="FM859" s="11" t="s">
        <v>115</v>
      </c>
    </row>
    <row r="860" spans="116:169">
      <c r="DL860" s="11">
        <v>0</v>
      </c>
      <c r="DM860" s="11">
        <v>0.33806999999999998</v>
      </c>
      <c r="DN860" s="11">
        <v>2.2100000000000002E-3</v>
      </c>
      <c r="DO860" s="11">
        <v>2.0600000000000002E-3</v>
      </c>
      <c r="DP860" s="11">
        <v>1.8E-3</v>
      </c>
      <c r="DQ860" s="11">
        <v>4.0000000000000003E-5</v>
      </c>
      <c r="DR860" s="11">
        <v>4.0000000000000003E-5</v>
      </c>
      <c r="DS860" s="11">
        <v>1.81E-3</v>
      </c>
      <c r="DT860" s="11">
        <v>4.7299999999999998E-3</v>
      </c>
      <c r="DU860" s="11">
        <v>1.5990000000000001E-2</v>
      </c>
      <c r="DV860" s="11">
        <v>0.45755000000000001</v>
      </c>
      <c r="DW860" s="11">
        <v>1.17571</v>
      </c>
      <c r="DX860" s="11">
        <v>0</v>
      </c>
      <c r="DY860" s="11">
        <v>1832.4968799999999</v>
      </c>
      <c r="DZ860" s="11">
        <v>12.27556</v>
      </c>
      <c r="EA860" s="11">
        <v>11.747590000000001</v>
      </c>
      <c r="EB860" s="11">
        <v>10.49264</v>
      </c>
      <c r="EC860" s="11">
        <v>0.20943000000000001</v>
      </c>
      <c r="ED860" s="11">
        <v>0.21454000000000001</v>
      </c>
      <c r="EE860" s="11">
        <v>10.776339999999999</v>
      </c>
      <c r="EF860" s="11">
        <v>26.352119999999999</v>
      </c>
      <c r="EG860" s="11">
        <v>193.18125000000001</v>
      </c>
      <c r="EH860" s="11">
        <v>5186.4101199999996</v>
      </c>
      <c r="EI860" s="11">
        <v>13305.22624</v>
      </c>
      <c r="EJ860" s="11">
        <v>0</v>
      </c>
      <c r="EK860" s="11">
        <v>49.859598400000003</v>
      </c>
      <c r="EL860" s="11">
        <v>4.5314928999999997E-2</v>
      </c>
      <c r="EM860" s="11">
        <v>2.8067036E-2</v>
      </c>
      <c r="EN860" s="11">
        <v>1.1949448E-2</v>
      </c>
      <c r="EO860" s="11">
        <v>0</v>
      </c>
      <c r="EP860" s="11">
        <v>0</v>
      </c>
      <c r="EQ860" s="11">
        <v>0</v>
      </c>
      <c r="ER860" s="11">
        <v>0</v>
      </c>
      <c r="ES860" s="11">
        <v>0</v>
      </c>
      <c r="ET860" s="11">
        <v>0</v>
      </c>
      <c r="EU860" s="11">
        <v>0</v>
      </c>
      <c r="EV860" s="11">
        <v>0</v>
      </c>
      <c r="EW860" s="11">
        <v>24.47078582</v>
      </c>
      <c r="EX860" s="11">
        <v>2.3428615E-2</v>
      </c>
      <c r="EY860" s="11">
        <v>1.4923857E-2</v>
      </c>
      <c r="EZ860" s="11">
        <v>6.5656389999999999E-3</v>
      </c>
      <c r="FA860" s="11">
        <v>0</v>
      </c>
      <c r="FB860" s="11">
        <v>0</v>
      </c>
      <c r="FC860" s="11">
        <v>0</v>
      </c>
      <c r="FD860" s="11">
        <v>0</v>
      </c>
      <c r="FE860" s="11">
        <v>0</v>
      </c>
      <c r="FF860" s="11">
        <v>0</v>
      </c>
      <c r="FG860" s="11">
        <v>0</v>
      </c>
      <c r="FH860" s="11">
        <v>0.34417399999999998</v>
      </c>
      <c r="FI860" s="11" t="s">
        <v>115</v>
      </c>
      <c r="FJ860" s="11" t="s">
        <v>115</v>
      </c>
      <c r="FK860" s="9">
        <v>1867.2221070000001</v>
      </c>
      <c r="FL860" s="11" t="s">
        <v>115</v>
      </c>
      <c r="FM860" s="11" t="s">
        <v>115</v>
      </c>
    </row>
    <row r="861" spans="116:169">
      <c r="DL861" s="11">
        <v>0</v>
      </c>
      <c r="DM861" s="11">
        <v>0.33139999999999997</v>
      </c>
      <c r="DN861" s="11">
        <v>2.3999999999999998E-3</v>
      </c>
      <c r="DO861" s="11">
        <v>2.0200000000000001E-3</v>
      </c>
      <c r="DP861" s="11">
        <v>1.81E-3</v>
      </c>
      <c r="DQ861" s="11">
        <v>4.0000000000000003E-5</v>
      </c>
      <c r="DR861" s="11">
        <v>4.0000000000000003E-5</v>
      </c>
      <c r="DS861" s="11">
        <v>1.83E-3</v>
      </c>
      <c r="DT861" s="11">
        <v>4.64E-3</v>
      </c>
      <c r="DU861" s="11">
        <v>1.602E-2</v>
      </c>
      <c r="DV861" s="11">
        <v>0.45935999999999999</v>
      </c>
      <c r="DW861" s="11">
        <v>1.1804399999999999</v>
      </c>
      <c r="DX861" s="11">
        <v>0</v>
      </c>
      <c r="DY861" s="11">
        <v>1746.97371</v>
      </c>
      <c r="DZ861" s="11">
        <v>13.020339999999999</v>
      </c>
      <c r="EA861" s="11">
        <v>11.213509999999999</v>
      </c>
      <c r="EB861" s="11">
        <v>10.268700000000001</v>
      </c>
      <c r="EC861" s="11">
        <v>0.20236999999999999</v>
      </c>
      <c r="ED861" s="11">
        <v>0.20558999999999999</v>
      </c>
      <c r="EE861" s="11">
        <v>10.61083</v>
      </c>
      <c r="EF861" s="11">
        <v>25.129010000000001</v>
      </c>
      <c r="EG861" s="11">
        <v>193.39578</v>
      </c>
      <c r="EH861" s="11">
        <v>5197.1864599999999</v>
      </c>
      <c r="EI861" s="11">
        <v>13331.57836</v>
      </c>
      <c r="EJ861" s="11">
        <v>0</v>
      </c>
      <c r="EK861" s="11">
        <v>49.511891110000001</v>
      </c>
      <c r="EL861" s="11">
        <v>4.5421492000000001E-2</v>
      </c>
      <c r="EM861" s="11">
        <v>2.8575072999999999E-2</v>
      </c>
      <c r="EN861" s="11">
        <v>1.2160531E-2</v>
      </c>
      <c r="EO861" s="11">
        <v>0</v>
      </c>
      <c r="EP861" s="11">
        <v>0</v>
      </c>
      <c r="EQ861" s="11">
        <v>0</v>
      </c>
      <c r="ER861" s="11">
        <v>0</v>
      </c>
      <c r="ES861" s="11">
        <v>0</v>
      </c>
      <c r="ET861" s="11">
        <v>0</v>
      </c>
      <c r="EU861" s="11">
        <v>0</v>
      </c>
      <c r="EV861" s="11">
        <v>0</v>
      </c>
      <c r="EW861" s="11">
        <v>23.35563118</v>
      </c>
      <c r="EX861" s="11">
        <v>2.2607562000000001E-2</v>
      </c>
      <c r="EY861" s="11">
        <v>1.4633960999999999E-2</v>
      </c>
      <c r="EZ861" s="11">
        <v>6.4404980000000002E-3</v>
      </c>
      <c r="FA861" s="11">
        <v>0</v>
      </c>
      <c r="FB861" s="11">
        <v>0</v>
      </c>
      <c r="FC861" s="11">
        <v>0</v>
      </c>
      <c r="FD861" s="11">
        <v>0</v>
      </c>
      <c r="FE861" s="11">
        <v>0</v>
      </c>
      <c r="FF861" s="11">
        <v>0</v>
      </c>
      <c r="FG861" s="11">
        <v>0</v>
      </c>
      <c r="FH861" s="11">
        <v>0.33767000000000003</v>
      </c>
      <c r="FI861" s="11" t="s">
        <v>115</v>
      </c>
      <c r="FJ861" s="11" t="s">
        <v>115</v>
      </c>
      <c r="FK861" s="9">
        <v>1781.678623</v>
      </c>
      <c r="FL861" s="11" t="s">
        <v>115</v>
      </c>
      <c r="FM861" s="11" t="s">
        <v>115</v>
      </c>
    </row>
    <row r="862" spans="116:169">
      <c r="DL862" s="11">
        <v>0</v>
      </c>
      <c r="DM862" s="11">
        <v>0.32477</v>
      </c>
      <c r="DN862" s="11">
        <v>2.5100000000000001E-3</v>
      </c>
      <c r="DO862" s="11">
        <v>2.16E-3</v>
      </c>
      <c r="DP862" s="11">
        <v>1.7799999999999999E-3</v>
      </c>
      <c r="DQ862" s="11">
        <v>4.0000000000000003E-5</v>
      </c>
      <c r="DR862" s="11">
        <v>4.0000000000000003E-5</v>
      </c>
      <c r="DS862" s="11">
        <v>1.8400000000000001E-3</v>
      </c>
      <c r="DT862" s="11">
        <v>4.5399999999999998E-3</v>
      </c>
      <c r="DU862" s="11">
        <v>1.6060000000000001E-2</v>
      </c>
      <c r="DV862" s="11">
        <v>0.4612</v>
      </c>
      <c r="DW862" s="11">
        <v>1.1850700000000001</v>
      </c>
      <c r="DX862" s="11">
        <v>0</v>
      </c>
      <c r="DY862" s="11">
        <v>1662.9555399999999</v>
      </c>
      <c r="DZ862" s="11">
        <v>13.245810000000001</v>
      </c>
      <c r="EA862" s="11">
        <v>11.63682</v>
      </c>
      <c r="EB862" s="11">
        <v>9.8461700000000008</v>
      </c>
      <c r="EC862" s="11">
        <v>0.20179</v>
      </c>
      <c r="ED862" s="11">
        <v>0.19871</v>
      </c>
      <c r="EE862" s="11">
        <v>10.39498</v>
      </c>
      <c r="EF862" s="11">
        <v>23.954170000000001</v>
      </c>
      <c r="EG862" s="11">
        <v>193.60137</v>
      </c>
      <c r="EH862" s="11">
        <v>5207.7972900000004</v>
      </c>
      <c r="EI862" s="11">
        <v>13356.70737</v>
      </c>
      <c r="EJ862" s="11">
        <v>0</v>
      </c>
      <c r="EK862" s="11">
        <v>49.155764699999999</v>
      </c>
      <c r="EL862" s="11">
        <v>4.80458E-2</v>
      </c>
      <c r="EM862" s="11">
        <v>2.8471171999999999E-2</v>
      </c>
      <c r="EN862" s="11">
        <v>1.2358991E-2</v>
      </c>
      <c r="EO862" s="11">
        <v>0</v>
      </c>
      <c r="EP862" s="11">
        <v>0</v>
      </c>
      <c r="EQ862" s="11">
        <v>0</v>
      </c>
      <c r="ER862" s="11">
        <v>0</v>
      </c>
      <c r="ES862" s="11">
        <v>0</v>
      </c>
      <c r="ET862" s="11">
        <v>0</v>
      </c>
      <c r="EU862" s="11">
        <v>0</v>
      </c>
      <c r="EV862" s="11">
        <v>0</v>
      </c>
      <c r="EW862" s="11">
        <v>22.262001160000001</v>
      </c>
      <c r="EX862" s="11">
        <v>2.2975675000000001E-2</v>
      </c>
      <c r="EY862" s="11">
        <v>1.403079E-2</v>
      </c>
      <c r="EZ862" s="11">
        <v>6.303688E-3</v>
      </c>
      <c r="FA862" s="11">
        <v>0</v>
      </c>
      <c r="FB862" s="11">
        <v>0</v>
      </c>
      <c r="FC862" s="11">
        <v>0</v>
      </c>
      <c r="FD862" s="11">
        <v>0</v>
      </c>
      <c r="FE862" s="11">
        <v>0</v>
      </c>
      <c r="FF862" s="11">
        <v>0</v>
      </c>
      <c r="FG862" s="11">
        <v>0</v>
      </c>
      <c r="FH862" s="11">
        <v>0.33124999999999999</v>
      </c>
      <c r="FI862" s="11" t="s">
        <v>115</v>
      </c>
      <c r="FJ862" s="11" t="s">
        <v>115</v>
      </c>
      <c r="FK862" s="9">
        <v>1697.886123</v>
      </c>
      <c r="FL862" s="11" t="s">
        <v>115</v>
      </c>
      <c r="FM862" s="11" t="s">
        <v>115</v>
      </c>
    </row>
    <row r="863" spans="116:169">
      <c r="DL863" s="11">
        <v>0</v>
      </c>
      <c r="DM863" s="11">
        <v>0.31868999999999997</v>
      </c>
      <c r="DN863" s="11">
        <v>2.0999999999999999E-3</v>
      </c>
      <c r="DO863" s="11">
        <v>2.2399999999999998E-3</v>
      </c>
      <c r="DP863" s="11">
        <v>1.8799999999999999E-3</v>
      </c>
      <c r="DQ863" s="11">
        <v>4.0000000000000003E-5</v>
      </c>
      <c r="DR863" s="11">
        <v>4.0000000000000003E-5</v>
      </c>
      <c r="DS863" s="11">
        <v>1.8E-3</v>
      </c>
      <c r="DT863" s="11">
        <v>4.45E-3</v>
      </c>
      <c r="DU863" s="11">
        <v>1.61E-2</v>
      </c>
      <c r="DV863" s="11">
        <v>0.46303</v>
      </c>
      <c r="DW863" s="11">
        <v>1.1896199999999999</v>
      </c>
      <c r="DX863" s="11">
        <v>0</v>
      </c>
      <c r="DY863" s="11">
        <v>1583.125</v>
      </c>
      <c r="DZ863" s="11">
        <v>10.76221</v>
      </c>
      <c r="EA863" s="11">
        <v>11.7622</v>
      </c>
      <c r="EB863" s="11">
        <v>10.15137</v>
      </c>
      <c r="EC863" s="11">
        <v>0.20194999999999999</v>
      </c>
      <c r="ED863" s="11">
        <v>0.1918</v>
      </c>
      <c r="EE863" s="11">
        <v>9.9194700000000005</v>
      </c>
      <c r="EF863" s="11">
        <v>22.808350000000001</v>
      </c>
      <c r="EG863" s="11">
        <v>193.80008000000001</v>
      </c>
      <c r="EH863" s="11">
        <v>5218.1922699999996</v>
      </c>
      <c r="EI863" s="11">
        <v>13380.661539999999</v>
      </c>
      <c r="EJ863" s="11">
        <v>0</v>
      </c>
      <c r="EK863" s="11">
        <v>48.87036174</v>
      </c>
      <c r="EL863" s="11">
        <v>5.0770638999999999E-2</v>
      </c>
      <c r="EM863" s="11">
        <v>3.0327574E-2</v>
      </c>
      <c r="EN863" s="11">
        <v>1.2321066E-2</v>
      </c>
      <c r="EO863" s="11">
        <v>0</v>
      </c>
      <c r="EP863" s="11">
        <v>0</v>
      </c>
      <c r="EQ863" s="11">
        <v>0</v>
      </c>
      <c r="ER863" s="11">
        <v>0</v>
      </c>
      <c r="ES863" s="11">
        <v>0</v>
      </c>
      <c r="ET863" s="11">
        <v>0</v>
      </c>
      <c r="EU863" s="11">
        <v>0</v>
      </c>
      <c r="EV863" s="11">
        <v>0</v>
      </c>
      <c r="EW863" s="11">
        <v>21.224334330000001</v>
      </c>
      <c r="EX863" s="11">
        <v>2.3313525000000002E-2</v>
      </c>
      <c r="EY863" s="11">
        <v>1.4362919E-2</v>
      </c>
      <c r="EZ863" s="11">
        <v>6.046254E-3</v>
      </c>
      <c r="FA863" s="11">
        <v>0</v>
      </c>
      <c r="FB863" s="11">
        <v>0</v>
      </c>
      <c r="FC863" s="11">
        <v>0</v>
      </c>
      <c r="FD863" s="11">
        <v>0</v>
      </c>
      <c r="FE863" s="11">
        <v>0</v>
      </c>
      <c r="FF863" s="11">
        <v>0</v>
      </c>
      <c r="FG863" s="11">
        <v>0</v>
      </c>
      <c r="FH863" s="11">
        <v>0.324959</v>
      </c>
      <c r="FI863" s="11" t="s">
        <v>115</v>
      </c>
      <c r="FJ863" s="11" t="s">
        <v>115</v>
      </c>
      <c r="FK863" s="9">
        <v>1616.002727</v>
      </c>
      <c r="FL863" s="11" t="s">
        <v>115</v>
      </c>
      <c r="FM863" s="11" t="s">
        <v>115</v>
      </c>
    </row>
    <row r="864" spans="116:169">
      <c r="DL864" s="11">
        <v>0</v>
      </c>
      <c r="DM864" s="11">
        <v>0.31231999999999999</v>
      </c>
      <c r="DN864" s="11">
        <v>2.3999999999999998E-3</v>
      </c>
      <c r="DO864" s="11">
        <v>1.9499999999999999E-3</v>
      </c>
      <c r="DP864" s="11">
        <v>1.9400000000000001E-3</v>
      </c>
      <c r="DQ864" s="11">
        <v>4.0000000000000003E-5</v>
      </c>
      <c r="DR864" s="11">
        <v>4.0000000000000003E-5</v>
      </c>
      <c r="DS864" s="11">
        <v>1.91E-3</v>
      </c>
      <c r="DT864" s="11">
        <v>4.3600000000000002E-3</v>
      </c>
      <c r="DU864" s="11">
        <v>1.6140000000000002E-2</v>
      </c>
      <c r="DV864" s="11">
        <v>0.46483999999999998</v>
      </c>
      <c r="DW864" s="11">
        <v>1.19407</v>
      </c>
      <c r="DX864" s="11">
        <v>0</v>
      </c>
      <c r="DY864" s="11">
        <v>1503.068</v>
      </c>
      <c r="DZ864" s="11">
        <v>11.919919999999999</v>
      </c>
      <c r="EA864" s="11">
        <v>9.9282199999999996</v>
      </c>
      <c r="EB864" s="11">
        <v>10.186769999999999</v>
      </c>
      <c r="EC864" s="11">
        <v>0.18803</v>
      </c>
      <c r="ED864" s="11">
        <v>0.18168000000000001</v>
      </c>
      <c r="EE864" s="11">
        <v>10.252420000000001</v>
      </c>
      <c r="EF864" s="11">
        <v>21.67596</v>
      </c>
      <c r="EG864" s="11">
        <v>193.99189000000001</v>
      </c>
      <c r="EH864" s="11">
        <v>5228.1117400000003</v>
      </c>
      <c r="EI864" s="11">
        <v>13403.46989</v>
      </c>
      <c r="EJ864" s="11">
        <v>0</v>
      </c>
      <c r="EK864" s="11">
        <v>48.509113390000003</v>
      </c>
      <c r="EL864" s="11">
        <v>4.7388743999999997E-2</v>
      </c>
      <c r="EM864" s="11">
        <v>3.2007595999999999E-2</v>
      </c>
      <c r="EN864" s="11">
        <v>1.3214777E-2</v>
      </c>
      <c r="EO864" s="11">
        <v>0</v>
      </c>
      <c r="EP864" s="11">
        <v>0</v>
      </c>
      <c r="EQ864" s="11">
        <v>0</v>
      </c>
      <c r="ER864" s="11">
        <v>0</v>
      </c>
      <c r="ES864" s="11">
        <v>0</v>
      </c>
      <c r="ET864" s="11">
        <v>0</v>
      </c>
      <c r="EU864" s="11">
        <v>0</v>
      </c>
      <c r="EV864" s="11">
        <v>0</v>
      </c>
      <c r="EW864" s="11">
        <v>20.177066849999999</v>
      </c>
      <c r="EX864" s="11">
        <v>2.0914008000000001E-2</v>
      </c>
      <c r="EY864" s="11">
        <v>1.4555492999999999E-2</v>
      </c>
      <c r="EZ864" s="11">
        <v>6.2327270000000004E-3</v>
      </c>
      <c r="FA864" s="11">
        <v>0</v>
      </c>
      <c r="FB864" s="11">
        <v>0</v>
      </c>
      <c r="FC864" s="11">
        <v>0</v>
      </c>
      <c r="FD864" s="11">
        <v>0</v>
      </c>
      <c r="FE864" s="11">
        <v>0</v>
      </c>
      <c r="FF864" s="11">
        <v>0</v>
      </c>
      <c r="FG864" s="11">
        <v>0</v>
      </c>
      <c r="FH864" s="11">
        <v>0.31864700000000001</v>
      </c>
      <c r="FI864" s="11" t="s">
        <v>115</v>
      </c>
      <c r="FJ864" s="11" t="s">
        <v>115</v>
      </c>
      <c r="FK864" s="9">
        <v>1535.2909400000001</v>
      </c>
      <c r="FL864" s="11" t="s">
        <v>115</v>
      </c>
      <c r="FM864" s="11" t="s">
        <v>115</v>
      </c>
    </row>
    <row r="865" spans="116:169">
      <c r="DL865" s="11">
        <v>0</v>
      </c>
      <c r="DM865" s="11">
        <v>0.30674000000000001</v>
      </c>
      <c r="DN865" s="11">
        <v>1.7600000000000001E-3</v>
      </c>
      <c r="DO865" s="11">
        <v>2.1299999999999999E-3</v>
      </c>
      <c r="DP865" s="11">
        <v>1.72E-3</v>
      </c>
      <c r="DQ865" s="11">
        <v>4.0000000000000003E-5</v>
      </c>
      <c r="DR865" s="11">
        <v>4.0000000000000003E-5</v>
      </c>
      <c r="DS865" s="11">
        <v>1.9300000000000001E-3</v>
      </c>
      <c r="DT865" s="11">
        <v>4.2900000000000004E-3</v>
      </c>
      <c r="DU865" s="11">
        <v>1.617E-2</v>
      </c>
      <c r="DV865" s="11">
        <v>0.46675</v>
      </c>
      <c r="DW865" s="11">
        <v>1.1984300000000001</v>
      </c>
      <c r="DX865" s="11">
        <v>0</v>
      </c>
      <c r="DY865" s="11">
        <v>1428.0649900000001</v>
      </c>
      <c r="DZ865" s="11">
        <v>8.4649099999999997</v>
      </c>
      <c r="EA865" s="11">
        <v>10.558590000000001</v>
      </c>
      <c r="EB865" s="11">
        <v>8.7703500000000005</v>
      </c>
      <c r="EC865" s="11">
        <v>0.18496000000000001</v>
      </c>
      <c r="ED865" s="11">
        <v>0.17558000000000001</v>
      </c>
      <c r="EE865" s="11">
        <v>10.069850000000001</v>
      </c>
      <c r="EF865" s="11">
        <v>20.646070000000002</v>
      </c>
      <c r="EG865" s="11">
        <v>194.17356000000001</v>
      </c>
      <c r="EH865" s="11">
        <v>5238.3641600000001</v>
      </c>
      <c r="EI865" s="11">
        <v>13425.145850000001</v>
      </c>
      <c r="EJ865" s="11">
        <v>0</v>
      </c>
      <c r="EK865" s="11">
        <v>48.262921059999996</v>
      </c>
      <c r="EL865" s="11">
        <v>4.9840783999999999E-2</v>
      </c>
      <c r="EM865" s="11">
        <v>2.9065785E-2</v>
      </c>
      <c r="EN865" s="11">
        <v>1.3809936E-2</v>
      </c>
      <c r="EO865" s="11">
        <v>0</v>
      </c>
      <c r="EP865" s="11">
        <v>0</v>
      </c>
      <c r="EQ865" s="11">
        <v>0</v>
      </c>
      <c r="ER865" s="11">
        <v>0</v>
      </c>
      <c r="ES865" s="11">
        <v>0</v>
      </c>
      <c r="ET865" s="11">
        <v>0</v>
      </c>
      <c r="EU865" s="11">
        <v>0</v>
      </c>
      <c r="EV865" s="11">
        <v>0</v>
      </c>
      <c r="EW865" s="11">
        <v>19.20016708</v>
      </c>
      <c r="EX865" s="11">
        <v>2.1045317000000001E-2</v>
      </c>
      <c r="EY865" s="11">
        <v>1.2683722999999999E-2</v>
      </c>
      <c r="EZ865" s="11">
        <v>6.2533579999999997E-3</v>
      </c>
      <c r="FA865" s="11">
        <v>0</v>
      </c>
      <c r="FB865" s="11">
        <v>0</v>
      </c>
      <c r="FC865" s="11">
        <v>0</v>
      </c>
      <c r="FD865" s="11">
        <v>0</v>
      </c>
      <c r="FE865" s="11">
        <v>0</v>
      </c>
      <c r="FF865" s="11">
        <v>0</v>
      </c>
      <c r="FG865" s="11">
        <v>0</v>
      </c>
      <c r="FH865" s="11">
        <v>0.31239299999999998</v>
      </c>
      <c r="FI865" s="11" t="s">
        <v>115</v>
      </c>
      <c r="FJ865" s="11" t="s">
        <v>115</v>
      </c>
      <c r="FK865" s="9">
        <v>1456.043805</v>
      </c>
      <c r="FL865" s="11" t="s">
        <v>115</v>
      </c>
      <c r="FM865" s="11" t="s">
        <v>115</v>
      </c>
    </row>
    <row r="866" spans="116:169">
      <c r="DL866" s="11">
        <v>0</v>
      </c>
      <c r="DM866" s="11">
        <v>0.30109000000000002</v>
      </c>
      <c r="DN866" s="11">
        <v>1.7600000000000001E-3</v>
      </c>
      <c r="DO866" s="11">
        <v>1.6800000000000001E-3</v>
      </c>
      <c r="DP866" s="11">
        <v>1.8400000000000001E-3</v>
      </c>
      <c r="DQ866" s="11">
        <v>3.0000000000000001E-5</v>
      </c>
      <c r="DR866" s="11">
        <v>3.0000000000000001E-5</v>
      </c>
      <c r="DS866" s="11">
        <v>1.74E-3</v>
      </c>
      <c r="DT866" s="11">
        <v>4.2100000000000002E-3</v>
      </c>
      <c r="DU866" s="11">
        <v>1.6209999999999999E-2</v>
      </c>
      <c r="DV866" s="11">
        <v>0.46867999999999999</v>
      </c>
      <c r="DW866" s="11">
        <v>1.20272</v>
      </c>
      <c r="DX866" s="11">
        <v>0</v>
      </c>
      <c r="DY866" s="11">
        <v>1353.92326</v>
      </c>
      <c r="DZ866" s="11">
        <v>8.1858000000000004</v>
      </c>
      <c r="EA866" s="11">
        <v>8.0568200000000001</v>
      </c>
      <c r="EB866" s="11">
        <v>9.0982900000000004</v>
      </c>
      <c r="EC866" s="11">
        <v>0.16052</v>
      </c>
      <c r="ED866" s="11">
        <v>0.16114999999999999</v>
      </c>
      <c r="EE866" s="11">
        <v>8.7837800000000001</v>
      </c>
      <c r="EF866" s="11">
        <v>19.609570000000001</v>
      </c>
      <c r="EG866" s="11">
        <v>194.34914000000001</v>
      </c>
      <c r="EH866" s="11">
        <v>5248.4340099999999</v>
      </c>
      <c r="EI866" s="11">
        <v>13445.79192</v>
      </c>
      <c r="EJ866" s="11">
        <v>0</v>
      </c>
      <c r="EK866" s="11">
        <v>47.977831889999997</v>
      </c>
      <c r="EL866" s="11">
        <v>4.3251389000000001E-2</v>
      </c>
      <c r="EM866" s="11">
        <v>3.1127083999999999E-2</v>
      </c>
      <c r="EN866" s="11">
        <v>1.2412209E-2</v>
      </c>
      <c r="EO866" s="11">
        <v>0</v>
      </c>
      <c r="EP866" s="11">
        <v>0</v>
      </c>
      <c r="EQ866" s="11">
        <v>0</v>
      </c>
      <c r="ER866" s="11">
        <v>0</v>
      </c>
      <c r="ES866" s="11">
        <v>0</v>
      </c>
      <c r="ET866" s="11">
        <v>0</v>
      </c>
      <c r="EU866" s="11">
        <v>0</v>
      </c>
      <c r="EV866" s="11">
        <v>0</v>
      </c>
      <c r="EW866" s="11">
        <v>18.228370269999999</v>
      </c>
      <c r="EX866" s="11">
        <v>1.7523231E-2</v>
      </c>
      <c r="EY866" s="11">
        <v>1.300246E-2</v>
      </c>
      <c r="EZ866" s="11">
        <v>5.3896839999999996E-3</v>
      </c>
      <c r="FA866" s="11">
        <v>0</v>
      </c>
      <c r="FB866" s="11">
        <v>0</v>
      </c>
      <c r="FC866" s="11">
        <v>0</v>
      </c>
      <c r="FD866" s="11">
        <v>0</v>
      </c>
      <c r="FE866" s="11">
        <v>0</v>
      </c>
      <c r="FF866" s="11">
        <v>0</v>
      </c>
      <c r="FG866" s="11">
        <v>0</v>
      </c>
      <c r="FH866" s="11">
        <v>0.30641200000000002</v>
      </c>
      <c r="FI866" s="11" t="s">
        <v>115</v>
      </c>
      <c r="FJ866" s="11" t="s">
        <v>115</v>
      </c>
      <c r="FK866" s="9">
        <v>1379.424683</v>
      </c>
      <c r="FL866" s="11" t="s">
        <v>115</v>
      </c>
      <c r="FM866" s="11" t="s">
        <v>115</v>
      </c>
    </row>
    <row r="867" spans="116:169">
      <c r="DL867" s="11">
        <v>0</v>
      </c>
      <c r="DM867" s="11">
        <v>0.29533999999999999</v>
      </c>
      <c r="DN867" s="11">
        <v>1.89E-3</v>
      </c>
      <c r="DO867" s="11">
        <v>1.64E-3</v>
      </c>
      <c r="DP867" s="11">
        <v>1.49E-3</v>
      </c>
      <c r="DQ867" s="11">
        <v>3.0000000000000001E-5</v>
      </c>
      <c r="DR867" s="11">
        <v>3.0000000000000001E-5</v>
      </c>
      <c r="DS867" s="11">
        <v>1.83E-3</v>
      </c>
      <c r="DT867" s="11">
        <v>4.1399999999999996E-3</v>
      </c>
      <c r="DU867" s="11">
        <v>1.6240000000000001E-2</v>
      </c>
      <c r="DV867" s="11">
        <v>0.47040999999999999</v>
      </c>
      <c r="DW867" s="11">
        <v>1.2069300000000001</v>
      </c>
      <c r="DX867" s="11">
        <v>0</v>
      </c>
      <c r="DY867" s="11">
        <v>1280.50298</v>
      </c>
      <c r="DZ867" s="11">
        <v>8.5139300000000002</v>
      </c>
      <c r="EA867" s="11">
        <v>7.6102100000000004</v>
      </c>
      <c r="EB867" s="11">
        <v>7.13558</v>
      </c>
      <c r="EC867" s="11">
        <v>0.1472</v>
      </c>
      <c r="ED867" s="11">
        <v>0.15279999999999999</v>
      </c>
      <c r="EE867" s="11">
        <v>9.0029800000000009</v>
      </c>
      <c r="EF867" s="11">
        <v>18.615600000000001</v>
      </c>
      <c r="EG867" s="11">
        <v>194.51029</v>
      </c>
      <c r="EH867" s="11">
        <v>5257.2177899999997</v>
      </c>
      <c r="EI867" s="11">
        <v>13465.40149</v>
      </c>
      <c r="EJ867" s="11">
        <v>0</v>
      </c>
      <c r="EK867" s="11">
        <v>47.662818850000001</v>
      </c>
      <c r="EL867" s="11">
        <v>4.0892319000000003E-2</v>
      </c>
      <c r="EM867" s="11">
        <v>2.6249683999999999E-2</v>
      </c>
      <c r="EN867" s="11">
        <v>1.3437579999999999E-2</v>
      </c>
      <c r="EO867" s="11">
        <v>0</v>
      </c>
      <c r="EP867" s="11">
        <v>0</v>
      </c>
      <c r="EQ867" s="11">
        <v>0</v>
      </c>
      <c r="ER867" s="11">
        <v>0</v>
      </c>
      <c r="ES867" s="11">
        <v>0</v>
      </c>
      <c r="ET867" s="11">
        <v>0</v>
      </c>
      <c r="EU867" s="11">
        <v>0</v>
      </c>
      <c r="EV867" s="11">
        <v>0</v>
      </c>
      <c r="EW867" s="11">
        <v>17.266766499999999</v>
      </c>
      <c r="EX867" s="11">
        <v>1.5821156999999999E-2</v>
      </c>
      <c r="EY867" s="11">
        <v>1.0499619E-2</v>
      </c>
      <c r="EZ867" s="11">
        <v>5.5882969999999999E-3</v>
      </c>
      <c r="FA867" s="11">
        <v>0</v>
      </c>
      <c r="FB867" s="11">
        <v>0</v>
      </c>
      <c r="FC867" s="11">
        <v>0</v>
      </c>
      <c r="FD867" s="11">
        <v>0</v>
      </c>
      <c r="FE867" s="11">
        <v>0</v>
      </c>
      <c r="FF867" s="11">
        <v>0</v>
      </c>
      <c r="FG867" s="11">
        <v>0</v>
      </c>
      <c r="FH867" s="11">
        <v>0.30040699999999998</v>
      </c>
      <c r="FI867" s="11" t="s">
        <v>115</v>
      </c>
      <c r="FJ867" s="11" t="s">
        <v>115</v>
      </c>
      <c r="FK867" s="9">
        <v>1303.9098980000001</v>
      </c>
      <c r="FL867" s="11" t="s">
        <v>115</v>
      </c>
      <c r="FM867" s="11" t="s">
        <v>115</v>
      </c>
    </row>
    <row r="868" spans="116:169">
      <c r="DL868" s="11">
        <v>0</v>
      </c>
      <c r="DM868" s="11">
        <v>0.28999999999999998</v>
      </c>
      <c r="DN868" s="11">
        <v>1.6100000000000001E-3</v>
      </c>
      <c r="DO868" s="11">
        <v>1.73E-3</v>
      </c>
      <c r="DP868" s="11">
        <v>1.4499999999999999E-3</v>
      </c>
      <c r="DQ868" s="11">
        <v>3.0000000000000001E-5</v>
      </c>
      <c r="DR868" s="11">
        <v>3.0000000000000001E-5</v>
      </c>
      <c r="DS868" s="11">
        <v>1.5E-3</v>
      </c>
      <c r="DT868" s="11">
        <v>4.0600000000000002E-3</v>
      </c>
      <c r="DU868" s="11">
        <v>1.6279999999999999E-2</v>
      </c>
      <c r="DV868" s="11">
        <v>0.47225</v>
      </c>
      <c r="DW868" s="11">
        <v>1.2110700000000001</v>
      </c>
      <c r="DX868" s="11">
        <v>0</v>
      </c>
      <c r="DY868" s="11">
        <v>1210.01412</v>
      </c>
      <c r="DZ868" s="11">
        <v>6.98794</v>
      </c>
      <c r="EA868" s="11">
        <v>7.7382499999999999</v>
      </c>
      <c r="EB868" s="11">
        <v>6.6936499999999999</v>
      </c>
      <c r="EC868" s="11">
        <v>0.13739999999999999</v>
      </c>
      <c r="ED868" s="11">
        <v>0.14274999999999999</v>
      </c>
      <c r="EE868" s="11">
        <v>7.1233700000000004</v>
      </c>
      <c r="EF868" s="11">
        <v>17.586690000000001</v>
      </c>
      <c r="EG868" s="11">
        <v>194.66309000000001</v>
      </c>
      <c r="EH868" s="11">
        <v>5266.2207699999999</v>
      </c>
      <c r="EI868" s="11">
        <v>13484.017089999999</v>
      </c>
      <c r="EJ868" s="11">
        <v>0</v>
      </c>
      <c r="EK868" s="11">
        <v>47.407810249999997</v>
      </c>
      <c r="EL868" s="11">
        <v>4.1766444E-2</v>
      </c>
      <c r="EM868" s="11">
        <v>2.5120265999999999E-2</v>
      </c>
      <c r="EN868" s="11">
        <v>1.1038094E-2</v>
      </c>
      <c r="EO868" s="11">
        <v>0</v>
      </c>
      <c r="EP868" s="11">
        <v>0</v>
      </c>
      <c r="EQ868" s="11">
        <v>0</v>
      </c>
      <c r="ER868" s="11">
        <v>0</v>
      </c>
      <c r="ES868" s="11">
        <v>0</v>
      </c>
      <c r="ET868" s="11">
        <v>0</v>
      </c>
      <c r="EU868" s="11">
        <v>0</v>
      </c>
      <c r="EV868" s="11">
        <v>0</v>
      </c>
      <c r="EW868" s="11">
        <v>16.347901490000002</v>
      </c>
      <c r="EX868" s="11">
        <v>1.5391897E-2</v>
      </c>
      <c r="EY868" s="11">
        <v>9.5919349999999994E-3</v>
      </c>
      <c r="EZ868" s="11">
        <v>4.3904249999999999E-3</v>
      </c>
      <c r="FA868" s="11">
        <v>0</v>
      </c>
      <c r="FB868" s="11">
        <v>0</v>
      </c>
      <c r="FC868" s="11">
        <v>0</v>
      </c>
      <c r="FD868" s="11">
        <v>0</v>
      </c>
      <c r="FE868" s="11">
        <v>0</v>
      </c>
      <c r="FF868" s="11">
        <v>0</v>
      </c>
      <c r="FG868" s="11">
        <v>0</v>
      </c>
      <c r="FH868" s="11">
        <v>0.294819</v>
      </c>
      <c r="FI868" s="11" t="s">
        <v>115</v>
      </c>
      <c r="FJ868" s="11" t="s">
        <v>115</v>
      </c>
      <c r="FK868" s="9">
        <v>1231.571355</v>
      </c>
      <c r="FL868" s="11" t="s">
        <v>115</v>
      </c>
      <c r="FM868" s="11" t="s">
        <v>115</v>
      </c>
    </row>
    <row r="869" spans="116:169">
      <c r="DL869" s="11">
        <v>0</v>
      </c>
      <c r="DM869" s="11">
        <v>0.28449999999999998</v>
      </c>
      <c r="DN869" s="11">
        <v>1.7700000000000001E-3</v>
      </c>
      <c r="DO869" s="11">
        <v>1.5299999999999999E-3</v>
      </c>
      <c r="DP869" s="11">
        <v>1.5100000000000001E-3</v>
      </c>
      <c r="DQ869" s="11">
        <v>3.0000000000000001E-5</v>
      </c>
      <c r="DR869" s="11">
        <v>3.0000000000000001E-5</v>
      </c>
      <c r="DS869" s="11">
        <v>1.47E-3</v>
      </c>
      <c r="DT869" s="11">
        <v>3.98E-3</v>
      </c>
      <c r="DU869" s="11">
        <v>1.6310000000000002E-2</v>
      </c>
      <c r="DV869" s="11">
        <v>0.47375</v>
      </c>
      <c r="DW869" s="11">
        <v>1.21513</v>
      </c>
      <c r="DX869" s="11">
        <v>0</v>
      </c>
      <c r="DY869" s="11">
        <v>1140.08035</v>
      </c>
      <c r="DZ869" s="11">
        <v>7.3994400000000002</v>
      </c>
      <c r="EA869" s="11">
        <v>6.5926900000000002</v>
      </c>
      <c r="EB869" s="11">
        <v>6.7232900000000004</v>
      </c>
      <c r="EC869" s="11">
        <v>0.12604000000000001</v>
      </c>
      <c r="ED869" s="11">
        <v>0.13347000000000001</v>
      </c>
      <c r="EE869" s="11">
        <v>6.7405200000000001</v>
      </c>
      <c r="EF869" s="11">
        <v>16.590869999999999</v>
      </c>
      <c r="EG869" s="11">
        <v>194.80583999999999</v>
      </c>
      <c r="EH869" s="11">
        <v>5273.3441400000002</v>
      </c>
      <c r="EI869" s="11">
        <v>13501.603779999999</v>
      </c>
      <c r="EJ869" s="11">
        <v>0</v>
      </c>
      <c r="EK869" s="11">
        <v>47.10844926</v>
      </c>
      <c r="EL869" s="11">
        <v>3.9000372999999998E-2</v>
      </c>
      <c r="EM869" s="11">
        <v>2.6382144999999999E-2</v>
      </c>
      <c r="EN869" s="11">
        <v>1.0848625000000001E-2</v>
      </c>
      <c r="EO869" s="11">
        <v>0</v>
      </c>
      <c r="EP869" s="11">
        <v>0</v>
      </c>
      <c r="EQ869" s="11">
        <v>0</v>
      </c>
      <c r="ER869" s="11">
        <v>0</v>
      </c>
      <c r="ES869" s="11">
        <v>0</v>
      </c>
      <c r="ET869" s="11">
        <v>0</v>
      </c>
      <c r="EU869" s="11">
        <v>0</v>
      </c>
      <c r="EV869" s="11">
        <v>0</v>
      </c>
      <c r="EW869" s="11">
        <v>15.433897249999999</v>
      </c>
      <c r="EX869" s="11">
        <v>1.3709314E-2</v>
      </c>
      <c r="EY869" s="11">
        <v>9.6039239999999998E-3</v>
      </c>
      <c r="EZ869" s="11">
        <v>4.1210159999999999E-3</v>
      </c>
      <c r="FA869" s="11">
        <v>0</v>
      </c>
      <c r="FB869" s="11">
        <v>0</v>
      </c>
      <c r="FC869" s="11">
        <v>0</v>
      </c>
      <c r="FD869" s="11">
        <v>0</v>
      </c>
      <c r="FE869" s="11">
        <v>0</v>
      </c>
      <c r="FF869" s="11">
        <v>0</v>
      </c>
      <c r="FG869" s="11">
        <v>0</v>
      </c>
      <c r="FH869" s="11">
        <v>0.28934300000000002</v>
      </c>
      <c r="FI869" s="11" t="s">
        <v>115</v>
      </c>
      <c r="FJ869" s="11" t="s">
        <v>115</v>
      </c>
      <c r="FK869" s="9">
        <v>1160.921822</v>
      </c>
      <c r="FL869" s="11" t="s">
        <v>115</v>
      </c>
      <c r="FM869" s="11" t="s">
        <v>115</v>
      </c>
    </row>
    <row r="870" spans="116:169">
      <c r="DL870" s="11">
        <v>0</v>
      </c>
      <c r="DM870" s="11">
        <v>0.27911000000000002</v>
      </c>
      <c r="DN870" s="11">
        <v>1.7799999999999999E-3</v>
      </c>
      <c r="DO870" s="11">
        <v>1.6299999999999999E-3</v>
      </c>
      <c r="DP870" s="11">
        <v>1.3600000000000001E-3</v>
      </c>
      <c r="DQ870" s="11">
        <v>3.0000000000000001E-5</v>
      </c>
      <c r="DR870" s="11">
        <v>3.0000000000000001E-5</v>
      </c>
      <c r="DS870" s="11">
        <v>1.5100000000000001E-3</v>
      </c>
      <c r="DT870" s="11">
        <v>3.8999999999999998E-3</v>
      </c>
      <c r="DU870" s="11">
        <v>1.634E-2</v>
      </c>
      <c r="DV870" s="11">
        <v>0.47521999999999998</v>
      </c>
      <c r="DW870" s="11">
        <v>1.2191000000000001</v>
      </c>
      <c r="DX870" s="11">
        <v>0</v>
      </c>
      <c r="DY870" s="11">
        <v>1071.7462800000001</v>
      </c>
      <c r="DZ870" s="11">
        <v>7.1225300000000002</v>
      </c>
      <c r="EA870" s="11">
        <v>6.7459800000000003</v>
      </c>
      <c r="EB870" s="11">
        <v>5.8273799999999998</v>
      </c>
      <c r="EC870" s="11">
        <v>0.12198000000000001</v>
      </c>
      <c r="ED870" s="11">
        <v>0.12733</v>
      </c>
      <c r="EE870" s="11">
        <v>6.71258</v>
      </c>
      <c r="EF870" s="11">
        <v>15.625959999999999</v>
      </c>
      <c r="EG870" s="11">
        <v>194.93932000000001</v>
      </c>
      <c r="EH870" s="11">
        <v>5280.0846600000004</v>
      </c>
      <c r="EI870" s="11">
        <v>13518.194649999999</v>
      </c>
      <c r="EJ870" s="11">
        <v>0</v>
      </c>
      <c r="EK870" s="11">
        <v>46.815776110000002</v>
      </c>
      <c r="EL870" s="11">
        <v>4.0293948000000003E-2</v>
      </c>
      <c r="EM870" s="11">
        <v>2.4309879E-2</v>
      </c>
      <c r="EN870" s="11">
        <v>1.1425261000000001E-2</v>
      </c>
      <c r="EO870" s="11">
        <v>0</v>
      </c>
      <c r="EP870" s="11">
        <v>0</v>
      </c>
      <c r="EQ870" s="11">
        <v>0</v>
      </c>
      <c r="ER870" s="11">
        <v>0</v>
      </c>
      <c r="ES870" s="11">
        <v>0</v>
      </c>
      <c r="ET870" s="11">
        <v>0</v>
      </c>
      <c r="EU870" s="11">
        <v>0</v>
      </c>
      <c r="EV870" s="11">
        <v>0</v>
      </c>
      <c r="EW870" s="11">
        <v>14.542629829999999</v>
      </c>
      <c r="EX870" s="11">
        <v>1.3448514999999999E-2</v>
      </c>
      <c r="EY870" s="11">
        <v>8.4302800000000001E-3</v>
      </c>
      <c r="EZ870" s="11">
        <v>4.1383139999999997E-3</v>
      </c>
      <c r="FA870" s="11">
        <v>0</v>
      </c>
      <c r="FB870" s="11">
        <v>0</v>
      </c>
      <c r="FC870" s="11">
        <v>0</v>
      </c>
      <c r="FD870" s="11">
        <v>0</v>
      </c>
      <c r="FE870" s="11">
        <v>0</v>
      </c>
      <c r="FF870" s="11">
        <v>0</v>
      </c>
      <c r="FG870" s="11">
        <v>0</v>
      </c>
      <c r="FH870" s="11">
        <v>0.28389799999999998</v>
      </c>
      <c r="FI870" s="11" t="s">
        <v>115</v>
      </c>
      <c r="FJ870" s="11" t="s">
        <v>115</v>
      </c>
      <c r="FK870" s="9">
        <v>1091.5641430000001</v>
      </c>
      <c r="FL870" s="11" t="s">
        <v>115</v>
      </c>
      <c r="FM870" s="11" t="s">
        <v>115</v>
      </c>
    </row>
    <row r="871" spans="116:169">
      <c r="DL871" s="11">
        <v>0</v>
      </c>
      <c r="DM871" s="11">
        <v>0.27378000000000002</v>
      </c>
      <c r="DN871" s="11">
        <v>1.7899999999999999E-3</v>
      </c>
      <c r="DO871" s="11">
        <v>1.6299999999999999E-3</v>
      </c>
      <c r="DP871" s="11">
        <v>1.4300000000000001E-3</v>
      </c>
      <c r="DQ871" s="11">
        <v>3.0000000000000001E-5</v>
      </c>
      <c r="DR871" s="11">
        <v>3.0000000000000001E-5</v>
      </c>
      <c r="DS871" s="11">
        <v>1.3799999999999999E-3</v>
      </c>
      <c r="DT871" s="11">
        <v>3.8300000000000001E-3</v>
      </c>
      <c r="DU871" s="11">
        <v>1.6369999999999999E-2</v>
      </c>
      <c r="DV871" s="11">
        <v>0.47672999999999999</v>
      </c>
      <c r="DW871" s="11">
        <v>1.2230000000000001</v>
      </c>
      <c r="DX871" s="11">
        <v>0</v>
      </c>
      <c r="DY871" s="11">
        <v>1004.87359</v>
      </c>
      <c r="DZ871" s="11">
        <v>6.8851800000000001</v>
      </c>
      <c r="EA871" s="11">
        <v>6.4969599999999996</v>
      </c>
      <c r="EB871" s="11">
        <v>5.8888800000000003</v>
      </c>
      <c r="EC871" s="11">
        <v>0.11612</v>
      </c>
      <c r="ED871" s="11">
        <v>0.11942999999999999</v>
      </c>
      <c r="EE871" s="11">
        <v>5.8875099999999998</v>
      </c>
      <c r="EF871" s="11">
        <v>14.698499999999999</v>
      </c>
      <c r="EG871" s="11">
        <v>195.06665000000001</v>
      </c>
      <c r="EH871" s="11">
        <v>5286.7972399999999</v>
      </c>
      <c r="EI871" s="11">
        <v>13533.820599999999</v>
      </c>
      <c r="EJ871" s="11">
        <v>0</v>
      </c>
      <c r="EK871" s="11">
        <v>46.520995810000002</v>
      </c>
      <c r="EL871" s="11">
        <v>4.1098865999999998E-2</v>
      </c>
      <c r="EM871" s="11">
        <v>2.5445181000000001E-2</v>
      </c>
      <c r="EN871" s="11">
        <v>1.0417986000000001E-2</v>
      </c>
      <c r="EO871" s="11">
        <v>0</v>
      </c>
      <c r="EP871" s="11">
        <v>0</v>
      </c>
      <c r="EQ871" s="11">
        <v>0</v>
      </c>
      <c r="ER871" s="11">
        <v>0</v>
      </c>
      <c r="ES871" s="11">
        <v>0</v>
      </c>
      <c r="ET871" s="11">
        <v>0</v>
      </c>
      <c r="EU871" s="11">
        <v>0</v>
      </c>
      <c r="EV871" s="11">
        <v>0</v>
      </c>
      <c r="EW871" s="11">
        <v>13.67088408</v>
      </c>
      <c r="EX871" s="11">
        <v>1.3012871000000001E-2</v>
      </c>
      <c r="EY871" s="11">
        <v>8.3802709999999999E-3</v>
      </c>
      <c r="EZ871" s="11">
        <v>3.591866E-3</v>
      </c>
      <c r="FA871" s="11">
        <v>0</v>
      </c>
      <c r="FB871" s="11">
        <v>0</v>
      </c>
      <c r="FC871" s="11">
        <v>0</v>
      </c>
      <c r="FD871" s="11">
        <v>0</v>
      </c>
      <c r="FE871" s="11">
        <v>0</v>
      </c>
      <c r="FF871" s="11">
        <v>0</v>
      </c>
      <c r="FG871" s="11">
        <v>0</v>
      </c>
      <c r="FH871" s="11">
        <v>0.27866000000000002</v>
      </c>
      <c r="FI871" s="11" t="s">
        <v>115</v>
      </c>
      <c r="FJ871" s="11" t="s">
        <v>115</v>
      </c>
      <c r="FK871" s="9">
        <v>1024.2607410000001</v>
      </c>
      <c r="FL871" s="11" t="s">
        <v>115</v>
      </c>
      <c r="FM871" s="11" t="s">
        <v>115</v>
      </c>
    </row>
    <row r="872" spans="116:169">
      <c r="DL872" s="11">
        <v>0</v>
      </c>
      <c r="DM872" s="11">
        <v>0.26857999999999999</v>
      </c>
      <c r="DN872" s="11">
        <v>1.75E-3</v>
      </c>
      <c r="DO872" s="11">
        <v>1.64E-3</v>
      </c>
      <c r="DP872" s="11">
        <v>1.4300000000000001E-3</v>
      </c>
      <c r="DQ872" s="11">
        <v>3.0000000000000001E-5</v>
      </c>
      <c r="DR872" s="11">
        <v>3.0000000000000001E-5</v>
      </c>
      <c r="DS872" s="11">
        <v>1.4400000000000001E-3</v>
      </c>
      <c r="DT872" s="11">
        <v>3.7599999999999999E-3</v>
      </c>
      <c r="DU872" s="11">
        <v>1.6400000000000001E-2</v>
      </c>
      <c r="DV872" s="11">
        <v>0.47810999999999998</v>
      </c>
      <c r="DW872" s="11">
        <v>1.2268300000000001</v>
      </c>
      <c r="DX872" s="11">
        <v>0</v>
      </c>
      <c r="DY872" s="11">
        <v>939.64337999999998</v>
      </c>
      <c r="DZ872" s="11">
        <v>6.4277100000000003</v>
      </c>
      <c r="EA872" s="11">
        <v>6.25502</v>
      </c>
      <c r="EB872" s="11">
        <v>5.6800699999999997</v>
      </c>
      <c r="EC872" s="11">
        <v>0.11272</v>
      </c>
      <c r="ED872" s="11">
        <v>0.1134</v>
      </c>
      <c r="EE872" s="11">
        <v>5.9152199999999997</v>
      </c>
      <c r="EF872" s="11">
        <v>13.8028</v>
      </c>
      <c r="EG872" s="11">
        <v>195.18608</v>
      </c>
      <c r="EH872" s="11">
        <v>5292.6847500000003</v>
      </c>
      <c r="EI872" s="11">
        <v>13548.5191</v>
      </c>
      <c r="EJ872" s="11">
        <v>0</v>
      </c>
      <c r="EK872" s="11">
        <v>46.231309119999999</v>
      </c>
      <c r="EL872" s="11">
        <v>4.2017355999999999E-2</v>
      </c>
      <c r="EM872" s="11">
        <v>2.6024595000000001E-2</v>
      </c>
      <c r="EN872" s="11">
        <v>1.1079884999999999E-2</v>
      </c>
      <c r="EO872" s="11">
        <v>0</v>
      </c>
      <c r="EP872" s="11">
        <v>0</v>
      </c>
      <c r="EQ872" s="11">
        <v>0</v>
      </c>
      <c r="ER872" s="11">
        <v>0</v>
      </c>
      <c r="ES872" s="11">
        <v>0</v>
      </c>
      <c r="ET872" s="11">
        <v>0</v>
      </c>
      <c r="EU872" s="11">
        <v>0</v>
      </c>
      <c r="EV872" s="11">
        <v>0</v>
      </c>
      <c r="EW872" s="11">
        <v>12.82036014</v>
      </c>
      <c r="EX872" s="11">
        <v>1.2595856000000001E-2</v>
      </c>
      <c r="EY872" s="11">
        <v>8.1294599999999998E-3</v>
      </c>
      <c r="EZ872" s="11">
        <v>3.6294000000000001E-3</v>
      </c>
      <c r="FA872" s="11">
        <v>0</v>
      </c>
      <c r="FB872" s="11">
        <v>0</v>
      </c>
      <c r="FC872" s="11">
        <v>0</v>
      </c>
      <c r="FD872" s="11">
        <v>0</v>
      </c>
      <c r="FE872" s="11">
        <v>0</v>
      </c>
      <c r="FF872" s="11">
        <v>0</v>
      </c>
      <c r="FG872" s="11">
        <v>0</v>
      </c>
      <c r="FH872" s="11">
        <v>0.273428</v>
      </c>
      <c r="FI872" s="11" t="s">
        <v>115</v>
      </c>
      <c r="FJ872" s="11" t="s">
        <v>115</v>
      </c>
      <c r="FK872" s="11">
        <v>958.11889499999995</v>
      </c>
      <c r="FL872" s="11" t="s">
        <v>115</v>
      </c>
      <c r="FM872" s="11" t="s">
        <v>115</v>
      </c>
    </row>
    <row r="873" spans="116:169">
      <c r="DL873" s="11">
        <v>0</v>
      </c>
      <c r="DM873" s="11">
        <v>0.26328000000000001</v>
      </c>
      <c r="DN873" s="11">
        <v>1.91E-3</v>
      </c>
      <c r="DO873" s="11">
        <v>1.6100000000000001E-3</v>
      </c>
      <c r="DP873" s="11">
        <v>1.4400000000000001E-3</v>
      </c>
      <c r="DQ873" s="11">
        <v>3.0000000000000001E-5</v>
      </c>
      <c r="DR873" s="11">
        <v>3.0000000000000001E-5</v>
      </c>
      <c r="DS873" s="11">
        <v>1.4499999999999999E-3</v>
      </c>
      <c r="DT873" s="11">
        <v>3.6800000000000001E-3</v>
      </c>
      <c r="DU873" s="11">
        <v>1.643E-2</v>
      </c>
      <c r="DV873" s="11">
        <v>0.47954999999999998</v>
      </c>
      <c r="DW873" s="11">
        <v>1.2305900000000001</v>
      </c>
      <c r="DX873" s="11">
        <v>0</v>
      </c>
      <c r="DY873" s="11">
        <v>875.31602999999996</v>
      </c>
      <c r="DZ873" s="11">
        <v>6.6750999999999996</v>
      </c>
      <c r="EA873" s="11">
        <v>5.8544200000000002</v>
      </c>
      <c r="EB873" s="11">
        <v>5.4589999999999996</v>
      </c>
      <c r="EC873" s="11">
        <v>0.10692</v>
      </c>
      <c r="ED873" s="11">
        <v>0.1065</v>
      </c>
      <c r="EE873" s="11">
        <v>5.7251000000000003</v>
      </c>
      <c r="EF873" s="11">
        <v>12.887029999999999</v>
      </c>
      <c r="EG873" s="11">
        <v>195.29947999999999</v>
      </c>
      <c r="EH873" s="11">
        <v>5298.5999700000002</v>
      </c>
      <c r="EI873" s="11">
        <v>13562.321910000001</v>
      </c>
      <c r="EJ873" s="11">
        <v>0</v>
      </c>
      <c r="EK873" s="11">
        <v>45.908904530000001</v>
      </c>
      <c r="EL873" s="11">
        <v>4.2116163999999998E-2</v>
      </c>
      <c r="EM873" s="11">
        <v>2.6495661E-2</v>
      </c>
      <c r="EN873" s="11">
        <v>1.1275607999999999E-2</v>
      </c>
      <c r="EO873" s="11">
        <v>0</v>
      </c>
      <c r="EP873" s="11">
        <v>0</v>
      </c>
      <c r="EQ873" s="11">
        <v>0</v>
      </c>
      <c r="ER873" s="11">
        <v>0</v>
      </c>
      <c r="ES873" s="11">
        <v>0</v>
      </c>
      <c r="ET873" s="11">
        <v>0</v>
      </c>
      <c r="EU873" s="11">
        <v>0</v>
      </c>
      <c r="EV873" s="11">
        <v>0</v>
      </c>
      <c r="EW873" s="11">
        <v>11.98059613</v>
      </c>
      <c r="EX873" s="11">
        <v>1.1929422E-2</v>
      </c>
      <c r="EY873" s="11">
        <v>7.8316949999999996E-3</v>
      </c>
      <c r="EZ873" s="11">
        <v>3.5019539999999998E-3</v>
      </c>
      <c r="FA873" s="11">
        <v>0</v>
      </c>
      <c r="FB873" s="11">
        <v>0</v>
      </c>
      <c r="FC873" s="11">
        <v>0</v>
      </c>
      <c r="FD873" s="11">
        <v>0</v>
      </c>
      <c r="FE873" s="11">
        <v>0</v>
      </c>
      <c r="FF873" s="11">
        <v>0</v>
      </c>
      <c r="FG873" s="11">
        <v>0</v>
      </c>
      <c r="FH873" s="11">
        <v>0.268262</v>
      </c>
      <c r="FI873" s="11" t="s">
        <v>115</v>
      </c>
      <c r="FJ873" s="11" t="s">
        <v>115</v>
      </c>
      <c r="FK873" s="11">
        <v>893.411474</v>
      </c>
      <c r="FL873" s="11" t="s">
        <v>115</v>
      </c>
      <c r="FM873" s="11" t="s">
        <v>115</v>
      </c>
    </row>
    <row r="874" spans="116:169">
      <c r="DL874" s="11">
        <v>0</v>
      </c>
      <c r="DM874" s="11">
        <v>0.25801000000000002</v>
      </c>
      <c r="DN874" s="11">
        <v>2E-3</v>
      </c>
      <c r="DO874" s="11">
        <v>1.7099999999999999E-3</v>
      </c>
      <c r="DP874" s="11">
        <v>1.41E-3</v>
      </c>
      <c r="DQ874" s="11">
        <v>3.0000000000000001E-5</v>
      </c>
      <c r="DR874" s="11">
        <v>3.0000000000000001E-5</v>
      </c>
      <c r="DS874" s="11">
        <v>1.4599999999999999E-3</v>
      </c>
      <c r="DT874" s="11">
        <v>3.6099999999999999E-3</v>
      </c>
      <c r="DU874" s="11">
        <v>1.6459999999999999E-2</v>
      </c>
      <c r="DV874" s="11">
        <v>0.48100999999999999</v>
      </c>
      <c r="DW874" s="11">
        <v>1.23427</v>
      </c>
      <c r="DX874" s="11">
        <v>0</v>
      </c>
      <c r="DY874" s="11">
        <v>812.32024000000001</v>
      </c>
      <c r="DZ874" s="11">
        <v>6.63544</v>
      </c>
      <c r="EA874" s="11">
        <v>5.9482699999999999</v>
      </c>
      <c r="EB874" s="11">
        <v>5.1315099999999996</v>
      </c>
      <c r="EC874" s="11">
        <v>0.10445</v>
      </c>
      <c r="ED874" s="11">
        <v>0.10070999999999999</v>
      </c>
      <c r="EE874" s="11">
        <v>5.5057600000000004</v>
      </c>
      <c r="EF874" s="11">
        <v>12.00398</v>
      </c>
      <c r="EG874" s="11">
        <v>195.40598</v>
      </c>
      <c r="EH874" s="11">
        <v>5304.3250600000001</v>
      </c>
      <c r="EI874" s="11">
        <v>13575.20894</v>
      </c>
      <c r="EJ874" s="11">
        <v>0</v>
      </c>
      <c r="EK874" s="11">
        <v>45.578693489999999</v>
      </c>
      <c r="EL874" s="11">
        <v>4.4549500999999998E-2</v>
      </c>
      <c r="EM874" s="11">
        <v>2.6399321999999999E-2</v>
      </c>
      <c r="EN874" s="11">
        <v>1.1459626000000001E-2</v>
      </c>
      <c r="EO874" s="11">
        <v>0</v>
      </c>
      <c r="EP874" s="11">
        <v>0</v>
      </c>
      <c r="EQ874" s="11">
        <v>0</v>
      </c>
      <c r="ER874" s="11">
        <v>0</v>
      </c>
      <c r="ES874" s="11">
        <v>0</v>
      </c>
      <c r="ET874" s="11">
        <v>0</v>
      </c>
      <c r="EU874" s="11">
        <v>0</v>
      </c>
      <c r="EV874" s="11">
        <v>0</v>
      </c>
      <c r="EW874" s="11">
        <v>11.15905021</v>
      </c>
      <c r="EX874" s="11">
        <v>1.1873409999999999E-2</v>
      </c>
      <c r="EY874" s="11">
        <v>7.3663019999999999E-3</v>
      </c>
      <c r="EZ874" s="11">
        <v>3.366913E-3</v>
      </c>
      <c r="FA874" s="11">
        <v>0</v>
      </c>
      <c r="FB874" s="11">
        <v>0</v>
      </c>
      <c r="FC874" s="11">
        <v>0</v>
      </c>
      <c r="FD874" s="11">
        <v>0</v>
      </c>
      <c r="FE874" s="11">
        <v>0</v>
      </c>
      <c r="FF874" s="11">
        <v>0</v>
      </c>
      <c r="FG874" s="11">
        <v>0</v>
      </c>
      <c r="FH874" s="11">
        <v>0.26316099999999998</v>
      </c>
      <c r="FI874" s="11" t="s">
        <v>115</v>
      </c>
      <c r="FJ874" s="11" t="s">
        <v>115</v>
      </c>
      <c r="FK874" s="11">
        <v>830.13991899999996</v>
      </c>
      <c r="FL874" s="11" t="s">
        <v>115</v>
      </c>
      <c r="FM874" s="11" t="s">
        <v>115</v>
      </c>
    </row>
    <row r="875" spans="116:169">
      <c r="DL875" s="11">
        <v>0</v>
      </c>
      <c r="DM875" s="11">
        <v>0.25319000000000003</v>
      </c>
      <c r="DN875" s="11">
        <v>1.67E-3</v>
      </c>
      <c r="DO875" s="11">
        <v>1.7799999999999999E-3</v>
      </c>
      <c r="DP875" s="11">
        <v>1.5E-3</v>
      </c>
      <c r="DQ875" s="11">
        <v>3.0000000000000001E-5</v>
      </c>
      <c r="DR875" s="11">
        <v>3.0000000000000001E-5</v>
      </c>
      <c r="DS875" s="11">
        <v>1.4300000000000001E-3</v>
      </c>
      <c r="DT875" s="11">
        <v>3.5400000000000002E-3</v>
      </c>
      <c r="DU875" s="11">
        <v>1.6490000000000001E-2</v>
      </c>
      <c r="DV875" s="11">
        <v>0.48247000000000001</v>
      </c>
      <c r="DW875" s="11">
        <v>1.2378800000000001</v>
      </c>
      <c r="DX875" s="11">
        <v>0</v>
      </c>
      <c r="DY875" s="11">
        <v>751.93802000000005</v>
      </c>
      <c r="DZ875" s="11">
        <v>5.2557200000000002</v>
      </c>
      <c r="EA875" s="11">
        <v>5.8742900000000002</v>
      </c>
      <c r="EB875" s="11">
        <v>5.1793699999999996</v>
      </c>
      <c r="EC875" s="11">
        <v>0.10224</v>
      </c>
      <c r="ED875" s="11">
        <v>9.4909999999999994E-2</v>
      </c>
      <c r="EE875" s="11">
        <v>5.1512700000000002</v>
      </c>
      <c r="EF875" s="11">
        <v>11.143409999999999</v>
      </c>
      <c r="EG875" s="11">
        <v>195.50668999999999</v>
      </c>
      <c r="EH875" s="11">
        <v>5309.8308299999999</v>
      </c>
      <c r="EI875" s="11">
        <v>13587.21292</v>
      </c>
      <c r="EJ875" s="11">
        <v>0</v>
      </c>
      <c r="EK875" s="11">
        <v>45.31405934</v>
      </c>
      <c r="EL875" s="11">
        <v>4.7076053E-2</v>
      </c>
      <c r="EM875" s="11">
        <v>2.8120632E-2</v>
      </c>
      <c r="EN875" s="11">
        <v>1.1424461E-2</v>
      </c>
      <c r="EO875" s="11">
        <v>0</v>
      </c>
      <c r="EP875" s="11">
        <v>0</v>
      </c>
      <c r="EQ875" s="11">
        <v>0</v>
      </c>
      <c r="ER875" s="11">
        <v>0</v>
      </c>
      <c r="ES875" s="11">
        <v>0</v>
      </c>
      <c r="ET875" s="11">
        <v>0</v>
      </c>
      <c r="EU875" s="11">
        <v>0</v>
      </c>
      <c r="EV875" s="11">
        <v>0</v>
      </c>
      <c r="EW875" s="11">
        <v>10.372573429999999</v>
      </c>
      <c r="EX875" s="11">
        <v>1.1780007E-2</v>
      </c>
      <c r="EY875" s="11">
        <v>7.383667E-3</v>
      </c>
      <c r="EZ875" s="11">
        <v>3.1674310000000001E-3</v>
      </c>
      <c r="FA875" s="11">
        <v>0</v>
      </c>
      <c r="FB875" s="11">
        <v>0</v>
      </c>
      <c r="FC875" s="11">
        <v>0</v>
      </c>
      <c r="FD875" s="11">
        <v>0</v>
      </c>
      <c r="FE875" s="11">
        <v>0</v>
      </c>
      <c r="FF875" s="11">
        <v>0</v>
      </c>
      <c r="FG875" s="11">
        <v>0</v>
      </c>
      <c r="FH875" s="11">
        <v>0.25816299999999998</v>
      </c>
      <c r="FI875" s="11" t="s">
        <v>115</v>
      </c>
      <c r="FJ875" s="11" t="s">
        <v>115</v>
      </c>
      <c r="FK875" s="11">
        <v>768.34964600000001</v>
      </c>
      <c r="FL875" s="11" t="s">
        <v>115</v>
      </c>
      <c r="FM875" s="11" t="s">
        <v>115</v>
      </c>
    </row>
    <row r="876" spans="116:169">
      <c r="DL876" s="11">
        <v>0</v>
      </c>
      <c r="DM876" s="11">
        <v>0.24812000000000001</v>
      </c>
      <c r="DN876" s="11">
        <v>1.91E-3</v>
      </c>
      <c r="DO876" s="11">
        <v>1.5499999999999999E-3</v>
      </c>
      <c r="DP876" s="11">
        <v>1.5399999999999999E-3</v>
      </c>
      <c r="DQ876" s="11">
        <v>3.0000000000000001E-5</v>
      </c>
      <c r="DR876" s="11">
        <v>3.0000000000000001E-5</v>
      </c>
      <c r="DS876" s="11">
        <v>1.5200000000000001E-3</v>
      </c>
      <c r="DT876" s="11">
        <v>3.47E-3</v>
      </c>
      <c r="DU876" s="11">
        <v>1.652E-2</v>
      </c>
      <c r="DV876" s="11">
        <v>0.4839</v>
      </c>
      <c r="DW876" s="11">
        <v>1.24142</v>
      </c>
      <c r="DX876" s="11">
        <v>0</v>
      </c>
      <c r="DY876" s="11">
        <v>692.02898000000005</v>
      </c>
      <c r="DZ876" s="11">
        <v>5.6601400000000002</v>
      </c>
      <c r="EA876" s="11">
        <v>4.8301400000000001</v>
      </c>
      <c r="EB876" s="11">
        <v>5.0781599999999996</v>
      </c>
      <c r="EC876" s="11">
        <v>9.3039999999999998E-2</v>
      </c>
      <c r="ED876" s="11">
        <v>8.7569999999999995E-2</v>
      </c>
      <c r="EE876" s="11">
        <v>5.2091799999999999</v>
      </c>
      <c r="EF876" s="11">
        <v>10.297470000000001</v>
      </c>
      <c r="EG876" s="11">
        <v>195.60158999999999</v>
      </c>
      <c r="EH876" s="11">
        <v>5314.9821000000002</v>
      </c>
      <c r="EI876" s="11">
        <v>13598.356330000001</v>
      </c>
      <c r="EJ876" s="11">
        <v>0</v>
      </c>
      <c r="EK876" s="11">
        <v>44.979099069999997</v>
      </c>
      <c r="EL876" s="11">
        <v>4.3940259000000002E-2</v>
      </c>
      <c r="EM876" s="11">
        <v>2.9678400000000001E-2</v>
      </c>
      <c r="EN876" s="11">
        <v>1.2253136E-2</v>
      </c>
      <c r="EO876" s="11">
        <v>0</v>
      </c>
      <c r="EP876" s="11">
        <v>0</v>
      </c>
      <c r="EQ876" s="11">
        <v>0</v>
      </c>
      <c r="ER876" s="11">
        <v>0</v>
      </c>
      <c r="ES876" s="11">
        <v>0</v>
      </c>
      <c r="ET876" s="11">
        <v>0</v>
      </c>
      <c r="EU876" s="11">
        <v>0</v>
      </c>
      <c r="EV876" s="11">
        <v>0</v>
      </c>
      <c r="EW876" s="11">
        <v>9.5885402689999992</v>
      </c>
      <c r="EX876" s="11">
        <v>1.0322767E-2</v>
      </c>
      <c r="EY876" s="11">
        <v>7.3135810000000004E-3</v>
      </c>
      <c r="EZ876" s="11">
        <v>3.1969059999999998E-3</v>
      </c>
      <c r="FA876" s="11">
        <v>0</v>
      </c>
      <c r="FB876" s="11">
        <v>0</v>
      </c>
      <c r="FC876" s="11">
        <v>0</v>
      </c>
      <c r="FD876" s="11">
        <v>0</v>
      </c>
      <c r="FE876" s="11">
        <v>0</v>
      </c>
      <c r="FF876" s="11">
        <v>0</v>
      </c>
      <c r="FG876" s="11">
        <v>0</v>
      </c>
      <c r="FH876" s="11">
        <v>0.25314900000000001</v>
      </c>
      <c r="FI876" s="11" t="s">
        <v>115</v>
      </c>
      <c r="FJ876" s="11" t="s">
        <v>115</v>
      </c>
      <c r="FK876" s="11">
        <v>707.69045700000004</v>
      </c>
      <c r="FL876" s="11" t="s">
        <v>115</v>
      </c>
      <c r="FM876" s="11" t="s">
        <v>115</v>
      </c>
    </row>
    <row r="877" spans="116:169">
      <c r="DL877" s="11">
        <v>0</v>
      </c>
      <c r="DM877" s="11">
        <v>0.24368999999999999</v>
      </c>
      <c r="DN877" s="11">
        <v>1.4E-3</v>
      </c>
      <c r="DO877" s="11">
        <v>1.6999999999999999E-3</v>
      </c>
      <c r="DP877" s="11">
        <v>1.3699999999999999E-3</v>
      </c>
      <c r="DQ877" s="11">
        <v>3.0000000000000001E-5</v>
      </c>
      <c r="DR877" s="11">
        <v>3.0000000000000001E-5</v>
      </c>
      <c r="DS877" s="11">
        <v>1.5299999999999999E-3</v>
      </c>
      <c r="DT877" s="11">
        <v>3.4099999999999998E-3</v>
      </c>
      <c r="DU877" s="11">
        <v>1.6549999999999999E-2</v>
      </c>
      <c r="DV877" s="11">
        <v>0.48542000000000002</v>
      </c>
      <c r="DW877" s="11">
        <v>1.24488</v>
      </c>
      <c r="DX877" s="11">
        <v>0</v>
      </c>
      <c r="DY877" s="11">
        <v>635.02425000000005</v>
      </c>
      <c r="DZ877" s="11">
        <v>3.89588</v>
      </c>
      <c r="EA877" s="11">
        <v>4.9949199999999996</v>
      </c>
      <c r="EB877" s="11">
        <v>4.2570600000000001</v>
      </c>
      <c r="EC877" s="11">
        <v>8.9050000000000004E-2</v>
      </c>
      <c r="ED877" s="11">
        <v>8.2199999999999995E-2</v>
      </c>
      <c r="EE877" s="11">
        <v>5.0025899999999996</v>
      </c>
      <c r="EF877" s="11">
        <v>9.5077200000000008</v>
      </c>
      <c r="EG877" s="11">
        <v>195.68915999999999</v>
      </c>
      <c r="EH877" s="11">
        <v>5320.19128</v>
      </c>
      <c r="EI877" s="11">
        <v>13608.6538</v>
      </c>
      <c r="EJ877" s="11">
        <v>0</v>
      </c>
      <c r="EK877" s="11">
        <v>44.750822190000001</v>
      </c>
      <c r="EL877" s="11">
        <v>4.6213864E-2</v>
      </c>
      <c r="EM877" s="11">
        <v>2.6950663999999999E-2</v>
      </c>
      <c r="EN877" s="11">
        <v>1.2804985E-2</v>
      </c>
      <c r="EO877" s="11">
        <v>0</v>
      </c>
      <c r="EP877" s="11">
        <v>0</v>
      </c>
      <c r="EQ877" s="11">
        <v>0</v>
      </c>
      <c r="ER877" s="11">
        <v>0</v>
      </c>
      <c r="ES877" s="11">
        <v>0</v>
      </c>
      <c r="ET877" s="11">
        <v>0</v>
      </c>
      <c r="EU877" s="11">
        <v>0</v>
      </c>
      <c r="EV877" s="11">
        <v>0</v>
      </c>
      <c r="EW877" s="11">
        <v>8.8451333489999993</v>
      </c>
      <c r="EX877" s="11">
        <v>1.0101499E-2</v>
      </c>
      <c r="EY877" s="11">
        <v>6.2171739999999998E-3</v>
      </c>
      <c r="EZ877" s="11">
        <v>3.1342700000000002E-3</v>
      </c>
      <c r="FA877" s="11">
        <v>0</v>
      </c>
      <c r="FB877" s="11">
        <v>0</v>
      </c>
      <c r="FC877" s="11">
        <v>0</v>
      </c>
      <c r="FD877" s="11">
        <v>0</v>
      </c>
      <c r="FE877" s="11">
        <v>0</v>
      </c>
      <c r="FF877" s="11">
        <v>0</v>
      </c>
      <c r="FG877" s="11">
        <v>0</v>
      </c>
      <c r="FH877" s="11">
        <v>0.24818000000000001</v>
      </c>
      <c r="FI877" s="11" t="s">
        <v>115</v>
      </c>
      <c r="FJ877" s="11" t="s">
        <v>115</v>
      </c>
      <c r="FK877" s="11">
        <v>648.26115600000003</v>
      </c>
      <c r="FL877" s="11" t="s">
        <v>115</v>
      </c>
      <c r="FM877" s="11" t="s">
        <v>115</v>
      </c>
    </row>
    <row r="878" spans="116:169">
      <c r="DL878" s="11">
        <v>0</v>
      </c>
      <c r="DM878" s="11">
        <v>0.2392</v>
      </c>
      <c r="DN878" s="11">
        <v>1.4E-3</v>
      </c>
      <c r="DO878" s="11">
        <v>1.34E-3</v>
      </c>
      <c r="DP878" s="11">
        <v>1.4599999999999999E-3</v>
      </c>
      <c r="DQ878" s="11">
        <v>3.0000000000000001E-5</v>
      </c>
      <c r="DR878" s="11">
        <v>3.0000000000000001E-5</v>
      </c>
      <c r="DS878" s="11">
        <v>1.3799999999999999E-3</v>
      </c>
      <c r="DT878" s="11">
        <v>3.3500000000000001E-3</v>
      </c>
      <c r="DU878" s="11">
        <v>1.6580000000000001E-2</v>
      </c>
      <c r="DV878" s="11">
        <v>0.48694999999999999</v>
      </c>
      <c r="DW878" s="11">
        <v>1.2482899999999999</v>
      </c>
      <c r="DX878" s="11">
        <v>0</v>
      </c>
      <c r="DY878" s="11">
        <v>578.95690999999999</v>
      </c>
      <c r="DZ878" s="11">
        <v>3.6384699999999999</v>
      </c>
      <c r="EA878" s="11">
        <v>3.6888399999999999</v>
      </c>
      <c r="EB878" s="11">
        <v>4.2946999999999997</v>
      </c>
      <c r="EC878" s="11">
        <v>7.5090000000000004E-2</v>
      </c>
      <c r="ED878" s="11">
        <v>7.2929999999999995E-2</v>
      </c>
      <c r="EE878" s="11">
        <v>4.24533</v>
      </c>
      <c r="EF878" s="11">
        <v>8.7219200000000008</v>
      </c>
      <c r="EG878" s="11">
        <v>195.77135999999999</v>
      </c>
      <c r="EH878" s="11">
        <v>5325.1938700000001</v>
      </c>
      <c r="EI878" s="11">
        <v>13618.16152</v>
      </c>
      <c r="EJ878" s="11">
        <v>0</v>
      </c>
      <c r="EK878" s="11">
        <v>44.486479000000003</v>
      </c>
      <c r="EL878" s="11">
        <v>4.0103979999999997E-2</v>
      </c>
      <c r="EM878" s="11">
        <v>2.8861962000000001E-2</v>
      </c>
      <c r="EN878" s="11">
        <v>1.1508971E-2</v>
      </c>
      <c r="EO878" s="11">
        <v>0</v>
      </c>
      <c r="EP878" s="11">
        <v>0</v>
      </c>
      <c r="EQ878" s="11">
        <v>0</v>
      </c>
      <c r="ER878" s="11">
        <v>0</v>
      </c>
      <c r="ES878" s="11">
        <v>0</v>
      </c>
      <c r="ET878" s="11">
        <v>0</v>
      </c>
      <c r="EU878" s="11">
        <v>0</v>
      </c>
      <c r="EV878" s="11">
        <v>0</v>
      </c>
      <c r="EW878" s="11">
        <v>8.1109452449999999</v>
      </c>
      <c r="EX878" s="11">
        <v>8.1783310000000005E-3</v>
      </c>
      <c r="EY878" s="11">
        <v>6.1966920000000002E-3</v>
      </c>
      <c r="EZ878" s="11">
        <v>2.6337180000000002E-3</v>
      </c>
      <c r="FA878" s="11">
        <v>0</v>
      </c>
      <c r="FB878" s="11">
        <v>0</v>
      </c>
      <c r="FC878" s="11">
        <v>0</v>
      </c>
      <c r="FD878" s="11">
        <v>0</v>
      </c>
      <c r="FE878" s="11">
        <v>0</v>
      </c>
      <c r="FF878" s="11">
        <v>0</v>
      </c>
      <c r="FG878" s="11">
        <v>0</v>
      </c>
      <c r="FH878" s="11">
        <v>0.24342900000000001</v>
      </c>
      <c r="FI878" s="11" t="s">
        <v>115</v>
      </c>
      <c r="FJ878" s="11" t="s">
        <v>115</v>
      </c>
      <c r="FK878" s="11">
        <v>590.65402200000005</v>
      </c>
      <c r="FL878" s="11" t="s">
        <v>115</v>
      </c>
      <c r="FM878" s="11" t="s">
        <v>115</v>
      </c>
    </row>
    <row r="879" spans="116:169">
      <c r="DL879" s="11">
        <v>0</v>
      </c>
      <c r="DM879" s="11">
        <v>0.23463000000000001</v>
      </c>
      <c r="DN879" s="11">
        <v>1.5E-3</v>
      </c>
      <c r="DO879" s="11">
        <v>1.31E-3</v>
      </c>
      <c r="DP879" s="11">
        <v>1.1900000000000001E-3</v>
      </c>
      <c r="DQ879" s="11">
        <v>2.0000000000000002E-5</v>
      </c>
      <c r="DR879" s="11">
        <v>3.0000000000000001E-5</v>
      </c>
      <c r="DS879" s="11">
        <v>1.4599999999999999E-3</v>
      </c>
      <c r="DT879" s="11">
        <v>3.29E-3</v>
      </c>
      <c r="DU879" s="11">
        <v>1.66E-2</v>
      </c>
      <c r="DV879" s="11">
        <v>0.48832999999999999</v>
      </c>
      <c r="DW879" s="11">
        <v>1.2516400000000001</v>
      </c>
      <c r="DX879" s="11">
        <v>0</v>
      </c>
      <c r="DY879" s="11">
        <v>523.79935</v>
      </c>
      <c r="DZ879" s="11">
        <v>3.6391900000000001</v>
      </c>
      <c r="EA879" s="11">
        <v>3.3628999999999998</v>
      </c>
      <c r="EB879" s="11">
        <v>3.2578900000000002</v>
      </c>
      <c r="EC879" s="11">
        <v>6.6629999999999995E-2</v>
      </c>
      <c r="ED879" s="11">
        <v>6.6669999999999993E-2</v>
      </c>
      <c r="EE879" s="11">
        <v>4.2301599999999997</v>
      </c>
      <c r="EF879" s="11">
        <v>7.9621300000000002</v>
      </c>
      <c r="EG879" s="11">
        <v>195.84429</v>
      </c>
      <c r="EH879" s="11">
        <v>5329.4392099999995</v>
      </c>
      <c r="EI879" s="11">
        <v>13626.88344</v>
      </c>
      <c r="EJ879" s="11">
        <v>0</v>
      </c>
      <c r="EK879" s="11">
        <v>44.1943895</v>
      </c>
      <c r="EL879" s="11">
        <v>3.7916578999999999E-2</v>
      </c>
      <c r="EM879" s="11">
        <v>2.4339491000000001E-2</v>
      </c>
      <c r="EN879" s="11">
        <v>1.2459726000000001E-2</v>
      </c>
      <c r="EO879" s="11">
        <v>0</v>
      </c>
      <c r="EP879" s="11">
        <v>0</v>
      </c>
      <c r="EQ879" s="11">
        <v>0</v>
      </c>
      <c r="ER879" s="11">
        <v>0</v>
      </c>
      <c r="ES879" s="11">
        <v>0</v>
      </c>
      <c r="ET879" s="11">
        <v>0</v>
      </c>
      <c r="EU879" s="11">
        <v>0</v>
      </c>
      <c r="EV879" s="11">
        <v>0</v>
      </c>
      <c r="EW879" s="11">
        <v>7.3888283130000003</v>
      </c>
      <c r="EX879" s="11">
        <v>7.1393610000000003E-3</v>
      </c>
      <c r="EY879" s="11">
        <v>4.8559409999999999E-3</v>
      </c>
      <c r="EZ879" s="11">
        <v>2.6553560000000002E-3</v>
      </c>
      <c r="FA879" s="11">
        <v>0</v>
      </c>
      <c r="FB879" s="11">
        <v>0</v>
      </c>
      <c r="FC879" s="11">
        <v>0</v>
      </c>
      <c r="FD879" s="11">
        <v>0</v>
      </c>
      <c r="FE879" s="11">
        <v>0</v>
      </c>
      <c r="FF879" s="11">
        <v>0</v>
      </c>
      <c r="FG879" s="11">
        <v>0</v>
      </c>
      <c r="FH879" s="11">
        <v>0.23865800000000001</v>
      </c>
      <c r="FI879" s="11" t="s">
        <v>115</v>
      </c>
      <c r="FJ879" s="11" t="s">
        <v>115</v>
      </c>
      <c r="FK879" s="11">
        <v>534.12595399999998</v>
      </c>
      <c r="FL879" s="11" t="s">
        <v>115</v>
      </c>
      <c r="FM879" s="11" t="s">
        <v>115</v>
      </c>
    </row>
    <row r="880" spans="116:169">
      <c r="DL880" s="11">
        <v>0</v>
      </c>
      <c r="DM880" s="11">
        <v>0.23039000000000001</v>
      </c>
      <c r="DN880" s="11">
        <v>1.2800000000000001E-3</v>
      </c>
      <c r="DO880" s="11">
        <v>1.3699999999999999E-3</v>
      </c>
      <c r="DP880" s="11">
        <v>1.15E-3</v>
      </c>
      <c r="DQ880" s="11">
        <v>2.0000000000000002E-5</v>
      </c>
      <c r="DR880" s="11">
        <v>3.0000000000000001E-5</v>
      </c>
      <c r="DS880" s="11">
        <v>1.1900000000000001E-3</v>
      </c>
      <c r="DT880" s="11">
        <v>3.2200000000000002E-3</v>
      </c>
      <c r="DU880" s="11">
        <v>1.6629999999999999E-2</v>
      </c>
      <c r="DV880" s="11">
        <v>0.48979</v>
      </c>
      <c r="DW880" s="11">
        <v>1.25492</v>
      </c>
      <c r="DX880" s="11">
        <v>0</v>
      </c>
      <c r="DY880" s="11">
        <v>470.45341999999999</v>
      </c>
      <c r="DZ880" s="11">
        <v>2.85697</v>
      </c>
      <c r="EA880" s="11">
        <v>3.2872699999999999</v>
      </c>
      <c r="EB880" s="11">
        <v>2.948</v>
      </c>
      <c r="EC880" s="11">
        <v>5.9749999999999998E-2</v>
      </c>
      <c r="ED880" s="11">
        <v>5.9619999999999999E-2</v>
      </c>
      <c r="EE880" s="11">
        <v>3.2348400000000002</v>
      </c>
      <c r="EF880" s="11">
        <v>7.1959</v>
      </c>
      <c r="EG880" s="11">
        <v>195.91095999999999</v>
      </c>
      <c r="EH880" s="11">
        <v>5333.6693699999996</v>
      </c>
      <c r="EI880" s="11">
        <v>13634.845569999999</v>
      </c>
      <c r="EJ880" s="11">
        <v>0</v>
      </c>
      <c r="EK880" s="11">
        <v>43.957937899999997</v>
      </c>
      <c r="EL880" s="11">
        <v>3.8727093999999997E-2</v>
      </c>
      <c r="EM880" s="11">
        <v>2.3292261000000002E-2</v>
      </c>
      <c r="EN880" s="11">
        <v>1.023485E-2</v>
      </c>
      <c r="EO880" s="11">
        <v>0</v>
      </c>
      <c r="EP880" s="11">
        <v>0</v>
      </c>
      <c r="EQ880" s="11">
        <v>0</v>
      </c>
      <c r="ER880" s="11">
        <v>0</v>
      </c>
      <c r="ES880" s="11">
        <v>0</v>
      </c>
      <c r="ET880" s="11">
        <v>0</v>
      </c>
      <c r="EU880" s="11">
        <v>0</v>
      </c>
      <c r="EV880" s="11">
        <v>0</v>
      </c>
      <c r="EW880" s="11">
        <v>6.6926976729999996</v>
      </c>
      <c r="EX880" s="11">
        <v>6.6822690000000002E-3</v>
      </c>
      <c r="EY880" s="11">
        <v>4.2847980000000003E-3</v>
      </c>
      <c r="EZ880" s="11">
        <v>2.0223149999999998E-3</v>
      </c>
      <c r="FA880" s="11">
        <v>0</v>
      </c>
      <c r="FB880" s="11">
        <v>0</v>
      </c>
      <c r="FC880" s="11">
        <v>0</v>
      </c>
      <c r="FD880" s="11">
        <v>0</v>
      </c>
      <c r="FE880" s="11">
        <v>0</v>
      </c>
      <c r="FF880" s="11">
        <v>0</v>
      </c>
      <c r="FG880" s="11">
        <v>0</v>
      </c>
      <c r="FH880" s="11">
        <v>0.23421900000000001</v>
      </c>
      <c r="FI880" s="11" t="s">
        <v>115</v>
      </c>
      <c r="FJ880" s="11" t="s">
        <v>115</v>
      </c>
      <c r="FK880" s="11">
        <v>479.60540200000003</v>
      </c>
      <c r="FL880" s="11" t="s">
        <v>115</v>
      </c>
      <c r="FM880" s="11" t="s">
        <v>115</v>
      </c>
    </row>
    <row r="881" spans="116:169">
      <c r="DL881" s="11">
        <v>0</v>
      </c>
      <c r="DM881" s="11">
        <v>0.22602</v>
      </c>
      <c r="DN881" s="11">
        <v>1.41E-3</v>
      </c>
      <c r="DO881" s="11">
        <v>1.2199999999999999E-3</v>
      </c>
      <c r="DP881" s="11">
        <v>1.1999999999999999E-3</v>
      </c>
      <c r="DQ881" s="11">
        <v>2.0000000000000002E-5</v>
      </c>
      <c r="DR881" s="11">
        <v>2.0000000000000002E-5</v>
      </c>
      <c r="DS881" s="11">
        <v>1.17E-3</v>
      </c>
      <c r="DT881" s="11">
        <v>3.16E-3</v>
      </c>
      <c r="DU881" s="11">
        <v>1.6660000000000001E-2</v>
      </c>
      <c r="DV881" s="11">
        <v>0.49098000000000003</v>
      </c>
      <c r="DW881" s="11">
        <v>1.2581500000000001</v>
      </c>
      <c r="DX881" s="11">
        <v>0</v>
      </c>
      <c r="DY881" s="11">
        <v>417.95148</v>
      </c>
      <c r="DZ881" s="11">
        <v>2.8753199999999999</v>
      </c>
      <c r="EA881" s="11">
        <v>2.67442</v>
      </c>
      <c r="EB881" s="11">
        <v>2.8462000000000001</v>
      </c>
      <c r="EC881" s="11">
        <v>5.262E-2</v>
      </c>
      <c r="ED881" s="11">
        <v>5.3129999999999997E-2</v>
      </c>
      <c r="EE881" s="11">
        <v>2.94869</v>
      </c>
      <c r="EF881" s="11">
        <v>6.4524999999999997</v>
      </c>
      <c r="EG881" s="11">
        <v>195.97057000000001</v>
      </c>
      <c r="EH881" s="11">
        <v>5336.9042099999997</v>
      </c>
      <c r="EI881" s="11">
        <v>13642.04147</v>
      </c>
      <c r="EJ881" s="11">
        <v>0</v>
      </c>
      <c r="EK881" s="11">
        <v>43.680361449999999</v>
      </c>
      <c r="EL881" s="11">
        <v>3.6162311000000003E-2</v>
      </c>
      <c r="EM881" s="11">
        <v>2.4462312999999999E-2</v>
      </c>
      <c r="EN881" s="11">
        <v>1.0059169E-2</v>
      </c>
      <c r="EO881" s="11">
        <v>0</v>
      </c>
      <c r="EP881" s="11">
        <v>0</v>
      </c>
      <c r="EQ881" s="11">
        <v>0</v>
      </c>
      <c r="ER881" s="11">
        <v>0</v>
      </c>
      <c r="ES881" s="11">
        <v>0</v>
      </c>
      <c r="ET881" s="11">
        <v>0</v>
      </c>
      <c r="EU881" s="11">
        <v>0</v>
      </c>
      <c r="EV881" s="11">
        <v>0</v>
      </c>
      <c r="EW881" s="11">
        <v>6.0063178199999996</v>
      </c>
      <c r="EX881" s="11">
        <v>5.7128259999999998E-3</v>
      </c>
      <c r="EY881" s="11">
        <v>4.1267689999999997E-3</v>
      </c>
      <c r="EZ881" s="11">
        <v>1.8334410000000001E-3</v>
      </c>
      <c r="FA881" s="11">
        <v>0</v>
      </c>
      <c r="FB881" s="11">
        <v>0</v>
      </c>
      <c r="FC881" s="11">
        <v>0</v>
      </c>
      <c r="FD881" s="11">
        <v>0</v>
      </c>
      <c r="FE881" s="11">
        <v>0</v>
      </c>
      <c r="FF881" s="11">
        <v>0</v>
      </c>
      <c r="FG881" s="11">
        <v>0</v>
      </c>
      <c r="FH881" s="11">
        <v>0.22986799999999999</v>
      </c>
      <c r="FI881" s="11" t="s">
        <v>115</v>
      </c>
      <c r="FJ881" s="11" t="s">
        <v>115</v>
      </c>
      <c r="FK881" s="11">
        <v>426.40003300000001</v>
      </c>
      <c r="FL881" s="11" t="s">
        <v>115</v>
      </c>
      <c r="FM881" s="11" t="s">
        <v>115</v>
      </c>
    </row>
    <row r="882" spans="116:169">
      <c r="DL882" s="11">
        <v>0</v>
      </c>
      <c r="DM882" s="11">
        <v>0.22173999999999999</v>
      </c>
      <c r="DN882" s="11">
        <v>1.41E-3</v>
      </c>
      <c r="DO882" s="11">
        <v>1.2899999999999999E-3</v>
      </c>
      <c r="DP882" s="11">
        <v>1.08E-3</v>
      </c>
      <c r="DQ882" s="11">
        <v>2.0000000000000002E-5</v>
      </c>
      <c r="DR882" s="11">
        <v>2.0000000000000002E-5</v>
      </c>
      <c r="DS882" s="11">
        <v>1.1999999999999999E-3</v>
      </c>
      <c r="DT882" s="11">
        <v>3.0999999999999999E-3</v>
      </c>
      <c r="DU882" s="11">
        <v>1.668E-2</v>
      </c>
      <c r="DV882" s="11">
        <v>0.49214999999999998</v>
      </c>
      <c r="DW882" s="11">
        <v>1.2613000000000001</v>
      </c>
      <c r="DX882" s="11">
        <v>0</v>
      </c>
      <c r="DY882" s="11">
        <v>366.70965000000001</v>
      </c>
      <c r="DZ882" s="11">
        <v>2.6095100000000002</v>
      </c>
      <c r="EA882" s="11">
        <v>2.5997300000000001</v>
      </c>
      <c r="EB882" s="11">
        <v>2.3536899999999998</v>
      </c>
      <c r="EC882" s="11">
        <v>4.8520000000000001E-2</v>
      </c>
      <c r="ED882" s="11">
        <v>4.8009999999999997E-2</v>
      </c>
      <c r="EE882" s="11">
        <v>2.8210000000000002</v>
      </c>
      <c r="EF882" s="11">
        <v>5.7304399999999998</v>
      </c>
      <c r="EG882" s="11">
        <v>196.02369999999999</v>
      </c>
      <c r="EH882" s="11">
        <v>5339.8528999999999</v>
      </c>
      <c r="EI882" s="11">
        <v>13648.49397</v>
      </c>
      <c r="EJ882" s="11">
        <v>0</v>
      </c>
      <c r="EK882" s="11">
        <v>43.408986169999999</v>
      </c>
      <c r="EL882" s="11">
        <v>3.7361751999999998E-2</v>
      </c>
      <c r="EM882" s="11">
        <v>2.2540846E-2</v>
      </c>
      <c r="EN882" s="11">
        <v>1.0593843E-2</v>
      </c>
      <c r="EO882" s="11">
        <v>0</v>
      </c>
      <c r="EP882" s="11">
        <v>0</v>
      </c>
      <c r="EQ882" s="11">
        <v>0</v>
      </c>
      <c r="ER882" s="11">
        <v>0</v>
      </c>
      <c r="ES882" s="11">
        <v>0</v>
      </c>
      <c r="ET882" s="11">
        <v>0</v>
      </c>
      <c r="EU882" s="11">
        <v>0</v>
      </c>
      <c r="EV882" s="11">
        <v>0</v>
      </c>
      <c r="EW882" s="11">
        <v>5.3371131839999997</v>
      </c>
      <c r="EX882" s="11">
        <v>5.3338719999999999E-3</v>
      </c>
      <c r="EY882" s="11">
        <v>3.469527E-3</v>
      </c>
      <c r="EZ882" s="11">
        <v>1.7706169999999999E-3</v>
      </c>
      <c r="FA882" s="11">
        <v>0</v>
      </c>
      <c r="FB882" s="11">
        <v>0</v>
      </c>
      <c r="FC882" s="11">
        <v>0</v>
      </c>
      <c r="FD882" s="11">
        <v>0</v>
      </c>
      <c r="FE882" s="11">
        <v>0</v>
      </c>
      <c r="FF882" s="11">
        <v>0</v>
      </c>
      <c r="FG882" s="11">
        <v>0</v>
      </c>
      <c r="FH882" s="11">
        <v>0.22554299999999999</v>
      </c>
      <c r="FI882" s="11" t="s">
        <v>115</v>
      </c>
      <c r="FJ882" s="11" t="s">
        <v>115</v>
      </c>
      <c r="FK882" s="11">
        <v>374.32109800000001</v>
      </c>
      <c r="FL882" s="11" t="s">
        <v>115</v>
      </c>
      <c r="FM882" s="11" t="s">
        <v>115</v>
      </c>
    </row>
    <row r="883" spans="116:169">
      <c r="DL883" s="11">
        <v>0</v>
      </c>
      <c r="DM883" s="11">
        <v>0.2175</v>
      </c>
      <c r="DN883" s="11">
        <v>1.4300000000000001E-3</v>
      </c>
      <c r="DO883" s="11">
        <v>1.2999999999999999E-3</v>
      </c>
      <c r="DP883" s="11">
        <v>1.1299999999999999E-3</v>
      </c>
      <c r="DQ883" s="11">
        <v>2.0000000000000002E-5</v>
      </c>
      <c r="DR883" s="11">
        <v>2.0000000000000002E-5</v>
      </c>
      <c r="DS883" s="11">
        <v>1.1000000000000001E-3</v>
      </c>
      <c r="DT883" s="11">
        <v>3.0400000000000002E-3</v>
      </c>
      <c r="DU883" s="11">
        <v>1.6709999999999999E-2</v>
      </c>
      <c r="DV883" s="11">
        <v>0.49335000000000001</v>
      </c>
      <c r="DW883" s="11">
        <v>1.2644</v>
      </c>
      <c r="DX883" s="11">
        <v>0</v>
      </c>
      <c r="DY883" s="11">
        <v>316.67011000000002</v>
      </c>
      <c r="DZ883" s="11">
        <v>2.3541599999999998</v>
      </c>
      <c r="EA883" s="11">
        <v>2.3578899999999998</v>
      </c>
      <c r="EB883" s="11">
        <v>2.25847</v>
      </c>
      <c r="EC883" s="11">
        <v>4.3659999999999997E-2</v>
      </c>
      <c r="ED883" s="11">
        <v>4.2200000000000001E-2</v>
      </c>
      <c r="EE883" s="11">
        <v>2.35616</v>
      </c>
      <c r="EF883" s="11">
        <v>5.0314300000000003</v>
      </c>
      <c r="EG883" s="11">
        <v>196.07171</v>
      </c>
      <c r="EH883" s="11">
        <v>5342.6738999999998</v>
      </c>
      <c r="EI883" s="11">
        <v>13654.224410000001</v>
      </c>
      <c r="EJ883" s="11">
        <v>0</v>
      </c>
      <c r="EK883" s="11">
        <v>43.13565706</v>
      </c>
      <c r="EL883" s="11">
        <v>3.8108097E-2</v>
      </c>
      <c r="EM883" s="11">
        <v>2.3593532E-2</v>
      </c>
      <c r="EN883" s="11">
        <v>9.6598680000000003E-3</v>
      </c>
      <c r="EO883" s="11">
        <v>0</v>
      </c>
      <c r="EP883" s="11">
        <v>0</v>
      </c>
      <c r="EQ883" s="11">
        <v>0</v>
      </c>
      <c r="ER883" s="11">
        <v>0</v>
      </c>
      <c r="ES883" s="11">
        <v>0</v>
      </c>
      <c r="ET883" s="11">
        <v>0</v>
      </c>
      <c r="EU883" s="11">
        <v>0</v>
      </c>
      <c r="EV883" s="11">
        <v>0</v>
      </c>
      <c r="EW883" s="11">
        <v>4.683697306</v>
      </c>
      <c r="EX883" s="11">
        <v>4.8808970000000004E-3</v>
      </c>
      <c r="EY883" s="11">
        <v>3.2790509999999998E-3</v>
      </c>
      <c r="EZ883" s="11">
        <v>1.4702389999999999E-3</v>
      </c>
      <c r="FA883" s="11">
        <v>0</v>
      </c>
      <c r="FB883" s="11">
        <v>0</v>
      </c>
      <c r="FC883" s="11">
        <v>0</v>
      </c>
      <c r="FD883" s="11">
        <v>0</v>
      </c>
      <c r="FE883" s="11">
        <v>0</v>
      </c>
      <c r="FF883" s="11">
        <v>0</v>
      </c>
      <c r="FG883" s="11">
        <v>0</v>
      </c>
      <c r="FH883" s="11">
        <v>0.22138099999999999</v>
      </c>
      <c r="FI883" s="11" t="s">
        <v>115</v>
      </c>
      <c r="FJ883" s="11" t="s">
        <v>115</v>
      </c>
      <c r="FK883" s="11">
        <v>323.68429300000003</v>
      </c>
      <c r="FL883" s="11" t="s">
        <v>115</v>
      </c>
      <c r="FM883" s="11" t="s">
        <v>115</v>
      </c>
    </row>
    <row r="884" spans="116:169">
      <c r="DL884" s="11">
        <v>0</v>
      </c>
      <c r="DM884" s="11">
        <v>0.21314</v>
      </c>
      <c r="DN884" s="11">
        <v>1.41E-3</v>
      </c>
      <c r="DO884" s="11">
        <v>1.5E-3</v>
      </c>
      <c r="DP884" s="11">
        <v>1.14E-3</v>
      </c>
      <c r="DQ884" s="11">
        <v>2.0000000000000002E-5</v>
      </c>
      <c r="DR884" s="11">
        <v>2.0000000000000002E-5</v>
      </c>
      <c r="DS884" s="11">
        <v>1.15E-3</v>
      </c>
      <c r="DT884" s="11">
        <v>2.99E-3</v>
      </c>
      <c r="DU884" s="11">
        <v>1.6729999999999998E-2</v>
      </c>
      <c r="DV884" s="11">
        <v>0.49445</v>
      </c>
      <c r="DW884" s="11">
        <v>1.2674399999999999</v>
      </c>
      <c r="DX884" s="11">
        <v>0</v>
      </c>
      <c r="DY884" s="11">
        <v>267.58692000000002</v>
      </c>
      <c r="DZ884" s="11">
        <v>2.05559</v>
      </c>
      <c r="EA884" s="11">
        <v>2.4463599999999999</v>
      </c>
      <c r="EB884" s="11">
        <v>2.06189</v>
      </c>
      <c r="EC884" s="11">
        <v>4.2479999999999997E-2</v>
      </c>
      <c r="ED884" s="11">
        <v>3.7969999999999997E-2</v>
      </c>
      <c r="EE884" s="11">
        <v>2.2473900000000002</v>
      </c>
      <c r="EF884" s="11">
        <v>4.3539700000000003</v>
      </c>
      <c r="EG884" s="11">
        <v>196.11391</v>
      </c>
      <c r="EH884" s="11">
        <v>5345.03006</v>
      </c>
      <c r="EI884" s="11">
        <v>13659.25585</v>
      </c>
      <c r="EJ884" s="11">
        <v>0</v>
      </c>
      <c r="EK884" s="11">
        <v>42.774033350000003</v>
      </c>
      <c r="EL884" s="11">
        <v>4.3281808999999997E-2</v>
      </c>
      <c r="EM884" s="11">
        <v>2.4130782E-2</v>
      </c>
      <c r="EN884" s="11">
        <v>1.0273601E-2</v>
      </c>
      <c r="EO884" s="11">
        <v>0</v>
      </c>
      <c r="EP884" s="11">
        <v>0</v>
      </c>
      <c r="EQ884" s="11">
        <v>0</v>
      </c>
      <c r="ER884" s="11">
        <v>0</v>
      </c>
      <c r="ES884" s="11">
        <v>0</v>
      </c>
      <c r="ET884" s="11">
        <v>0</v>
      </c>
      <c r="EU884" s="11">
        <v>0</v>
      </c>
      <c r="EV884" s="11">
        <v>0</v>
      </c>
      <c r="EW884" s="11">
        <v>4.0370334740000002</v>
      </c>
      <c r="EX884" s="11">
        <v>4.8967189999999999E-3</v>
      </c>
      <c r="EY884" s="11">
        <v>3.0028590000000001E-3</v>
      </c>
      <c r="EZ884" s="11">
        <v>1.4121699999999999E-3</v>
      </c>
      <c r="FA884" s="11">
        <v>0</v>
      </c>
      <c r="FB884" s="11">
        <v>0</v>
      </c>
      <c r="FC884" s="11">
        <v>0</v>
      </c>
      <c r="FD884" s="11">
        <v>0</v>
      </c>
      <c r="FE884" s="11">
        <v>0</v>
      </c>
      <c r="FF884" s="11">
        <v>0</v>
      </c>
      <c r="FG884" s="11">
        <v>0</v>
      </c>
      <c r="FH884" s="11">
        <v>0.217222</v>
      </c>
      <c r="FI884" s="11" t="s">
        <v>115</v>
      </c>
      <c r="FJ884" s="11" t="s">
        <v>115</v>
      </c>
      <c r="FK884" s="11">
        <v>274.19324399999999</v>
      </c>
      <c r="FL884" s="11" t="s">
        <v>115</v>
      </c>
      <c r="FM884" s="11" t="s">
        <v>115</v>
      </c>
    </row>
    <row r="885" spans="116:169">
      <c r="DL885" s="11">
        <v>0</v>
      </c>
      <c r="DM885" s="11">
        <v>0.19300999999999999</v>
      </c>
      <c r="DN885" s="11">
        <v>3.4000000000000002E-4</v>
      </c>
      <c r="DO885" s="11">
        <v>1.49E-3</v>
      </c>
      <c r="DP885" s="11">
        <v>1.2999999999999999E-3</v>
      </c>
      <c r="DQ885" s="11">
        <v>3.0000000000000001E-5</v>
      </c>
      <c r="DR885" s="11">
        <v>2.0000000000000002E-5</v>
      </c>
      <c r="DS885" s="11">
        <v>1.1199999999999999E-3</v>
      </c>
      <c r="DT885" s="11">
        <v>1.9900000000000001E-2</v>
      </c>
      <c r="DU885" s="11">
        <v>1.6750000000000001E-2</v>
      </c>
      <c r="DV885" s="11">
        <v>0.49558999999999997</v>
      </c>
      <c r="DW885" s="11">
        <v>1.2704299999999999</v>
      </c>
      <c r="DX885" s="11">
        <v>0</v>
      </c>
      <c r="DY885" s="11">
        <v>203.13144</v>
      </c>
      <c r="DZ885" s="11">
        <v>0.42837999999999998</v>
      </c>
      <c r="EA885" s="11">
        <v>2.1377999999999999</v>
      </c>
      <c r="EB885" s="11">
        <v>2.1021100000000001</v>
      </c>
      <c r="EC885" s="11">
        <v>3.8830000000000003E-2</v>
      </c>
      <c r="ED885" s="11">
        <v>3.1289999999999998E-2</v>
      </c>
      <c r="EE885" s="11">
        <v>2.0022000000000002</v>
      </c>
      <c r="EF885" s="11">
        <v>24.98687</v>
      </c>
      <c r="EG885" s="11">
        <v>196.15188000000001</v>
      </c>
      <c r="EH885" s="11">
        <v>5347.2774600000002</v>
      </c>
      <c r="EI885" s="11">
        <v>13663.60982</v>
      </c>
      <c r="EJ885" s="11">
        <v>0</v>
      </c>
      <c r="EK885" s="11">
        <v>39.250537430000001</v>
      </c>
      <c r="EL885" s="11">
        <v>4.5541650000000003E-2</v>
      </c>
      <c r="EM885" s="11">
        <v>2.7722549999999999E-2</v>
      </c>
      <c r="EN885" s="11">
        <v>1.0521298E-2</v>
      </c>
      <c r="EO885" s="11">
        <v>0</v>
      </c>
      <c r="EP885" s="11">
        <v>0</v>
      </c>
      <c r="EQ885" s="11">
        <v>0</v>
      </c>
      <c r="ER885" s="11">
        <v>0</v>
      </c>
      <c r="ES885" s="11">
        <v>0</v>
      </c>
      <c r="ET885" s="11">
        <v>0</v>
      </c>
      <c r="EU885" s="11">
        <v>0</v>
      </c>
      <c r="EV885" s="11">
        <v>0</v>
      </c>
      <c r="EW885" s="11">
        <v>3.1551016999999999</v>
      </c>
      <c r="EX885" s="11">
        <v>4.5141000000000001E-3</v>
      </c>
      <c r="EY885" s="11">
        <v>3.0470549999999999E-3</v>
      </c>
      <c r="EZ885" s="11">
        <v>1.293071E-3</v>
      </c>
      <c r="FA885" s="11">
        <v>0</v>
      </c>
      <c r="FB885" s="11">
        <v>0</v>
      </c>
      <c r="FC885" s="11">
        <v>0</v>
      </c>
      <c r="FD885" s="11">
        <v>0</v>
      </c>
      <c r="FE885" s="11">
        <v>0</v>
      </c>
      <c r="FF885" s="11">
        <v>0</v>
      </c>
      <c r="FG885" s="11">
        <v>0</v>
      </c>
      <c r="FH885" s="11">
        <v>0.19617999999999999</v>
      </c>
      <c r="FI885" s="11" t="s">
        <v>115</v>
      </c>
      <c r="FJ885" s="11" t="s">
        <v>115</v>
      </c>
      <c r="FK885" s="11">
        <v>207.83855700000001</v>
      </c>
      <c r="FL885" s="11" t="s">
        <v>115</v>
      </c>
      <c r="FM885" s="11" t="s">
        <v>115</v>
      </c>
    </row>
    <row r="886" spans="116:169">
      <c r="DL886" s="11">
        <v>0</v>
      </c>
      <c r="DM886" s="11">
        <v>0.10962</v>
      </c>
      <c r="DN886" s="11">
        <v>9.0000000000000006E-5</v>
      </c>
      <c r="DO886" s="11">
        <v>5.1000000000000004E-4</v>
      </c>
      <c r="DP886" s="11">
        <v>1.2600000000000001E-3</v>
      </c>
      <c r="DQ886" s="11">
        <v>2.0000000000000002E-5</v>
      </c>
      <c r="DR886" s="11">
        <v>1.0000000000000001E-5</v>
      </c>
      <c r="DS886" s="11">
        <v>1.25E-3</v>
      </c>
      <c r="DT886" s="11">
        <v>8.3419999999999994E-2</v>
      </c>
      <c r="DU886" s="11">
        <v>1.678E-2</v>
      </c>
      <c r="DV886" s="11">
        <v>0.49670999999999998</v>
      </c>
      <c r="DW886" s="11">
        <v>1.29033</v>
      </c>
      <c r="DX886" s="11">
        <v>0</v>
      </c>
      <c r="DY886" s="11">
        <v>92.815820000000002</v>
      </c>
      <c r="DZ886" s="11">
        <v>8.8429999999999995E-2</v>
      </c>
      <c r="EA886" s="11">
        <v>0.61667000000000005</v>
      </c>
      <c r="EB886" s="11">
        <v>1.79129</v>
      </c>
      <c r="EC886" s="11">
        <v>2.4060000000000002E-2</v>
      </c>
      <c r="ED886" s="11">
        <v>1.711E-2</v>
      </c>
      <c r="EE886" s="11">
        <v>2.0121500000000001</v>
      </c>
      <c r="EF886" s="11">
        <v>87.794020000000003</v>
      </c>
      <c r="EG886" s="11">
        <v>196.18315999999999</v>
      </c>
      <c r="EH886" s="11">
        <v>5349.2796600000001</v>
      </c>
      <c r="EI886" s="11">
        <v>13688.59669</v>
      </c>
      <c r="EJ886" s="11">
        <v>0</v>
      </c>
      <c r="EK886" s="11">
        <v>22.612010099999999</v>
      </c>
      <c r="EL886" s="11">
        <v>2.6352548999999999E-2</v>
      </c>
      <c r="EM886" s="11">
        <v>2.8495751E-2</v>
      </c>
      <c r="EN886" s="11">
        <v>1.2138364E-2</v>
      </c>
      <c r="EO886" s="11">
        <v>0</v>
      </c>
      <c r="EP886" s="11">
        <v>0</v>
      </c>
      <c r="EQ886" s="11">
        <v>0</v>
      </c>
      <c r="ER886" s="11">
        <v>0</v>
      </c>
      <c r="ES886" s="11">
        <v>0</v>
      </c>
      <c r="ET886" s="11">
        <v>0</v>
      </c>
      <c r="EU886" s="11">
        <v>0</v>
      </c>
      <c r="EV886" s="11">
        <v>0</v>
      </c>
      <c r="EW886" s="11">
        <v>1.5057862609999999</v>
      </c>
      <c r="EX886" s="11">
        <v>2.3434419999999998E-3</v>
      </c>
      <c r="EY886" s="11">
        <v>2.7308290000000002E-3</v>
      </c>
      <c r="EZ886" s="11">
        <v>1.317386E-3</v>
      </c>
      <c r="FA886" s="11">
        <v>0</v>
      </c>
      <c r="FB886" s="11">
        <v>0</v>
      </c>
      <c r="FC886" s="11">
        <v>0</v>
      </c>
      <c r="FD886" s="11">
        <v>0</v>
      </c>
      <c r="FE886" s="11">
        <v>0</v>
      </c>
      <c r="FF886" s="11">
        <v>0</v>
      </c>
      <c r="FG886" s="11">
        <v>0</v>
      </c>
      <c r="FH886" s="11">
        <v>0.11149299999999999</v>
      </c>
      <c r="FI886" s="11" t="s">
        <v>115</v>
      </c>
      <c r="FJ886" s="11" t="s">
        <v>115</v>
      </c>
      <c r="FK886" s="11">
        <v>95.336273000000006</v>
      </c>
      <c r="FL886" s="11" t="s">
        <v>115</v>
      </c>
      <c r="FM886" s="11" t="s">
        <v>115</v>
      </c>
    </row>
    <row r="887" spans="116:169">
      <c r="DL887" s="11">
        <v>0</v>
      </c>
      <c r="DM887" s="11">
        <v>1.6619999999999999E-2</v>
      </c>
      <c r="DN887" s="11">
        <v>3.0000000000000001E-5</v>
      </c>
      <c r="DO887" s="11">
        <v>1.3999999999999999E-4</v>
      </c>
      <c r="DP887" s="11">
        <v>4.6000000000000001E-4</v>
      </c>
      <c r="DQ887" s="11">
        <v>1.0000000000000001E-5</v>
      </c>
      <c r="DR887" s="11">
        <v>0</v>
      </c>
      <c r="DS887" s="11">
        <v>1.17E-3</v>
      </c>
      <c r="DT887" s="11">
        <v>9.3060000000000004E-2</v>
      </c>
      <c r="DU887" s="11">
        <v>1.6789999999999999E-2</v>
      </c>
      <c r="DV887" s="11">
        <v>0.49797000000000002</v>
      </c>
      <c r="DW887" s="11">
        <v>1.37375</v>
      </c>
      <c r="DX887" s="11">
        <v>0</v>
      </c>
      <c r="DY887" s="11">
        <v>10.604290000000001</v>
      </c>
      <c r="DZ887" s="11">
        <v>2.222E-2</v>
      </c>
      <c r="EA887" s="11">
        <v>0.13858000000000001</v>
      </c>
      <c r="EB887" s="11">
        <v>0.56011</v>
      </c>
      <c r="EC887" s="11">
        <v>1.1440000000000001E-2</v>
      </c>
      <c r="ED887" s="11">
        <v>5.7800000000000004E-3</v>
      </c>
      <c r="EE887" s="11">
        <v>1.6661900000000001</v>
      </c>
      <c r="EF887" s="11">
        <v>78.791889999999995</v>
      </c>
      <c r="EG887" s="11">
        <v>196.20027999999999</v>
      </c>
      <c r="EH887" s="11">
        <v>5351.2918200000004</v>
      </c>
      <c r="EI887" s="11">
        <v>13776.39071</v>
      </c>
      <c r="EJ887" s="11">
        <v>0</v>
      </c>
      <c r="EK887" s="11">
        <v>3.4984080340000001</v>
      </c>
      <c r="EL887" s="11">
        <v>1.2589648E-2</v>
      </c>
      <c r="EM887" s="11">
        <v>1.2927886E-2</v>
      </c>
      <c r="EN887" s="11">
        <v>1.1865482E-2</v>
      </c>
      <c r="EO887" s="11">
        <v>0</v>
      </c>
      <c r="EP887" s="11">
        <v>0</v>
      </c>
      <c r="EQ887" s="11">
        <v>0</v>
      </c>
      <c r="ER887" s="11">
        <v>0</v>
      </c>
      <c r="ES887" s="11">
        <v>0</v>
      </c>
      <c r="ET887" s="11">
        <v>0</v>
      </c>
      <c r="EU887" s="11">
        <v>0</v>
      </c>
      <c r="EV887" s="11">
        <v>0</v>
      </c>
      <c r="EW887" s="11">
        <v>0.18591891299999999</v>
      </c>
      <c r="EX887" s="11">
        <v>9.8036799999999991E-4</v>
      </c>
      <c r="EY887" s="11">
        <v>1.0763070000000001E-3</v>
      </c>
      <c r="EZ887" s="11">
        <v>1.119449E-3</v>
      </c>
      <c r="FA887" s="11">
        <v>0</v>
      </c>
      <c r="FB887" s="11">
        <v>0</v>
      </c>
      <c r="FC887" s="11">
        <v>0</v>
      </c>
      <c r="FD887" s="11">
        <v>0</v>
      </c>
      <c r="FE887" s="11">
        <v>0</v>
      </c>
      <c r="FF887" s="11">
        <v>0</v>
      </c>
      <c r="FG887" s="11">
        <v>0</v>
      </c>
      <c r="FH887" s="11">
        <v>1.7257999999999999E-2</v>
      </c>
      <c r="FI887" s="11" t="s">
        <v>115</v>
      </c>
      <c r="FJ887" s="11" t="s">
        <v>115</v>
      </c>
      <c r="FK887" s="11">
        <v>11.336632</v>
      </c>
      <c r="FL887" s="11" t="s">
        <v>115</v>
      </c>
      <c r="FM887" s="11" t="s">
        <v>115</v>
      </c>
    </row>
    <row r="888" spans="116:169">
      <c r="DL888" s="11">
        <v>0</v>
      </c>
      <c r="DM888" s="11">
        <v>4.0999999999999999E-4</v>
      </c>
      <c r="DN888" s="11">
        <v>1.0000000000000001E-5</v>
      </c>
      <c r="DO888" s="11">
        <v>4.0000000000000003E-5</v>
      </c>
      <c r="DP888" s="11">
        <v>1.2999999999999999E-4</v>
      </c>
      <c r="DQ888" s="11">
        <v>0</v>
      </c>
      <c r="DR888" s="11">
        <v>0</v>
      </c>
      <c r="DS888" s="11">
        <v>4.2999999999999999E-4</v>
      </c>
      <c r="DT888" s="11">
        <v>1.6230000000000001E-2</v>
      </c>
      <c r="DU888" s="11">
        <v>1.6799999999999999E-2</v>
      </c>
      <c r="DV888" s="11">
        <v>0.49913999999999997</v>
      </c>
      <c r="DW888" s="11">
        <v>1.4668000000000001</v>
      </c>
      <c r="DX888" s="11">
        <v>0</v>
      </c>
      <c r="DY888" s="11">
        <v>0.17515</v>
      </c>
      <c r="DZ888" s="11">
        <v>5.4400000000000004E-3</v>
      </c>
      <c r="EA888" s="11">
        <v>3.1300000000000001E-2</v>
      </c>
      <c r="EB888" s="11">
        <v>0.13114999999999999</v>
      </c>
      <c r="EC888" s="11">
        <v>3.2100000000000002E-3</v>
      </c>
      <c r="ED888" s="11">
        <v>1.39E-3</v>
      </c>
      <c r="EE888" s="11">
        <v>0.51885000000000003</v>
      </c>
      <c r="EF888" s="11">
        <v>10.35594</v>
      </c>
      <c r="EG888" s="11">
        <v>196.20605</v>
      </c>
      <c r="EH888" s="11">
        <v>5352.9579999999996</v>
      </c>
      <c r="EI888" s="11">
        <v>13855.18259</v>
      </c>
      <c r="EJ888" s="11">
        <v>0</v>
      </c>
      <c r="EK888" s="11">
        <v>0.10097123</v>
      </c>
      <c r="EL888" s="11">
        <v>4.6660390000000003E-3</v>
      </c>
      <c r="EM888" s="11">
        <v>4.11978E-3</v>
      </c>
      <c r="EN888" s="11">
        <v>4.4313679999999998E-3</v>
      </c>
      <c r="EO888" s="11">
        <v>0</v>
      </c>
      <c r="EP888" s="11">
        <v>0</v>
      </c>
      <c r="EQ888" s="11">
        <v>0</v>
      </c>
      <c r="ER888" s="11">
        <v>0</v>
      </c>
      <c r="ES888" s="11">
        <v>0</v>
      </c>
      <c r="ET888" s="11">
        <v>0</v>
      </c>
      <c r="EU888" s="11">
        <v>0</v>
      </c>
      <c r="EV888" s="11">
        <v>0</v>
      </c>
      <c r="EW888" s="11">
        <v>4.3504679999999997E-3</v>
      </c>
      <c r="EX888" s="11">
        <v>3.0539400000000001E-4</v>
      </c>
      <c r="EY888" s="11">
        <v>2.8900200000000001E-4</v>
      </c>
      <c r="EZ888" s="11">
        <v>3.5602000000000002E-4</v>
      </c>
      <c r="FA888" s="11">
        <v>0</v>
      </c>
      <c r="FB888" s="11">
        <v>0</v>
      </c>
      <c r="FC888" s="11">
        <v>0</v>
      </c>
      <c r="FD888" s="11">
        <v>0</v>
      </c>
      <c r="FE888" s="11">
        <v>0</v>
      </c>
      <c r="FF888" s="11">
        <v>0</v>
      </c>
      <c r="FG888" s="11">
        <v>0</v>
      </c>
      <c r="FH888" s="11">
        <v>5.9800000000000001E-4</v>
      </c>
      <c r="FI888" s="11" t="s">
        <v>115</v>
      </c>
      <c r="FJ888" s="11" t="s">
        <v>115</v>
      </c>
      <c r="FK888" s="11">
        <v>0.34625499999999998</v>
      </c>
      <c r="FL888" s="11" t="s">
        <v>115</v>
      </c>
      <c r="FM888" s="11" t="s">
        <v>115</v>
      </c>
    </row>
    <row r="889" spans="116:169">
      <c r="DL889" s="11">
        <v>0</v>
      </c>
      <c r="DM889" s="11">
        <v>4</v>
      </c>
      <c r="DN889" s="11">
        <v>0</v>
      </c>
      <c r="DO889" s="11">
        <v>0</v>
      </c>
      <c r="DP889" s="11">
        <v>0</v>
      </c>
      <c r="DQ889" s="11">
        <v>0</v>
      </c>
      <c r="DR889" s="11">
        <v>0</v>
      </c>
      <c r="DS889" s="11">
        <v>0</v>
      </c>
      <c r="DT889" s="11">
        <v>0</v>
      </c>
      <c r="DU889" s="11">
        <v>0</v>
      </c>
      <c r="DV889" s="11">
        <v>0</v>
      </c>
      <c r="DW889" s="11">
        <v>0</v>
      </c>
      <c r="DX889" s="11">
        <v>0</v>
      </c>
      <c r="DY889" s="11">
        <v>53183.34</v>
      </c>
      <c r="DZ889" s="11">
        <v>0</v>
      </c>
      <c r="EA889" s="11">
        <v>0</v>
      </c>
      <c r="EB889" s="11">
        <v>0</v>
      </c>
      <c r="EC889" s="11">
        <v>0</v>
      </c>
      <c r="ED889" s="11">
        <v>0</v>
      </c>
      <c r="EE889" s="11">
        <v>0</v>
      </c>
      <c r="EF889" s="11">
        <v>0</v>
      </c>
      <c r="EG889" s="11">
        <v>0</v>
      </c>
      <c r="EH889" s="11">
        <v>0</v>
      </c>
      <c r="EI889" s="11">
        <v>0</v>
      </c>
      <c r="EJ889" s="11">
        <v>0</v>
      </c>
      <c r="EK889" s="11">
        <v>0</v>
      </c>
      <c r="EL889" s="11">
        <v>0</v>
      </c>
      <c r="EM889" s="11">
        <v>0</v>
      </c>
      <c r="EN889" s="11">
        <v>0</v>
      </c>
      <c r="EO889" s="11">
        <v>0</v>
      </c>
      <c r="EP889" s="11">
        <v>0</v>
      </c>
      <c r="EQ889" s="11">
        <v>0</v>
      </c>
      <c r="ER889" s="11">
        <v>0</v>
      </c>
      <c r="ES889" s="11">
        <v>0</v>
      </c>
      <c r="ET889" s="11">
        <v>0</v>
      </c>
      <c r="EU889" s="11">
        <v>0</v>
      </c>
      <c r="EV889" s="11">
        <v>0</v>
      </c>
      <c r="EW889" s="11">
        <v>0</v>
      </c>
      <c r="EX889" s="11">
        <v>0</v>
      </c>
      <c r="EY889" s="11">
        <v>0</v>
      </c>
      <c r="EZ889" s="11">
        <v>0</v>
      </c>
      <c r="FA889" s="11">
        <v>0</v>
      </c>
      <c r="FB889" s="11">
        <v>0</v>
      </c>
      <c r="FC889" s="11">
        <v>0</v>
      </c>
      <c r="FD889" s="11">
        <v>0</v>
      </c>
      <c r="FE889" s="11">
        <v>0</v>
      </c>
      <c r="FF889" s="11">
        <v>0</v>
      </c>
      <c r="FG889" s="11">
        <v>0</v>
      </c>
      <c r="FH889" s="11" t="s">
        <v>115</v>
      </c>
      <c r="FI889" s="11" t="s">
        <v>115</v>
      </c>
      <c r="FJ889" s="11" t="s">
        <v>115</v>
      </c>
      <c r="FK889" s="11" t="s">
        <v>115</v>
      </c>
      <c r="FL889" s="11" t="s">
        <v>115</v>
      </c>
      <c r="FM889" s="11" t="s">
        <v>115</v>
      </c>
    </row>
    <row r="890" spans="116:169">
      <c r="DL890" s="11">
        <v>0</v>
      </c>
      <c r="DM890" s="11">
        <v>3.7128399999999999</v>
      </c>
      <c r="DN890" s="11">
        <v>3.0169999999999999E-2</v>
      </c>
      <c r="DO890" s="11">
        <v>3.0999999999999999E-3</v>
      </c>
      <c r="DP890" s="11">
        <v>0</v>
      </c>
      <c r="DQ890" s="11">
        <v>0</v>
      </c>
      <c r="DR890" s="11">
        <v>1.24E-2</v>
      </c>
      <c r="DS890" s="11">
        <v>0</v>
      </c>
      <c r="DT890" s="11">
        <v>0.24149000000000001</v>
      </c>
      <c r="DU890" s="11">
        <v>0</v>
      </c>
      <c r="DV890" s="11">
        <v>0</v>
      </c>
      <c r="DW890" s="11">
        <v>0</v>
      </c>
      <c r="DX890" s="11">
        <v>0</v>
      </c>
      <c r="DY890" s="11">
        <v>49169.814030000001</v>
      </c>
      <c r="DZ890" s="11">
        <v>401.13119999999998</v>
      </c>
      <c r="EA890" s="11">
        <v>41.223599999999998</v>
      </c>
      <c r="EB890" s="11">
        <v>0</v>
      </c>
      <c r="EC890" s="11">
        <v>0</v>
      </c>
      <c r="ED890" s="11">
        <v>164.89440999999999</v>
      </c>
      <c r="EE890" s="11">
        <v>0</v>
      </c>
      <c r="EF890" s="11">
        <v>3210.8267099999998</v>
      </c>
      <c r="EG890" s="11">
        <v>0</v>
      </c>
      <c r="EH890" s="11">
        <v>0</v>
      </c>
      <c r="EI890" s="11">
        <v>0</v>
      </c>
      <c r="EJ890" s="11">
        <v>0</v>
      </c>
      <c r="EK890" s="11">
        <v>195.45004499999999</v>
      </c>
      <c r="EL890" s="11">
        <v>0</v>
      </c>
      <c r="EM890" s="11">
        <v>0</v>
      </c>
      <c r="EN890" s="11">
        <v>0</v>
      </c>
      <c r="EO890" s="11">
        <v>0</v>
      </c>
      <c r="EP890" s="11">
        <v>0</v>
      </c>
      <c r="EQ890" s="11">
        <v>0</v>
      </c>
      <c r="ER890" s="11">
        <v>0</v>
      </c>
      <c r="ES890" s="11">
        <v>0</v>
      </c>
      <c r="ET890" s="11">
        <v>0</v>
      </c>
      <c r="EU890" s="11">
        <v>0</v>
      </c>
      <c r="EV890" s="11">
        <v>0</v>
      </c>
      <c r="EW890" s="11">
        <v>558.50830310000003</v>
      </c>
      <c r="EX890" s="11">
        <v>0</v>
      </c>
      <c r="EY890" s="11">
        <v>0</v>
      </c>
      <c r="EZ890" s="11">
        <v>0</v>
      </c>
      <c r="FA890" s="11">
        <v>0</v>
      </c>
      <c r="FB890" s="11">
        <v>0</v>
      </c>
      <c r="FC890" s="11">
        <v>0</v>
      </c>
      <c r="FD890" s="11">
        <v>0</v>
      </c>
      <c r="FE890" s="11">
        <v>0</v>
      </c>
      <c r="FF890" s="11">
        <v>0</v>
      </c>
      <c r="FG890" s="11">
        <v>0</v>
      </c>
      <c r="FH890" s="11">
        <v>3.7461069999999999</v>
      </c>
      <c r="FI890" s="11" t="s">
        <v>115</v>
      </c>
      <c r="FJ890" s="11" t="s">
        <v>115</v>
      </c>
      <c r="FK890" s="9">
        <v>49612.168834999997</v>
      </c>
      <c r="FL890" s="11" t="s">
        <v>115</v>
      </c>
      <c r="FM890" s="11" t="s">
        <v>115</v>
      </c>
    </row>
    <row r="891" spans="116:169">
      <c r="DL891" s="11">
        <v>0</v>
      </c>
      <c r="DM891" s="11">
        <v>3.5870799999999998</v>
      </c>
      <c r="DN891" s="11">
        <v>1.5800000000000002E-2</v>
      </c>
      <c r="DO891" s="11">
        <v>2.239E-2</v>
      </c>
      <c r="DP891" s="11">
        <v>0</v>
      </c>
      <c r="DQ891" s="11">
        <v>6.2E-4</v>
      </c>
      <c r="DR891" s="11">
        <v>9.2999999999999992E-3</v>
      </c>
      <c r="DS891" s="11">
        <v>0</v>
      </c>
      <c r="DT891" s="11">
        <v>0.11092</v>
      </c>
      <c r="DU891" s="11">
        <v>1.24E-2</v>
      </c>
      <c r="DV891" s="11">
        <v>0</v>
      </c>
      <c r="DW891" s="11">
        <v>0.24149000000000001</v>
      </c>
      <c r="DX891" s="11">
        <v>0</v>
      </c>
      <c r="DY891" s="11">
        <v>47313.419159999998</v>
      </c>
      <c r="DZ891" s="11">
        <v>209.23767000000001</v>
      </c>
      <c r="EA891" s="11">
        <v>297.64688000000001</v>
      </c>
      <c r="EB891" s="11">
        <v>0</v>
      </c>
      <c r="EC891" s="11">
        <v>8.1863499999999991</v>
      </c>
      <c r="ED891" s="11">
        <v>123.43852</v>
      </c>
      <c r="EE891" s="11">
        <v>0</v>
      </c>
      <c r="EF891" s="11">
        <v>1468.9497799999999</v>
      </c>
      <c r="EG891" s="11">
        <v>164.89440999999999</v>
      </c>
      <c r="EH891" s="11">
        <v>0</v>
      </c>
      <c r="EI891" s="11">
        <v>3210.8267099999998</v>
      </c>
      <c r="EJ891" s="11">
        <v>0</v>
      </c>
      <c r="EK891" s="11">
        <v>191.25805550000001</v>
      </c>
      <c r="EL891" s="11">
        <v>3.2411914E-2</v>
      </c>
      <c r="EM891" s="11">
        <v>0</v>
      </c>
      <c r="EN891" s="11">
        <v>0</v>
      </c>
      <c r="EO891" s="11">
        <v>0</v>
      </c>
      <c r="EP891" s="11">
        <v>0</v>
      </c>
      <c r="EQ891" s="11">
        <v>0</v>
      </c>
      <c r="ER891" s="11">
        <v>0</v>
      </c>
      <c r="ES891" s="11">
        <v>0</v>
      </c>
      <c r="ET891" s="11">
        <v>0</v>
      </c>
      <c r="EU891" s="11">
        <v>0</v>
      </c>
      <c r="EV891" s="11">
        <v>0</v>
      </c>
      <c r="EW891" s="11">
        <v>538.28827920000003</v>
      </c>
      <c r="EX891" s="11">
        <v>9.2618669000000001E-2</v>
      </c>
      <c r="EY891" s="11">
        <v>0</v>
      </c>
      <c r="EZ891" s="11">
        <v>0</v>
      </c>
      <c r="FA891" s="11">
        <v>0</v>
      </c>
      <c r="FB891" s="11">
        <v>0</v>
      </c>
      <c r="FC891" s="11">
        <v>0</v>
      </c>
      <c r="FD891" s="11">
        <v>0</v>
      </c>
      <c r="FE891" s="11">
        <v>0</v>
      </c>
      <c r="FF891" s="11">
        <v>0</v>
      </c>
      <c r="FG891" s="11">
        <v>0</v>
      </c>
      <c r="FH891" s="11">
        <v>3.6258849999999998</v>
      </c>
      <c r="FI891" s="11" t="s">
        <v>115</v>
      </c>
      <c r="FJ891" s="11" t="s">
        <v>115</v>
      </c>
      <c r="FK891" s="9">
        <v>47828.490063999998</v>
      </c>
      <c r="FL891" s="11" t="s">
        <v>115</v>
      </c>
      <c r="FM891" s="11" t="s">
        <v>115</v>
      </c>
    </row>
    <row r="892" spans="116:169">
      <c r="DL892" s="11">
        <v>0</v>
      </c>
      <c r="DM892" s="11">
        <v>3.4628899999999998</v>
      </c>
      <c r="DN892" s="11">
        <v>1.5270000000000001E-2</v>
      </c>
      <c r="DO892" s="11">
        <v>1.9109999999999999E-2</v>
      </c>
      <c r="DP892" s="11">
        <v>0</v>
      </c>
      <c r="DQ892" s="11">
        <v>3.2000000000000003E-4</v>
      </c>
      <c r="DR892" s="11">
        <v>2.0549999999999999E-2</v>
      </c>
      <c r="DS892" s="11">
        <v>0</v>
      </c>
      <c r="DT892" s="11">
        <v>0.10712000000000001</v>
      </c>
      <c r="DU892" s="11">
        <v>2.1700000000000001E-2</v>
      </c>
      <c r="DV892" s="11">
        <v>0</v>
      </c>
      <c r="DW892" s="11">
        <v>0.35241</v>
      </c>
      <c r="DX892" s="11">
        <v>0</v>
      </c>
      <c r="DY892" s="11">
        <v>45488.968439999997</v>
      </c>
      <c r="DZ892" s="11">
        <v>201.4393</v>
      </c>
      <c r="EA892" s="11">
        <v>252.97372999999999</v>
      </c>
      <c r="EB892" s="11">
        <v>0</v>
      </c>
      <c r="EC892" s="11">
        <v>4.2701599999999997</v>
      </c>
      <c r="ED892" s="11">
        <v>272.72534000000002</v>
      </c>
      <c r="EE892" s="11">
        <v>0</v>
      </c>
      <c r="EF892" s="11">
        <v>1412.9214300000001</v>
      </c>
      <c r="EG892" s="11">
        <v>288.33292999999998</v>
      </c>
      <c r="EH892" s="11">
        <v>0</v>
      </c>
      <c r="EI892" s="11">
        <v>4679.7764900000002</v>
      </c>
      <c r="EJ892" s="11">
        <v>0</v>
      </c>
      <c r="EK892" s="11">
        <v>186.59526249999999</v>
      </c>
      <c r="EL892" s="11">
        <v>1.7165914000000001E-2</v>
      </c>
      <c r="EM892" s="11">
        <v>0.392892882</v>
      </c>
      <c r="EN892" s="11">
        <v>0</v>
      </c>
      <c r="EO892" s="11">
        <v>0</v>
      </c>
      <c r="EP892" s="11">
        <v>0</v>
      </c>
      <c r="EQ892" s="11">
        <v>0</v>
      </c>
      <c r="ER892" s="11">
        <v>0</v>
      </c>
      <c r="ES892" s="11">
        <v>0</v>
      </c>
      <c r="ET892" s="11">
        <v>0</v>
      </c>
      <c r="EU892" s="11">
        <v>0</v>
      </c>
      <c r="EV892" s="11">
        <v>0</v>
      </c>
      <c r="EW892" s="11">
        <v>517.19685960000004</v>
      </c>
      <c r="EX892" s="11">
        <v>4.8311660999999999E-2</v>
      </c>
      <c r="EY892" s="11">
        <v>1.12271111</v>
      </c>
      <c r="EZ892" s="11">
        <v>0</v>
      </c>
      <c r="FA892" s="11">
        <v>0</v>
      </c>
      <c r="FB892" s="11">
        <v>0</v>
      </c>
      <c r="FC892" s="11">
        <v>0</v>
      </c>
      <c r="FD892" s="11">
        <v>0</v>
      </c>
      <c r="FE892" s="11">
        <v>0</v>
      </c>
      <c r="FF892" s="11">
        <v>0</v>
      </c>
      <c r="FG892" s="11">
        <v>0</v>
      </c>
      <c r="FH892" s="11">
        <v>3.497595</v>
      </c>
      <c r="FI892" s="11" t="s">
        <v>115</v>
      </c>
      <c r="FJ892" s="11" t="s">
        <v>115</v>
      </c>
      <c r="FK892" s="9">
        <v>45947.651618999997</v>
      </c>
      <c r="FL892" s="11" t="s">
        <v>115</v>
      </c>
      <c r="FM892" s="11" t="s">
        <v>115</v>
      </c>
    </row>
    <row r="893" spans="116:169">
      <c r="DL893" s="11">
        <v>0</v>
      </c>
      <c r="DM893" s="11">
        <v>3.3748</v>
      </c>
      <c r="DN893" s="11">
        <v>2.0219999999999998E-2</v>
      </c>
      <c r="DO893" s="11">
        <v>1.489E-2</v>
      </c>
      <c r="DP893" s="11">
        <v>1.6959999999999999E-2</v>
      </c>
      <c r="DQ893" s="11">
        <v>8.3000000000000001E-4</v>
      </c>
      <c r="DR893" s="11">
        <v>2.8800000000000002E-3</v>
      </c>
      <c r="DS893" s="11">
        <v>5.2999999999999998E-4</v>
      </c>
      <c r="DT893" s="11">
        <v>6.615E-2</v>
      </c>
      <c r="DU893" s="11">
        <v>4.2259999999999999E-2</v>
      </c>
      <c r="DV893" s="11">
        <v>0</v>
      </c>
      <c r="DW893" s="11">
        <v>0.45952999999999999</v>
      </c>
      <c r="DX893" s="11">
        <v>0</v>
      </c>
      <c r="DY893" s="11">
        <v>44148.004979999998</v>
      </c>
      <c r="DZ893" s="11">
        <v>265.63936000000001</v>
      </c>
      <c r="EA893" s="11">
        <v>196.33696</v>
      </c>
      <c r="EB893" s="11">
        <v>224.47363000000001</v>
      </c>
      <c r="EC893" s="11">
        <v>10.998860000000001</v>
      </c>
      <c r="ED893" s="11">
        <v>37.895870000000002</v>
      </c>
      <c r="EE893" s="11">
        <v>6.9329299999999998</v>
      </c>
      <c r="EF893" s="11">
        <v>869.01778000000002</v>
      </c>
      <c r="EG893" s="11">
        <v>561.05826999999999</v>
      </c>
      <c r="EH893" s="11">
        <v>0</v>
      </c>
      <c r="EI893" s="11">
        <v>6092.6979199999996</v>
      </c>
      <c r="EJ893" s="11">
        <v>0</v>
      </c>
      <c r="EK893" s="11">
        <v>183.9268299</v>
      </c>
      <c r="EL893" s="11">
        <v>0.110038924</v>
      </c>
      <c r="EM893" s="11">
        <v>4.4227634000000002E-2</v>
      </c>
      <c r="EN893" s="11">
        <v>0</v>
      </c>
      <c r="EO893" s="11">
        <v>0</v>
      </c>
      <c r="EP893" s="11">
        <v>0</v>
      </c>
      <c r="EQ893" s="11">
        <v>0</v>
      </c>
      <c r="ER893" s="11">
        <v>0</v>
      </c>
      <c r="ES893" s="11">
        <v>0</v>
      </c>
      <c r="ET893" s="11">
        <v>0</v>
      </c>
      <c r="EU893" s="11">
        <v>0</v>
      </c>
      <c r="EV893" s="11">
        <v>0</v>
      </c>
      <c r="EW893" s="11">
        <v>502.04250180000003</v>
      </c>
      <c r="EX893" s="11">
        <v>0.30688465199999998</v>
      </c>
      <c r="EY893" s="11">
        <v>0.124474027</v>
      </c>
      <c r="EZ893" s="11">
        <v>0</v>
      </c>
      <c r="FA893" s="11">
        <v>0</v>
      </c>
      <c r="FB893" s="11">
        <v>0</v>
      </c>
      <c r="FC893" s="11">
        <v>0</v>
      </c>
      <c r="FD893" s="11">
        <v>0</v>
      </c>
      <c r="FE893" s="11">
        <v>0</v>
      </c>
      <c r="FF893" s="11">
        <v>0</v>
      </c>
      <c r="FG893" s="11">
        <v>0</v>
      </c>
      <c r="FH893" s="11">
        <v>3.427705</v>
      </c>
      <c r="FI893" s="11" t="s">
        <v>115</v>
      </c>
      <c r="FJ893" s="11" t="s">
        <v>115</v>
      </c>
      <c r="FK893" s="9">
        <v>44845.453791</v>
      </c>
      <c r="FL893" s="11" t="s">
        <v>115</v>
      </c>
      <c r="FM893" s="11" t="s">
        <v>115</v>
      </c>
    </row>
    <row r="894" spans="116:169">
      <c r="DL894" s="11">
        <v>0</v>
      </c>
      <c r="DM894" s="11">
        <v>3.2824900000000001</v>
      </c>
      <c r="DN894" s="11">
        <v>1.9429999999999999E-2</v>
      </c>
      <c r="DO894" s="11">
        <v>2.4320000000000001E-2</v>
      </c>
      <c r="DP894" s="11">
        <v>1.6129999999999999E-2</v>
      </c>
      <c r="DQ894" s="11">
        <v>5.2999999999999998E-4</v>
      </c>
      <c r="DR894" s="11">
        <v>0</v>
      </c>
      <c r="DS894" s="11">
        <v>1.6369999999999999E-2</v>
      </c>
      <c r="DT894" s="11">
        <v>6.8440000000000001E-2</v>
      </c>
      <c r="DU894" s="11">
        <v>4.514E-2</v>
      </c>
      <c r="DV894" s="11">
        <v>5.2999999999999998E-4</v>
      </c>
      <c r="DW894" s="11">
        <v>0.52568999999999999</v>
      </c>
      <c r="DX894" s="11">
        <v>0</v>
      </c>
      <c r="DY894" s="11">
        <v>42759.582609999998</v>
      </c>
      <c r="DZ894" s="11">
        <v>254.11274</v>
      </c>
      <c r="EA894" s="11">
        <v>319.14244000000002</v>
      </c>
      <c r="EB894" s="11">
        <v>212.48172</v>
      </c>
      <c r="EC894" s="11">
        <v>6.9905099999999996</v>
      </c>
      <c r="ED894" s="11">
        <v>0</v>
      </c>
      <c r="EE894" s="11">
        <v>216.58206000000001</v>
      </c>
      <c r="EF894" s="11">
        <v>895.35762</v>
      </c>
      <c r="EG894" s="11">
        <v>598.95414000000005</v>
      </c>
      <c r="EH894" s="11">
        <v>6.9329299999999998</v>
      </c>
      <c r="EI894" s="11">
        <v>6961.7156999999997</v>
      </c>
      <c r="EJ894" s="11">
        <v>0</v>
      </c>
      <c r="EK894" s="11">
        <v>181.00356769999999</v>
      </c>
      <c r="EL894" s="11">
        <v>9.4869647000000001E-2</v>
      </c>
      <c r="EM894" s="11">
        <v>2.3583999000000001E-2</v>
      </c>
      <c r="EN894" s="11">
        <v>8.2078843999999998E-2</v>
      </c>
      <c r="EO894" s="11">
        <v>0</v>
      </c>
      <c r="EP894" s="11">
        <v>0</v>
      </c>
      <c r="EQ894" s="11">
        <v>0</v>
      </c>
      <c r="ER894" s="11">
        <v>0</v>
      </c>
      <c r="ES894" s="11">
        <v>0</v>
      </c>
      <c r="ET894" s="11">
        <v>0</v>
      </c>
      <c r="EU894" s="11">
        <v>0</v>
      </c>
      <c r="EV894" s="11">
        <v>0</v>
      </c>
      <c r="EW894" s="11">
        <v>486.5250044</v>
      </c>
      <c r="EX894" s="11">
        <v>0.26093954899999999</v>
      </c>
      <c r="EY894" s="11">
        <v>6.5368299000000005E-2</v>
      </c>
      <c r="EZ894" s="11">
        <v>0.23100227700000001</v>
      </c>
      <c r="FA894" s="11">
        <v>0</v>
      </c>
      <c r="FB894" s="11">
        <v>0</v>
      </c>
      <c r="FC894" s="11">
        <v>0</v>
      </c>
      <c r="FD894" s="11">
        <v>0</v>
      </c>
      <c r="FE894" s="11">
        <v>0</v>
      </c>
      <c r="FF894" s="11">
        <v>0</v>
      </c>
      <c r="FG894" s="11">
        <v>0</v>
      </c>
      <c r="FH894" s="11">
        <v>3.3428909999999998</v>
      </c>
      <c r="FI894" s="11" t="s">
        <v>115</v>
      </c>
      <c r="FJ894" s="11" t="s">
        <v>115</v>
      </c>
      <c r="FK894" s="9">
        <v>43552.310012000002</v>
      </c>
      <c r="FL894" s="11" t="s">
        <v>115</v>
      </c>
      <c r="FM894" s="11" t="s">
        <v>115</v>
      </c>
    </row>
    <row r="895" spans="116:169">
      <c r="DL895" s="11">
        <v>0</v>
      </c>
      <c r="DM895" s="11">
        <v>3.1904699999999999</v>
      </c>
      <c r="DN895" s="11">
        <v>2.1749999999999999E-2</v>
      </c>
      <c r="DO895" s="11">
        <v>2.3709999999999998E-2</v>
      </c>
      <c r="DP895" s="11">
        <v>2.4039999999999999E-2</v>
      </c>
      <c r="DQ895" s="11">
        <v>5.1000000000000004E-4</v>
      </c>
      <c r="DR895" s="11">
        <v>0</v>
      </c>
      <c r="DS895" s="11">
        <v>1.5949999999999999E-2</v>
      </c>
      <c r="DT895" s="11">
        <v>6.6470000000000001E-2</v>
      </c>
      <c r="DU895" s="11">
        <v>4.514E-2</v>
      </c>
      <c r="DV895" s="11">
        <v>1.6899999999999998E-2</v>
      </c>
      <c r="DW895" s="11">
        <v>0.59413000000000005</v>
      </c>
      <c r="DX895" s="11">
        <v>0</v>
      </c>
      <c r="DY895" s="11">
        <v>41383.178919999998</v>
      </c>
      <c r="DZ895" s="11">
        <v>283.35849000000002</v>
      </c>
      <c r="EA895" s="11">
        <v>309.83571000000001</v>
      </c>
      <c r="EB895" s="11">
        <v>315.34717000000001</v>
      </c>
      <c r="EC895" s="11">
        <v>6.6871799999999997</v>
      </c>
      <c r="ED895" s="11">
        <v>0</v>
      </c>
      <c r="EE895" s="11">
        <v>209.90567999999999</v>
      </c>
      <c r="EF895" s="11">
        <v>865.83063000000004</v>
      </c>
      <c r="EG895" s="11">
        <v>598.95414000000005</v>
      </c>
      <c r="EH895" s="11">
        <v>223.51499000000001</v>
      </c>
      <c r="EI895" s="11">
        <v>7857.0733200000004</v>
      </c>
      <c r="EJ895" s="11">
        <v>0</v>
      </c>
      <c r="EK895" s="11">
        <v>177.8916988</v>
      </c>
      <c r="EL895" s="11">
        <v>0.15663686900000001</v>
      </c>
      <c r="EM895" s="11">
        <v>3.8938944000000003E-2</v>
      </c>
      <c r="EN895" s="11">
        <v>7.8961107000000003E-2</v>
      </c>
      <c r="EO895" s="11">
        <v>0</v>
      </c>
      <c r="EP895" s="11">
        <v>0</v>
      </c>
      <c r="EQ895" s="11">
        <v>0</v>
      </c>
      <c r="ER895" s="11">
        <v>0</v>
      </c>
      <c r="ES895" s="11">
        <v>0</v>
      </c>
      <c r="ET895" s="11">
        <v>0</v>
      </c>
      <c r="EU895" s="11">
        <v>0</v>
      </c>
      <c r="EV895" s="11">
        <v>0</v>
      </c>
      <c r="EW895" s="11">
        <v>470.8168857</v>
      </c>
      <c r="EX895" s="11">
        <v>0.42425854499999999</v>
      </c>
      <c r="EY895" s="11">
        <v>0.10628491</v>
      </c>
      <c r="EZ895" s="11">
        <v>0.21885826899999999</v>
      </c>
      <c r="FA895" s="11">
        <v>0</v>
      </c>
      <c r="FB895" s="11">
        <v>0</v>
      </c>
      <c r="FC895" s="11">
        <v>0</v>
      </c>
      <c r="FD895" s="11">
        <v>0</v>
      </c>
      <c r="FE895" s="11">
        <v>0</v>
      </c>
      <c r="FF895" s="11">
        <v>0</v>
      </c>
      <c r="FG895" s="11">
        <v>0</v>
      </c>
      <c r="FH895" s="11">
        <v>3.2604790000000001</v>
      </c>
      <c r="FI895" s="11" t="s">
        <v>115</v>
      </c>
      <c r="FJ895" s="11" t="s">
        <v>115</v>
      </c>
      <c r="FK895" s="9">
        <v>42298.407464000004</v>
      </c>
      <c r="FL895" s="11" t="s">
        <v>115</v>
      </c>
      <c r="FM895" s="11" t="s">
        <v>115</v>
      </c>
    </row>
    <row r="896" spans="116:169">
      <c r="DL896" s="11">
        <v>0</v>
      </c>
      <c r="DM896" s="11">
        <v>3.1058500000000002</v>
      </c>
      <c r="DN896" s="11">
        <v>3.0329999999999999E-2</v>
      </c>
      <c r="DO896" s="11">
        <v>2.035E-2</v>
      </c>
      <c r="DP896" s="11">
        <v>2.147E-2</v>
      </c>
      <c r="DQ896" s="11">
        <v>6.4999999999999997E-4</v>
      </c>
      <c r="DR896" s="11">
        <v>1.34E-3</v>
      </c>
      <c r="DS896" s="11">
        <v>2.342E-2</v>
      </c>
      <c r="DT896" s="11">
        <v>5.7070000000000003E-2</v>
      </c>
      <c r="DU896" s="11">
        <v>4.514E-2</v>
      </c>
      <c r="DV896" s="11">
        <v>3.2840000000000001E-2</v>
      </c>
      <c r="DW896" s="11">
        <v>0.66059999999999997</v>
      </c>
      <c r="DX896" s="11">
        <v>0</v>
      </c>
      <c r="DY896" s="11">
        <v>40110.66633</v>
      </c>
      <c r="DZ896" s="11">
        <v>393.33762999999999</v>
      </c>
      <c r="EA896" s="11">
        <v>264.91131000000001</v>
      </c>
      <c r="EB896" s="11">
        <v>280.53832999999997</v>
      </c>
      <c r="EC896" s="11">
        <v>8.5105699999999995</v>
      </c>
      <c r="ED896" s="11">
        <v>17.41825</v>
      </c>
      <c r="EE896" s="11">
        <v>307.20760999999999</v>
      </c>
      <c r="EF896" s="11">
        <v>740.18453</v>
      </c>
      <c r="EG896" s="11">
        <v>598.95414000000005</v>
      </c>
      <c r="EH896" s="11">
        <v>433.42066999999997</v>
      </c>
      <c r="EI896" s="11">
        <v>8722.9039499999999</v>
      </c>
      <c r="EJ896" s="11">
        <v>0</v>
      </c>
      <c r="EK896" s="11">
        <v>175.3231275</v>
      </c>
      <c r="EL896" s="11">
        <v>0.17222917700000001</v>
      </c>
      <c r="EM896" s="11">
        <v>0.125188996</v>
      </c>
      <c r="EN896" s="11">
        <v>1.2348876999999999E-2</v>
      </c>
      <c r="EO896" s="11">
        <v>0</v>
      </c>
      <c r="EP896" s="11">
        <v>0</v>
      </c>
      <c r="EQ896" s="11">
        <v>0</v>
      </c>
      <c r="ER896" s="11">
        <v>0</v>
      </c>
      <c r="ES896" s="11">
        <v>0</v>
      </c>
      <c r="ET896" s="11">
        <v>0</v>
      </c>
      <c r="EU896" s="11">
        <v>0</v>
      </c>
      <c r="EV896" s="11">
        <v>0</v>
      </c>
      <c r="EW896" s="11">
        <v>456.8752551</v>
      </c>
      <c r="EX896" s="11">
        <v>0.45779777399999999</v>
      </c>
      <c r="EY896" s="11">
        <v>0.33751398199999999</v>
      </c>
      <c r="EZ896" s="11">
        <v>3.3706595999999998E-2</v>
      </c>
      <c r="FA896" s="11">
        <v>0</v>
      </c>
      <c r="FB896" s="11">
        <v>0</v>
      </c>
      <c r="FC896" s="11">
        <v>0</v>
      </c>
      <c r="FD896" s="11">
        <v>0</v>
      </c>
      <c r="FE896" s="11">
        <v>0</v>
      </c>
      <c r="FF896" s="11">
        <v>0</v>
      </c>
      <c r="FG896" s="11">
        <v>0</v>
      </c>
      <c r="FH896" s="11">
        <v>3.1786469999999998</v>
      </c>
      <c r="FI896" s="11" t="s">
        <v>115</v>
      </c>
      <c r="FJ896" s="11" t="s">
        <v>115</v>
      </c>
      <c r="FK896" s="9">
        <v>41057.964175000001</v>
      </c>
      <c r="FL896" s="11" t="s">
        <v>115</v>
      </c>
      <c r="FM896" s="11" t="s">
        <v>115</v>
      </c>
    </row>
    <row r="897" spans="116:169">
      <c r="DL897" s="11">
        <v>0</v>
      </c>
      <c r="DM897" s="11">
        <v>3.02955</v>
      </c>
      <c r="DN897" s="11">
        <v>2.581E-2</v>
      </c>
      <c r="DO897" s="11">
        <v>2.6210000000000001E-2</v>
      </c>
      <c r="DP897" s="11">
        <v>1.8780000000000002E-2</v>
      </c>
      <c r="DQ897" s="11">
        <v>5.6999999999999998E-4</v>
      </c>
      <c r="DR897" s="11">
        <v>1.2800000000000001E-3</v>
      </c>
      <c r="DS897" s="11">
        <v>2.0879999999999999E-2</v>
      </c>
      <c r="DT897" s="11">
        <v>5.5559999999999998E-2</v>
      </c>
      <c r="DU897" s="11">
        <v>4.648E-2</v>
      </c>
      <c r="DV897" s="11">
        <v>5.6270000000000001E-2</v>
      </c>
      <c r="DW897" s="11">
        <v>0.71765999999999996</v>
      </c>
      <c r="DX897" s="11">
        <v>0</v>
      </c>
      <c r="DY897" s="11">
        <v>38952.67944</v>
      </c>
      <c r="DZ897" s="11">
        <v>333.29885999999999</v>
      </c>
      <c r="EA897" s="11">
        <v>339.76731999999998</v>
      </c>
      <c r="EB897" s="11">
        <v>244.42241000000001</v>
      </c>
      <c r="EC897" s="11">
        <v>7.4825299999999997</v>
      </c>
      <c r="ED897" s="11">
        <v>16.61176</v>
      </c>
      <c r="EE897" s="11">
        <v>272.74234000000001</v>
      </c>
      <c r="EF897" s="11">
        <v>717.57043999999996</v>
      </c>
      <c r="EG897" s="11">
        <v>616.37239</v>
      </c>
      <c r="EH897" s="11">
        <v>740.62828999999999</v>
      </c>
      <c r="EI897" s="11">
        <v>9463.0884700000006</v>
      </c>
      <c r="EJ897" s="11">
        <v>0</v>
      </c>
      <c r="EK897" s="11">
        <v>173.0554119</v>
      </c>
      <c r="EL897" s="11">
        <v>0.21207414699999999</v>
      </c>
      <c r="EM897" s="11">
        <v>0.110424094</v>
      </c>
      <c r="EN897" s="11">
        <v>1.1152105000000001E-2</v>
      </c>
      <c r="EO897" s="11">
        <v>0</v>
      </c>
      <c r="EP897" s="11">
        <v>0</v>
      </c>
      <c r="EQ897" s="11">
        <v>0</v>
      </c>
      <c r="ER897" s="11">
        <v>0</v>
      </c>
      <c r="ES897" s="11">
        <v>0</v>
      </c>
      <c r="ET897" s="11">
        <v>0</v>
      </c>
      <c r="EU897" s="11">
        <v>0</v>
      </c>
      <c r="EV897" s="11">
        <v>0</v>
      </c>
      <c r="EW897" s="11">
        <v>443.99070599999999</v>
      </c>
      <c r="EX897" s="11">
        <v>0.55437011899999999</v>
      </c>
      <c r="EY897" s="11">
        <v>0.29316284999999997</v>
      </c>
      <c r="EZ897" s="11">
        <v>2.9974675999999999E-2</v>
      </c>
      <c r="FA897" s="11">
        <v>0</v>
      </c>
      <c r="FB897" s="11">
        <v>0</v>
      </c>
      <c r="FC897" s="11">
        <v>0</v>
      </c>
      <c r="FD897" s="11">
        <v>0</v>
      </c>
      <c r="FE897" s="11">
        <v>0</v>
      </c>
      <c r="FF897" s="11">
        <v>0</v>
      </c>
      <c r="FG897" s="11">
        <v>0</v>
      </c>
      <c r="FH897" s="11">
        <v>3.100924</v>
      </c>
      <c r="FI897" s="11" t="s">
        <v>115</v>
      </c>
      <c r="FJ897" s="11" t="s">
        <v>115</v>
      </c>
      <c r="FK897" s="9">
        <v>39877.650565000004</v>
      </c>
      <c r="FL897" s="11" t="s">
        <v>115</v>
      </c>
      <c r="FM897" s="11" t="s">
        <v>115</v>
      </c>
    </row>
    <row r="898" spans="116:169">
      <c r="DL898" s="11">
        <v>0</v>
      </c>
      <c r="DM898" s="11">
        <v>2.9640900000000001</v>
      </c>
      <c r="DN898" s="11">
        <v>2.6689999999999998E-2</v>
      </c>
      <c r="DO898" s="11">
        <v>2.0140000000000002E-2</v>
      </c>
      <c r="DP898" s="11">
        <v>2.511E-2</v>
      </c>
      <c r="DQ898" s="11">
        <v>9.8999999999999999E-4</v>
      </c>
      <c r="DR898" s="11">
        <v>5.0000000000000001E-4</v>
      </c>
      <c r="DS898" s="11">
        <v>1.8110000000000001E-2</v>
      </c>
      <c r="DT898" s="11">
        <v>4.5280000000000001E-2</v>
      </c>
      <c r="DU898" s="11">
        <v>4.777E-2</v>
      </c>
      <c r="DV898" s="11">
        <v>7.7149999999999996E-2</v>
      </c>
      <c r="DW898" s="11">
        <v>0.77322999999999997</v>
      </c>
      <c r="DX898" s="11">
        <v>0</v>
      </c>
      <c r="DY898" s="11">
        <v>37940.292609999997</v>
      </c>
      <c r="DZ898" s="11">
        <v>343.17241999999999</v>
      </c>
      <c r="EA898" s="11">
        <v>260.02427</v>
      </c>
      <c r="EB898" s="11">
        <v>325.45792</v>
      </c>
      <c r="EC898" s="11">
        <v>12.89874</v>
      </c>
      <c r="ED898" s="11">
        <v>6.4382599999999996</v>
      </c>
      <c r="EE898" s="11">
        <v>235.59406000000001</v>
      </c>
      <c r="EF898" s="11">
        <v>582.21939999999995</v>
      </c>
      <c r="EG898" s="11">
        <v>632.98415999999997</v>
      </c>
      <c r="EH898" s="11">
        <v>1013.37063</v>
      </c>
      <c r="EI898" s="11">
        <v>10180.65892</v>
      </c>
      <c r="EJ898" s="11">
        <v>0</v>
      </c>
      <c r="EK898" s="11">
        <v>171.2498477</v>
      </c>
      <c r="EL898" s="11">
        <v>0.22122460899999999</v>
      </c>
      <c r="EM898" s="11">
        <v>3.0965112999999999E-2</v>
      </c>
      <c r="EN898" s="11">
        <v>5.0844435E-2</v>
      </c>
      <c r="EO898" s="11">
        <v>0</v>
      </c>
      <c r="EP898" s="11">
        <v>0</v>
      </c>
      <c r="EQ898" s="11">
        <v>0</v>
      </c>
      <c r="ER898" s="11">
        <v>0</v>
      </c>
      <c r="ES898" s="11">
        <v>0</v>
      </c>
      <c r="ET898" s="11">
        <v>0</v>
      </c>
      <c r="EU898" s="11">
        <v>0</v>
      </c>
      <c r="EV898" s="11">
        <v>0</v>
      </c>
      <c r="EW898" s="11">
        <v>432.5260826</v>
      </c>
      <c r="EX898" s="11">
        <v>0.57348822499999996</v>
      </c>
      <c r="EY898" s="11">
        <v>8.0687443999999997E-2</v>
      </c>
      <c r="EZ898" s="11">
        <v>0.134562237</v>
      </c>
      <c r="FA898" s="11">
        <v>0</v>
      </c>
      <c r="FB898" s="11">
        <v>0</v>
      </c>
      <c r="FC898" s="11">
        <v>0</v>
      </c>
      <c r="FD898" s="11">
        <v>0</v>
      </c>
      <c r="FE898" s="11">
        <v>0</v>
      </c>
      <c r="FF898" s="11">
        <v>0</v>
      </c>
      <c r="FG898" s="11">
        <v>0</v>
      </c>
      <c r="FH898" s="11">
        <v>3.0370279999999998</v>
      </c>
      <c r="FI898" s="11" t="s">
        <v>115</v>
      </c>
      <c r="FJ898" s="11" t="s">
        <v>115</v>
      </c>
      <c r="FK898" s="9">
        <v>38881.845959999999</v>
      </c>
      <c r="FL898" s="11" t="s">
        <v>115</v>
      </c>
      <c r="FM898" s="11" t="s">
        <v>115</v>
      </c>
    </row>
    <row r="899" spans="116:169">
      <c r="DL899" s="11">
        <v>0</v>
      </c>
      <c r="DM899" s="11">
        <v>2.9071099999999999</v>
      </c>
      <c r="DN899" s="11">
        <v>1.9689999999999999E-2</v>
      </c>
      <c r="DO899" s="11">
        <v>2.0639999999999999E-2</v>
      </c>
      <c r="DP899" s="11">
        <v>2.0140000000000002E-2</v>
      </c>
      <c r="DQ899" s="11">
        <v>9.1E-4</v>
      </c>
      <c r="DR899" s="11">
        <v>4.8999999999999998E-4</v>
      </c>
      <c r="DS899" s="11">
        <v>2.359E-2</v>
      </c>
      <c r="DT899" s="11">
        <v>4.446E-2</v>
      </c>
      <c r="DU899" s="11">
        <v>4.827E-2</v>
      </c>
      <c r="DV899" s="11">
        <v>9.5259999999999997E-2</v>
      </c>
      <c r="DW899" s="11">
        <v>0.81850999999999996</v>
      </c>
      <c r="DX899" s="11">
        <v>0</v>
      </c>
      <c r="DY899" s="11">
        <v>37041.514969999997</v>
      </c>
      <c r="DZ899" s="11">
        <v>251.99679</v>
      </c>
      <c r="EA899" s="11">
        <v>265.33598999999998</v>
      </c>
      <c r="EB899" s="11">
        <v>259.99471</v>
      </c>
      <c r="EC899" s="11">
        <v>11.793659999999999</v>
      </c>
      <c r="ED899" s="11">
        <v>6.2857099999999999</v>
      </c>
      <c r="EE899" s="11">
        <v>305.6123</v>
      </c>
      <c r="EF899" s="11">
        <v>569.03412000000003</v>
      </c>
      <c r="EG899" s="11">
        <v>639.42241999999999</v>
      </c>
      <c r="EH899" s="11">
        <v>1248.96469</v>
      </c>
      <c r="EI899" s="11">
        <v>10762.87832</v>
      </c>
      <c r="EJ899" s="11">
        <v>0</v>
      </c>
      <c r="EK899" s="11">
        <v>169.8978396</v>
      </c>
      <c r="EL899" s="11">
        <v>0.28707325299999997</v>
      </c>
      <c r="EM899" s="11">
        <v>2.4062211999999999E-2</v>
      </c>
      <c r="EN899" s="11">
        <v>6.8746125000000005E-2</v>
      </c>
      <c r="EO899" s="11">
        <v>0</v>
      </c>
      <c r="EP899" s="11">
        <v>0</v>
      </c>
      <c r="EQ899" s="11">
        <v>0</v>
      </c>
      <c r="ER899" s="11">
        <v>0</v>
      </c>
      <c r="ES899" s="11">
        <v>0</v>
      </c>
      <c r="ET899" s="11">
        <v>0</v>
      </c>
      <c r="EU899" s="11">
        <v>0</v>
      </c>
      <c r="EV899" s="11">
        <v>0</v>
      </c>
      <c r="EW899" s="11">
        <v>422.41421309999998</v>
      </c>
      <c r="EX899" s="11">
        <v>0.73458402499999997</v>
      </c>
      <c r="EY899" s="11">
        <v>6.1729556999999997E-2</v>
      </c>
      <c r="EZ899" s="11">
        <v>0.17913543600000001</v>
      </c>
      <c r="FA899" s="11">
        <v>0</v>
      </c>
      <c r="FB899" s="11">
        <v>0</v>
      </c>
      <c r="FC899" s="11">
        <v>0</v>
      </c>
      <c r="FD899" s="11">
        <v>0</v>
      </c>
      <c r="FE899" s="11">
        <v>0</v>
      </c>
      <c r="FF899" s="11">
        <v>0</v>
      </c>
      <c r="FG899" s="11">
        <v>0</v>
      </c>
      <c r="FH899" s="11">
        <v>2.9684940000000002</v>
      </c>
      <c r="FI899" s="11" t="s">
        <v>115</v>
      </c>
      <c r="FJ899" s="11" t="s">
        <v>115</v>
      </c>
      <c r="FK899" s="9">
        <v>37830.636111</v>
      </c>
      <c r="FL899" s="11" t="s">
        <v>115</v>
      </c>
      <c r="FM899" s="11" t="s">
        <v>115</v>
      </c>
    </row>
    <row r="900" spans="116:169">
      <c r="DL900" s="11">
        <v>0</v>
      </c>
      <c r="DM900" s="11">
        <v>2.8492099999999998</v>
      </c>
      <c r="DN900" s="11">
        <v>1.968E-2</v>
      </c>
      <c r="DO900" s="11">
        <v>1.553E-2</v>
      </c>
      <c r="DP900" s="11">
        <v>2.0049999999999998E-2</v>
      </c>
      <c r="DQ900" s="11">
        <v>8.5999999999999998E-4</v>
      </c>
      <c r="DR900" s="11">
        <v>4.8000000000000001E-4</v>
      </c>
      <c r="DS900" s="11">
        <v>1.9089999999999999E-2</v>
      </c>
      <c r="DT900" s="11">
        <v>4.36E-2</v>
      </c>
      <c r="DU900" s="11">
        <v>4.8759999999999998E-2</v>
      </c>
      <c r="DV900" s="11">
        <v>0.11884</v>
      </c>
      <c r="DW900" s="11">
        <v>0.86295999999999995</v>
      </c>
      <c r="DX900" s="11">
        <v>0</v>
      </c>
      <c r="DY900" s="11">
        <v>36135.906280000003</v>
      </c>
      <c r="DZ900" s="11">
        <v>250.66891000000001</v>
      </c>
      <c r="EA900" s="11">
        <v>198.67255</v>
      </c>
      <c r="EB900" s="11">
        <v>257.72514999999999</v>
      </c>
      <c r="EC900" s="11">
        <v>11.03302</v>
      </c>
      <c r="ED900" s="11">
        <v>6.1348700000000003</v>
      </c>
      <c r="EE900" s="11">
        <v>246.29649000000001</v>
      </c>
      <c r="EF900" s="11">
        <v>555.55132000000003</v>
      </c>
      <c r="EG900" s="11">
        <v>645.70812999999998</v>
      </c>
      <c r="EH900" s="11">
        <v>1554.57698</v>
      </c>
      <c r="EI900" s="11">
        <v>11331.91244</v>
      </c>
      <c r="EJ900" s="11">
        <v>0</v>
      </c>
      <c r="EK900" s="11">
        <v>168.3214151</v>
      </c>
      <c r="EL900" s="11">
        <v>0.24538053000000001</v>
      </c>
      <c r="EM900" s="11">
        <v>2.4941731000000002E-2</v>
      </c>
      <c r="EN900" s="11">
        <v>5.5769494000000003E-2</v>
      </c>
      <c r="EO900" s="11">
        <v>0</v>
      </c>
      <c r="EP900" s="11">
        <v>0</v>
      </c>
      <c r="EQ900" s="11">
        <v>0</v>
      </c>
      <c r="ER900" s="11">
        <v>0</v>
      </c>
      <c r="ES900" s="11">
        <v>0</v>
      </c>
      <c r="ET900" s="11">
        <v>0</v>
      </c>
      <c r="EU900" s="11">
        <v>0</v>
      </c>
      <c r="EV900" s="11">
        <v>0</v>
      </c>
      <c r="EW900" s="11">
        <v>411.9261075</v>
      </c>
      <c r="EX900" s="11">
        <v>0.61871879200000002</v>
      </c>
      <c r="EY900" s="11">
        <v>6.2991034000000001E-2</v>
      </c>
      <c r="EZ900" s="11">
        <v>0.14307188900000001</v>
      </c>
      <c r="FA900" s="11">
        <v>0</v>
      </c>
      <c r="FB900" s="11">
        <v>0</v>
      </c>
      <c r="FC900" s="11">
        <v>0</v>
      </c>
      <c r="FD900" s="11">
        <v>0</v>
      </c>
      <c r="FE900" s="11">
        <v>0</v>
      </c>
      <c r="FF900" s="11">
        <v>0</v>
      </c>
      <c r="FG900" s="11">
        <v>0</v>
      </c>
      <c r="FH900" s="11">
        <v>2.905322</v>
      </c>
      <c r="FI900" s="11" t="s">
        <v>115</v>
      </c>
      <c r="FJ900" s="11" t="s">
        <v>115</v>
      </c>
      <c r="FK900" s="9">
        <v>36854.005921000004</v>
      </c>
      <c r="FL900" s="11" t="s">
        <v>115</v>
      </c>
      <c r="FM900" s="11" t="s">
        <v>115</v>
      </c>
    </row>
    <row r="901" spans="116:169">
      <c r="DL901" s="11">
        <v>0</v>
      </c>
      <c r="DM901" s="11">
        <v>2.7901500000000001</v>
      </c>
      <c r="DN901" s="11">
        <v>2.1229999999999999E-2</v>
      </c>
      <c r="DO901" s="11">
        <v>1.5389999999999999E-2</v>
      </c>
      <c r="DP901" s="11">
        <v>1.5570000000000001E-2</v>
      </c>
      <c r="DQ901" s="11">
        <v>7.1000000000000002E-4</v>
      </c>
      <c r="DR901" s="11">
        <v>4.6999999999999999E-4</v>
      </c>
      <c r="DS901" s="11">
        <v>1.898E-2</v>
      </c>
      <c r="DT901" s="11">
        <v>4.2799999999999998E-2</v>
      </c>
      <c r="DU901" s="11">
        <v>4.9239999999999999E-2</v>
      </c>
      <c r="DV901" s="11">
        <v>0.13793</v>
      </c>
      <c r="DW901" s="11">
        <v>0.90656999999999999</v>
      </c>
      <c r="DX901" s="11">
        <v>0</v>
      </c>
      <c r="DY901" s="11">
        <v>35220.662850000001</v>
      </c>
      <c r="DZ901" s="11">
        <v>269.29174999999998</v>
      </c>
      <c r="EA901" s="11">
        <v>196.07903999999999</v>
      </c>
      <c r="EB901" s="11">
        <v>199.21154000000001</v>
      </c>
      <c r="EC901" s="11">
        <v>9.1367899999999995</v>
      </c>
      <c r="ED901" s="11">
        <v>5.9803800000000003</v>
      </c>
      <c r="EE901" s="11">
        <v>243.83398</v>
      </c>
      <c r="EF901" s="11">
        <v>542.82993999999997</v>
      </c>
      <c r="EG901" s="11">
        <v>651.84299999999996</v>
      </c>
      <c r="EH901" s="11">
        <v>1800.87348</v>
      </c>
      <c r="EI901" s="11">
        <v>11887.463760000001</v>
      </c>
      <c r="EJ901" s="11">
        <v>0</v>
      </c>
      <c r="EK901" s="11">
        <v>166.66836040000001</v>
      </c>
      <c r="EL901" s="11">
        <v>0.23616079800000001</v>
      </c>
      <c r="EM901" s="11">
        <v>1.8974215999999999E-2</v>
      </c>
      <c r="EN901" s="11">
        <v>5.6152214999999998E-2</v>
      </c>
      <c r="EO901" s="11">
        <v>0</v>
      </c>
      <c r="EP901" s="11">
        <v>0</v>
      </c>
      <c r="EQ901" s="11">
        <v>0</v>
      </c>
      <c r="ER901" s="11">
        <v>0</v>
      </c>
      <c r="ES901" s="11">
        <v>0</v>
      </c>
      <c r="ET901" s="11">
        <v>0</v>
      </c>
      <c r="EU901" s="11">
        <v>0</v>
      </c>
      <c r="EV901" s="11">
        <v>0</v>
      </c>
      <c r="EW901" s="11">
        <v>401.45118489999999</v>
      </c>
      <c r="EX901" s="11">
        <v>0.58605613999999995</v>
      </c>
      <c r="EY901" s="11">
        <v>4.7171550999999999E-2</v>
      </c>
      <c r="EZ901" s="11">
        <v>0.14181397800000001</v>
      </c>
      <c r="FA901" s="11">
        <v>0</v>
      </c>
      <c r="FB901" s="11">
        <v>0</v>
      </c>
      <c r="FC901" s="11">
        <v>0</v>
      </c>
      <c r="FD901" s="11">
        <v>0</v>
      </c>
      <c r="FE901" s="11">
        <v>0</v>
      </c>
      <c r="FF901" s="11">
        <v>0</v>
      </c>
      <c r="FG901" s="11">
        <v>0</v>
      </c>
      <c r="FH901" s="11">
        <v>2.8430689999999998</v>
      </c>
      <c r="FI901" s="11" t="s">
        <v>115</v>
      </c>
      <c r="FJ901" s="11" t="s">
        <v>115</v>
      </c>
      <c r="FK901" s="9">
        <v>35894.381971000003</v>
      </c>
      <c r="FL901" s="11" t="s">
        <v>115</v>
      </c>
      <c r="FM901" s="11" t="s">
        <v>115</v>
      </c>
    </row>
    <row r="902" spans="116:169">
      <c r="DL902" s="11">
        <v>0</v>
      </c>
      <c r="DM902" s="11">
        <v>2.7280899999999999</v>
      </c>
      <c r="DN902" s="11">
        <v>2.1190000000000001E-2</v>
      </c>
      <c r="DO902" s="11">
        <v>2.027E-2</v>
      </c>
      <c r="DP902" s="11">
        <v>1.4970000000000001E-2</v>
      </c>
      <c r="DQ902" s="11">
        <v>4.8000000000000001E-4</v>
      </c>
      <c r="DR902" s="11">
        <v>6.2E-4</v>
      </c>
      <c r="DS902" s="11">
        <v>1.542E-2</v>
      </c>
      <c r="DT902" s="11">
        <v>4.2029999999999998E-2</v>
      </c>
      <c r="DU902" s="11">
        <v>4.9709999999999997E-2</v>
      </c>
      <c r="DV902" s="11">
        <v>0.15692</v>
      </c>
      <c r="DW902" s="11">
        <v>0.94937000000000005</v>
      </c>
      <c r="DX902" s="11">
        <v>0</v>
      </c>
      <c r="DY902" s="11">
        <v>34272.836080000001</v>
      </c>
      <c r="DZ902" s="11">
        <v>267.49556999999999</v>
      </c>
      <c r="EA902" s="11">
        <v>256.98712</v>
      </c>
      <c r="EB902" s="11">
        <v>190.56793999999999</v>
      </c>
      <c r="EC902" s="11">
        <v>6.1589499999999999</v>
      </c>
      <c r="ED902" s="11">
        <v>7.8244800000000003</v>
      </c>
      <c r="EE902" s="11">
        <v>197.08170999999999</v>
      </c>
      <c r="EF902" s="11">
        <v>530.50500999999997</v>
      </c>
      <c r="EG902" s="11">
        <v>657.82338000000004</v>
      </c>
      <c r="EH902" s="11">
        <v>2044.7074600000001</v>
      </c>
      <c r="EI902" s="11">
        <v>12430.2937</v>
      </c>
      <c r="EJ902" s="11">
        <v>0</v>
      </c>
      <c r="EK902" s="11">
        <v>164.7530945</v>
      </c>
      <c r="EL902" s="11">
        <v>9.1078064E-2</v>
      </c>
      <c r="EM902" s="11">
        <v>3.7977499999999997E-2</v>
      </c>
      <c r="EN902" s="11">
        <v>4.2945364E-2</v>
      </c>
      <c r="EO902" s="11">
        <v>0</v>
      </c>
      <c r="EP902" s="11">
        <v>0</v>
      </c>
      <c r="EQ902" s="11">
        <v>0</v>
      </c>
      <c r="ER902" s="11">
        <v>0</v>
      </c>
      <c r="ES902" s="11">
        <v>0</v>
      </c>
      <c r="ET902" s="11">
        <v>0</v>
      </c>
      <c r="EU902" s="11">
        <v>0</v>
      </c>
      <c r="EV902" s="11">
        <v>0</v>
      </c>
      <c r="EW902" s="11">
        <v>390.5551471</v>
      </c>
      <c r="EX902" s="11">
        <v>0.22124732999999999</v>
      </c>
      <c r="EY902" s="11">
        <v>9.3143614E-2</v>
      </c>
      <c r="EZ902" s="11">
        <v>0.10676590800000001</v>
      </c>
      <c r="FA902" s="11">
        <v>0</v>
      </c>
      <c r="FB902" s="11">
        <v>0</v>
      </c>
      <c r="FC902" s="11">
        <v>0</v>
      </c>
      <c r="FD902" s="11">
        <v>0</v>
      </c>
      <c r="FE902" s="11">
        <v>0</v>
      </c>
      <c r="FF902" s="11">
        <v>0</v>
      </c>
      <c r="FG902" s="11">
        <v>0</v>
      </c>
      <c r="FH902" s="11">
        <v>2.7850060000000001</v>
      </c>
      <c r="FI902" s="11" t="s">
        <v>115</v>
      </c>
      <c r="FJ902" s="11" t="s">
        <v>115</v>
      </c>
      <c r="FK902" s="9">
        <v>34994.045677000002</v>
      </c>
      <c r="FL902" s="11" t="s">
        <v>115</v>
      </c>
      <c r="FM902" s="11" t="s">
        <v>115</v>
      </c>
    </row>
    <row r="903" spans="116:169">
      <c r="DL903" s="11">
        <v>0</v>
      </c>
      <c r="DM903" s="11">
        <v>2.6644999999999999</v>
      </c>
      <c r="DN903" s="11">
        <v>2.3779999999999999E-2</v>
      </c>
      <c r="DO903" s="11">
        <v>2.0330000000000001E-2</v>
      </c>
      <c r="DP903" s="11">
        <v>1.915E-2</v>
      </c>
      <c r="DQ903" s="11">
        <v>5.1000000000000004E-4</v>
      </c>
      <c r="DR903" s="11">
        <v>6.4999999999999997E-4</v>
      </c>
      <c r="DS903" s="11">
        <v>1.508E-2</v>
      </c>
      <c r="DT903" s="11">
        <v>4.1009999999999998E-2</v>
      </c>
      <c r="DU903" s="11">
        <v>5.033E-2</v>
      </c>
      <c r="DV903" s="11">
        <v>0.17233000000000001</v>
      </c>
      <c r="DW903" s="11">
        <v>0.99138999999999999</v>
      </c>
      <c r="DX903" s="11">
        <v>0</v>
      </c>
      <c r="DY903" s="11">
        <v>33311.51513</v>
      </c>
      <c r="DZ903" s="11">
        <v>298.68288999999999</v>
      </c>
      <c r="EA903" s="11">
        <v>256.48448999999999</v>
      </c>
      <c r="EB903" s="11">
        <v>242.6611</v>
      </c>
      <c r="EC903" s="11">
        <v>6.5091599999999996</v>
      </c>
      <c r="ED903" s="11">
        <v>8.1390200000000004</v>
      </c>
      <c r="EE903" s="11">
        <v>191.91239999999999</v>
      </c>
      <c r="EF903" s="11">
        <v>515.23725999999999</v>
      </c>
      <c r="EG903" s="11">
        <v>665.64787000000001</v>
      </c>
      <c r="EH903" s="11">
        <v>2241.78917</v>
      </c>
      <c r="EI903" s="11">
        <v>12960.798709999999</v>
      </c>
      <c r="EJ903" s="11">
        <v>0</v>
      </c>
      <c r="EK903" s="11">
        <v>162.72296610000001</v>
      </c>
      <c r="EL903" s="11">
        <v>9.2823475000000003E-2</v>
      </c>
      <c r="EM903" s="11">
        <v>4.6697085999999999E-2</v>
      </c>
      <c r="EN903" s="11">
        <v>4.1734366000000002E-2</v>
      </c>
      <c r="EO903" s="11">
        <v>0</v>
      </c>
      <c r="EP903" s="11">
        <v>0</v>
      </c>
      <c r="EQ903" s="11">
        <v>0</v>
      </c>
      <c r="ER903" s="11">
        <v>0</v>
      </c>
      <c r="ES903" s="11">
        <v>0</v>
      </c>
      <c r="ET903" s="11">
        <v>0</v>
      </c>
      <c r="EU903" s="11">
        <v>0</v>
      </c>
      <c r="EV903" s="11">
        <v>0</v>
      </c>
      <c r="EW903" s="11">
        <v>379.60461939999999</v>
      </c>
      <c r="EX903" s="11">
        <v>0.22172639899999999</v>
      </c>
      <c r="EY903" s="11">
        <v>0.112672228</v>
      </c>
      <c r="EZ903" s="11">
        <v>0.10212763699999999</v>
      </c>
      <c r="FA903" s="11">
        <v>0</v>
      </c>
      <c r="FB903" s="11">
        <v>0</v>
      </c>
      <c r="FC903" s="11">
        <v>0</v>
      </c>
      <c r="FD903" s="11">
        <v>0</v>
      </c>
      <c r="FE903" s="11">
        <v>0</v>
      </c>
      <c r="FF903" s="11">
        <v>0</v>
      </c>
      <c r="FG903" s="11">
        <v>0</v>
      </c>
      <c r="FH903" s="11">
        <v>2.7282639999999998</v>
      </c>
      <c r="FI903" s="11" t="s">
        <v>115</v>
      </c>
      <c r="FJ903" s="11" t="s">
        <v>115</v>
      </c>
      <c r="FK903" s="9">
        <v>34115.852769999998</v>
      </c>
      <c r="FL903" s="11" t="s">
        <v>115</v>
      </c>
      <c r="FM903" s="11" t="s">
        <v>115</v>
      </c>
    </row>
    <row r="904" spans="116:169">
      <c r="DL904" s="11">
        <v>0</v>
      </c>
      <c r="DM904" s="11">
        <v>2.6023900000000002</v>
      </c>
      <c r="DN904" s="11">
        <v>2.3779999999999999E-2</v>
      </c>
      <c r="DO904" s="11">
        <v>2.2429999999999999E-2</v>
      </c>
      <c r="DP904" s="11">
        <v>1.949E-2</v>
      </c>
      <c r="DQ904" s="11">
        <v>5.5000000000000003E-4</v>
      </c>
      <c r="DR904" s="11">
        <v>6.4999999999999997E-4</v>
      </c>
      <c r="DS904" s="11">
        <v>1.8929999999999999E-2</v>
      </c>
      <c r="DT904" s="11">
        <v>4.0039999999999999E-2</v>
      </c>
      <c r="DU904" s="11">
        <v>5.0979999999999998E-2</v>
      </c>
      <c r="DV904" s="11">
        <v>0.18742</v>
      </c>
      <c r="DW904" s="11">
        <v>1.0324</v>
      </c>
      <c r="DX904" s="11">
        <v>0</v>
      </c>
      <c r="DY904" s="11">
        <v>32374.682919999999</v>
      </c>
      <c r="DZ904" s="11">
        <v>297.24635000000001</v>
      </c>
      <c r="EA904" s="11">
        <v>281.69015000000002</v>
      </c>
      <c r="EB904" s="11">
        <v>245.84733</v>
      </c>
      <c r="EC904" s="11">
        <v>6.9909699999999999</v>
      </c>
      <c r="ED904" s="11">
        <v>8.1346299999999996</v>
      </c>
      <c r="EE904" s="11">
        <v>239.74427</v>
      </c>
      <c r="EF904" s="11">
        <v>500.53818999999999</v>
      </c>
      <c r="EG904" s="11">
        <v>673.78688</v>
      </c>
      <c r="EH904" s="11">
        <v>2433.7015700000002</v>
      </c>
      <c r="EI904" s="11">
        <v>13476.035970000001</v>
      </c>
      <c r="EJ904" s="11">
        <v>0</v>
      </c>
      <c r="EK904" s="11">
        <v>160.76964190000001</v>
      </c>
      <c r="EL904" s="11">
        <v>0.10402175800000001</v>
      </c>
      <c r="EM904" s="11">
        <v>5.0290191999999997E-2</v>
      </c>
      <c r="EN904" s="11">
        <v>5.4004075999999998E-2</v>
      </c>
      <c r="EO904" s="11">
        <v>0</v>
      </c>
      <c r="EP904" s="11">
        <v>0</v>
      </c>
      <c r="EQ904" s="11">
        <v>0</v>
      </c>
      <c r="ER904" s="11">
        <v>0</v>
      </c>
      <c r="ES904" s="11">
        <v>0</v>
      </c>
      <c r="ET904" s="11">
        <v>0</v>
      </c>
      <c r="EU904" s="11">
        <v>0</v>
      </c>
      <c r="EV904" s="11">
        <v>0</v>
      </c>
      <c r="EW904" s="11">
        <v>369.05604620000003</v>
      </c>
      <c r="EX904" s="11">
        <v>0.24455506399999999</v>
      </c>
      <c r="EY904" s="11">
        <v>0.11946488199999999</v>
      </c>
      <c r="EZ904" s="11">
        <v>0.13007011099999999</v>
      </c>
      <c r="FA904" s="11">
        <v>0</v>
      </c>
      <c r="FB904" s="11">
        <v>0</v>
      </c>
      <c r="FC904" s="11">
        <v>0</v>
      </c>
      <c r="FD904" s="11">
        <v>0</v>
      </c>
      <c r="FE904" s="11">
        <v>0</v>
      </c>
      <c r="FF904" s="11">
        <v>0</v>
      </c>
      <c r="FG904" s="11">
        <v>0</v>
      </c>
      <c r="FH904" s="11">
        <v>2.6686480000000001</v>
      </c>
      <c r="FI904" s="11" t="s">
        <v>115</v>
      </c>
      <c r="FJ904" s="11" t="s">
        <v>115</v>
      </c>
      <c r="FK904" s="9">
        <v>33206.457729000002</v>
      </c>
      <c r="FL904" s="11" t="s">
        <v>115</v>
      </c>
      <c r="FM904" s="11" t="s">
        <v>115</v>
      </c>
    </row>
    <row r="905" spans="116:169">
      <c r="DL905" s="11">
        <v>0</v>
      </c>
      <c r="DM905" s="11">
        <v>2.5412400000000002</v>
      </c>
      <c r="DN905" s="11">
        <v>2.3970000000000002E-2</v>
      </c>
      <c r="DO905" s="11">
        <v>2.2450000000000001E-2</v>
      </c>
      <c r="DP905" s="11">
        <v>2.1319999999999999E-2</v>
      </c>
      <c r="DQ905" s="11">
        <v>5.8E-4</v>
      </c>
      <c r="DR905" s="11">
        <v>6.6E-4</v>
      </c>
      <c r="DS905" s="11">
        <v>1.9310000000000001E-2</v>
      </c>
      <c r="DT905" s="11">
        <v>3.9120000000000002E-2</v>
      </c>
      <c r="DU905" s="11">
        <v>5.1619999999999999E-2</v>
      </c>
      <c r="DV905" s="11">
        <v>0.20635000000000001</v>
      </c>
      <c r="DW905" s="11">
        <v>1.0724400000000001</v>
      </c>
      <c r="DX905" s="11">
        <v>0</v>
      </c>
      <c r="DY905" s="11">
        <v>31455.511200000001</v>
      </c>
      <c r="DZ905" s="11">
        <v>298.16370999999998</v>
      </c>
      <c r="EA905" s="11">
        <v>280.52113000000003</v>
      </c>
      <c r="EB905" s="11">
        <v>267.67493000000002</v>
      </c>
      <c r="EC905" s="11">
        <v>7.30504</v>
      </c>
      <c r="ED905" s="11">
        <v>8.1989999999999998</v>
      </c>
      <c r="EE905" s="11">
        <v>243.45101</v>
      </c>
      <c r="EF905" s="11">
        <v>486.61335000000003</v>
      </c>
      <c r="EG905" s="11">
        <v>681.92151000000001</v>
      </c>
      <c r="EH905" s="11">
        <v>2673.4458399999999</v>
      </c>
      <c r="EI905" s="11">
        <v>13976.57416</v>
      </c>
      <c r="EJ905" s="11">
        <v>0</v>
      </c>
      <c r="EK905" s="11">
        <v>158.79854990000001</v>
      </c>
      <c r="EL905" s="11">
        <v>0.109277769</v>
      </c>
      <c r="EM905" s="11">
        <v>5.4946964000000001E-2</v>
      </c>
      <c r="EN905" s="11">
        <v>5.559207E-2</v>
      </c>
      <c r="EO905" s="11">
        <v>0</v>
      </c>
      <c r="EP905" s="11">
        <v>0</v>
      </c>
      <c r="EQ905" s="11">
        <v>0</v>
      </c>
      <c r="ER905" s="11">
        <v>0</v>
      </c>
      <c r="ES905" s="11">
        <v>0</v>
      </c>
      <c r="ET905" s="11">
        <v>0</v>
      </c>
      <c r="EU905" s="11">
        <v>0</v>
      </c>
      <c r="EV905" s="11">
        <v>0</v>
      </c>
      <c r="EW905" s="11">
        <v>358.67874189999998</v>
      </c>
      <c r="EX905" s="11">
        <v>0.252857322</v>
      </c>
      <c r="EY905" s="11">
        <v>0.12843606900000001</v>
      </c>
      <c r="EZ905" s="11">
        <v>0.131775</v>
      </c>
      <c r="FA905" s="11">
        <v>0</v>
      </c>
      <c r="FB905" s="11">
        <v>0</v>
      </c>
      <c r="FC905" s="11">
        <v>0</v>
      </c>
      <c r="FD905" s="11">
        <v>0</v>
      </c>
      <c r="FE905" s="11">
        <v>0</v>
      </c>
      <c r="FF905" s="11">
        <v>0</v>
      </c>
      <c r="FG905" s="11">
        <v>0</v>
      </c>
      <c r="FH905" s="11">
        <v>2.6095619999999999</v>
      </c>
      <c r="FI905" s="11" t="s">
        <v>115</v>
      </c>
      <c r="FJ905" s="11" t="s">
        <v>115</v>
      </c>
      <c r="FK905" s="9">
        <v>32309.176005000001</v>
      </c>
      <c r="FL905" s="11" t="s">
        <v>115</v>
      </c>
      <c r="FM905" s="11" t="s">
        <v>115</v>
      </c>
    </row>
    <row r="906" spans="116:169">
      <c r="DL906" s="11">
        <v>0</v>
      </c>
      <c r="DM906" s="11">
        <v>2.4817499999999999</v>
      </c>
      <c r="DN906" s="11">
        <v>2.333E-2</v>
      </c>
      <c r="DO906" s="11">
        <v>2.257E-2</v>
      </c>
      <c r="DP906" s="11">
        <v>2.1430000000000001E-2</v>
      </c>
      <c r="DQ906" s="11">
        <v>5.9000000000000003E-4</v>
      </c>
      <c r="DR906" s="11">
        <v>6.4999999999999997E-4</v>
      </c>
      <c r="DS906" s="11">
        <v>2.0979999999999999E-2</v>
      </c>
      <c r="DT906" s="11">
        <v>3.8249999999999999E-2</v>
      </c>
      <c r="DU906" s="11">
        <v>5.228E-2</v>
      </c>
      <c r="DV906" s="11">
        <v>0.22566</v>
      </c>
      <c r="DW906" s="11">
        <v>1.1115600000000001</v>
      </c>
      <c r="DX906" s="11">
        <v>0</v>
      </c>
      <c r="DY906" s="11">
        <v>30562.746279999999</v>
      </c>
      <c r="DZ906" s="11">
        <v>288.82648999999998</v>
      </c>
      <c r="EA906" s="11">
        <v>280.63574999999997</v>
      </c>
      <c r="EB906" s="11">
        <v>267.69132000000002</v>
      </c>
      <c r="EC906" s="11">
        <v>7.3942899999999998</v>
      </c>
      <c r="ED906" s="11">
        <v>8.1074000000000002</v>
      </c>
      <c r="EE906" s="11">
        <v>263.20515999999998</v>
      </c>
      <c r="EF906" s="11">
        <v>473.47937000000002</v>
      </c>
      <c r="EG906" s="11">
        <v>690.12050999999997</v>
      </c>
      <c r="EH906" s="11">
        <v>2916.8968500000001</v>
      </c>
      <c r="EI906" s="11">
        <v>14463.18751</v>
      </c>
      <c r="EJ906" s="11">
        <v>0</v>
      </c>
      <c r="EK906" s="11">
        <v>156.8579804</v>
      </c>
      <c r="EL906" s="11">
        <v>0.11352938</v>
      </c>
      <c r="EM906" s="11">
        <v>5.6925491000000002E-2</v>
      </c>
      <c r="EN906" s="11">
        <v>6.1502065000000002E-2</v>
      </c>
      <c r="EO906" s="11">
        <v>0</v>
      </c>
      <c r="EP906" s="11">
        <v>0</v>
      </c>
      <c r="EQ906" s="11">
        <v>0</v>
      </c>
      <c r="ER906" s="11">
        <v>0</v>
      </c>
      <c r="ES906" s="11">
        <v>0</v>
      </c>
      <c r="ET906" s="11">
        <v>0</v>
      </c>
      <c r="EU906" s="11">
        <v>0</v>
      </c>
      <c r="EV906" s="11">
        <v>0</v>
      </c>
      <c r="EW906" s="11">
        <v>348.57871920000002</v>
      </c>
      <c r="EX906" s="11">
        <v>0.25853902400000001</v>
      </c>
      <c r="EY906" s="11">
        <v>0.13095358200000001</v>
      </c>
      <c r="EZ906" s="11">
        <v>0.14346505100000001</v>
      </c>
      <c r="FA906" s="11">
        <v>0</v>
      </c>
      <c r="FB906" s="11">
        <v>0</v>
      </c>
      <c r="FC906" s="11">
        <v>0</v>
      </c>
      <c r="FD906" s="11">
        <v>0</v>
      </c>
      <c r="FE906" s="11">
        <v>0</v>
      </c>
      <c r="FF906" s="11">
        <v>0</v>
      </c>
      <c r="FG906" s="11">
        <v>0</v>
      </c>
      <c r="FH906" s="11">
        <v>2.5496789999999998</v>
      </c>
      <c r="FI906" s="11" t="s">
        <v>115</v>
      </c>
      <c r="FJ906" s="11" t="s">
        <v>115</v>
      </c>
      <c r="FK906" s="9">
        <v>31407.294134</v>
      </c>
      <c r="FL906" s="11" t="s">
        <v>115</v>
      </c>
      <c r="FM906" s="11" t="s">
        <v>115</v>
      </c>
    </row>
    <row r="907" spans="116:169">
      <c r="DL907" s="11">
        <v>0</v>
      </c>
      <c r="DM907" s="11">
        <v>2.43154</v>
      </c>
      <c r="DN907" s="11">
        <v>2.196E-2</v>
      </c>
      <c r="DO907" s="11">
        <v>1.9970000000000002E-2</v>
      </c>
      <c r="DP907" s="11">
        <v>2.051E-2</v>
      </c>
      <c r="DQ907" s="11">
        <v>1.09E-3</v>
      </c>
      <c r="DR907" s="11">
        <v>2.9999999999999997E-4</v>
      </c>
      <c r="DS907" s="11">
        <v>2.0490000000000001E-2</v>
      </c>
      <c r="DT907" s="11">
        <v>3.381E-2</v>
      </c>
      <c r="DU907" s="11">
        <v>5.2929999999999998E-2</v>
      </c>
      <c r="DV907" s="11">
        <v>0.24664</v>
      </c>
      <c r="DW907" s="11">
        <v>1.14981</v>
      </c>
      <c r="DX907" s="11">
        <v>0</v>
      </c>
      <c r="DY907" s="11">
        <v>29789.30312</v>
      </c>
      <c r="DZ907" s="11">
        <v>270.43671000000001</v>
      </c>
      <c r="EA907" s="11">
        <v>247.09506999999999</v>
      </c>
      <c r="EB907" s="11">
        <v>255.00363999999999</v>
      </c>
      <c r="EC907" s="11">
        <v>13.57043</v>
      </c>
      <c r="ED907" s="11">
        <v>3.6648800000000001</v>
      </c>
      <c r="EE907" s="11">
        <v>255.92411999999999</v>
      </c>
      <c r="EF907" s="11">
        <v>416.45519999999999</v>
      </c>
      <c r="EG907" s="11">
        <v>698.22790999999995</v>
      </c>
      <c r="EH907" s="11">
        <v>3180.1020100000001</v>
      </c>
      <c r="EI907" s="11">
        <v>14936.666880000001</v>
      </c>
      <c r="EJ907" s="11">
        <v>0</v>
      </c>
      <c r="EK907" s="11">
        <v>155.50997770000001</v>
      </c>
      <c r="EL907" s="11">
        <v>0.193288708</v>
      </c>
      <c r="EM907" s="11">
        <v>9.4673990999999999E-2</v>
      </c>
      <c r="EN907" s="11">
        <v>4.3010321999999997E-2</v>
      </c>
      <c r="EO907" s="11">
        <v>0</v>
      </c>
      <c r="EP907" s="11">
        <v>0</v>
      </c>
      <c r="EQ907" s="11">
        <v>0</v>
      </c>
      <c r="ER907" s="11">
        <v>0</v>
      </c>
      <c r="ES907" s="11">
        <v>0</v>
      </c>
      <c r="ET907" s="11">
        <v>0</v>
      </c>
      <c r="EU907" s="11">
        <v>0</v>
      </c>
      <c r="EV907" s="11">
        <v>0</v>
      </c>
      <c r="EW907" s="11">
        <v>339.98119580000002</v>
      </c>
      <c r="EX907" s="11">
        <v>0.432341843</v>
      </c>
      <c r="EY907" s="11">
        <v>0.21430038600000001</v>
      </c>
      <c r="EZ907" s="11">
        <v>9.8726032000000005E-2</v>
      </c>
      <c r="FA907" s="11">
        <v>0</v>
      </c>
      <c r="FB907" s="11">
        <v>0</v>
      </c>
      <c r="FC907" s="11">
        <v>0</v>
      </c>
      <c r="FD907" s="11">
        <v>0</v>
      </c>
      <c r="FE907" s="11">
        <v>0</v>
      </c>
      <c r="FF907" s="11">
        <v>0</v>
      </c>
      <c r="FG907" s="11">
        <v>0</v>
      </c>
      <c r="FH907" s="11">
        <v>2.4950730000000001</v>
      </c>
      <c r="FI907" s="11" t="s">
        <v>115</v>
      </c>
      <c r="FJ907" s="11" t="s">
        <v>115</v>
      </c>
      <c r="FK907" s="9">
        <v>30575.408972000001</v>
      </c>
      <c r="FL907" s="11" t="s">
        <v>115</v>
      </c>
      <c r="FM907" s="11" t="s">
        <v>115</v>
      </c>
    </row>
    <row r="908" spans="116:169">
      <c r="DL908" s="11">
        <v>0</v>
      </c>
      <c r="DM908" s="11">
        <v>2.3811599999999999</v>
      </c>
      <c r="DN908" s="11">
        <v>2.2859999999999998E-2</v>
      </c>
      <c r="DO908" s="11">
        <v>1.8780000000000002E-2</v>
      </c>
      <c r="DP908" s="11">
        <v>1.8249999999999999E-2</v>
      </c>
      <c r="DQ908" s="11">
        <v>1.01E-3</v>
      </c>
      <c r="DR908" s="11">
        <v>2.9E-4</v>
      </c>
      <c r="DS908" s="11">
        <v>1.9619999999999999E-2</v>
      </c>
      <c r="DT908" s="11">
        <v>3.3110000000000001E-2</v>
      </c>
      <c r="DU908" s="11">
        <v>5.323E-2</v>
      </c>
      <c r="DV908" s="11">
        <v>0.26713999999999999</v>
      </c>
      <c r="DW908" s="11">
        <v>1.1836199999999999</v>
      </c>
      <c r="DX908" s="11">
        <v>0</v>
      </c>
      <c r="DY908" s="11">
        <v>29018.52289</v>
      </c>
      <c r="DZ908" s="11">
        <v>279.98030999999997</v>
      </c>
      <c r="EA908" s="11">
        <v>231.19565</v>
      </c>
      <c r="EB908" s="11">
        <v>225.73212000000001</v>
      </c>
      <c r="EC908" s="11">
        <v>12.517250000000001</v>
      </c>
      <c r="ED908" s="11">
        <v>3.5701499999999999</v>
      </c>
      <c r="EE908" s="11">
        <v>243.84974</v>
      </c>
      <c r="EF908" s="11">
        <v>405.61417</v>
      </c>
      <c r="EG908" s="11">
        <v>701.89278999999999</v>
      </c>
      <c r="EH908" s="11">
        <v>3436.0261300000002</v>
      </c>
      <c r="EI908" s="11">
        <v>15353.122090000001</v>
      </c>
      <c r="EJ908" s="11">
        <v>0</v>
      </c>
      <c r="EK908" s="11">
        <v>154.08362120000001</v>
      </c>
      <c r="EL908" s="11">
        <v>0.214826451</v>
      </c>
      <c r="EM908" s="11">
        <v>8.6617637999999997E-2</v>
      </c>
      <c r="EN908" s="11">
        <v>4.1638553000000002E-2</v>
      </c>
      <c r="EO908" s="11">
        <v>0</v>
      </c>
      <c r="EP908" s="11">
        <v>0</v>
      </c>
      <c r="EQ908" s="11">
        <v>0</v>
      </c>
      <c r="ER908" s="11">
        <v>0</v>
      </c>
      <c r="ES908" s="11">
        <v>0</v>
      </c>
      <c r="ET908" s="11">
        <v>0</v>
      </c>
      <c r="EU908" s="11">
        <v>0</v>
      </c>
      <c r="EV908" s="11">
        <v>0</v>
      </c>
      <c r="EW908" s="11">
        <v>331.37797749999999</v>
      </c>
      <c r="EX908" s="11">
        <v>0.47404951400000001</v>
      </c>
      <c r="EY908" s="11">
        <v>0.19292693399999999</v>
      </c>
      <c r="EZ908" s="11">
        <v>9.4042206000000003E-2</v>
      </c>
      <c r="FA908" s="11">
        <v>0</v>
      </c>
      <c r="FB908" s="11">
        <v>0</v>
      </c>
      <c r="FC908" s="11">
        <v>0</v>
      </c>
      <c r="FD908" s="11">
        <v>0</v>
      </c>
      <c r="FE908" s="11">
        <v>0</v>
      </c>
      <c r="FF908" s="11">
        <v>0</v>
      </c>
      <c r="FG908" s="11">
        <v>0</v>
      </c>
      <c r="FH908" s="11">
        <v>2.4420519999999999</v>
      </c>
      <c r="FI908" s="11" t="s">
        <v>115</v>
      </c>
      <c r="FJ908" s="11" t="s">
        <v>115</v>
      </c>
      <c r="FK908" s="9">
        <v>29767.948211999999</v>
      </c>
      <c r="FL908" s="11" t="s">
        <v>115</v>
      </c>
      <c r="FM908" s="11" t="s">
        <v>115</v>
      </c>
    </row>
    <row r="909" spans="116:169">
      <c r="DL909" s="11">
        <v>0</v>
      </c>
      <c r="DM909" s="11">
        <v>2.3353000000000002</v>
      </c>
      <c r="DN909" s="11">
        <v>1.9089999999999999E-2</v>
      </c>
      <c r="DO909" s="11">
        <v>1.9349999999999999E-2</v>
      </c>
      <c r="DP909" s="11">
        <v>1.719E-2</v>
      </c>
      <c r="DQ909" s="11">
        <v>9.6000000000000002E-4</v>
      </c>
      <c r="DR909" s="11">
        <v>2.9E-4</v>
      </c>
      <c r="DS909" s="11">
        <v>1.746E-2</v>
      </c>
      <c r="DT909" s="11">
        <v>3.2410000000000001E-2</v>
      </c>
      <c r="DU909" s="11">
        <v>5.3519999999999998E-2</v>
      </c>
      <c r="DV909" s="11">
        <v>0.28676000000000001</v>
      </c>
      <c r="DW909" s="11">
        <v>1.2167300000000001</v>
      </c>
      <c r="DX909" s="11">
        <v>0</v>
      </c>
      <c r="DY909" s="11">
        <v>28307.42136</v>
      </c>
      <c r="DZ909" s="11">
        <v>232.61801</v>
      </c>
      <c r="EA909" s="11">
        <v>236.93315999999999</v>
      </c>
      <c r="EB909" s="11">
        <v>211.61605</v>
      </c>
      <c r="EC909" s="11">
        <v>11.783440000000001</v>
      </c>
      <c r="ED909" s="11">
        <v>3.4828899999999998</v>
      </c>
      <c r="EE909" s="11">
        <v>215.93888000000001</v>
      </c>
      <c r="EF909" s="11">
        <v>395.00788999999997</v>
      </c>
      <c r="EG909" s="11">
        <v>705.46294</v>
      </c>
      <c r="EH909" s="11">
        <v>3679.8758699999998</v>
      </c>
      <c r="EI909" s="11">
        <v>15758.73626</v>
      </c>
      <c r="EJ909" s="11">
        <v>0</v>
      </c>
      <c r="EK909" s="11">
        <v>152.81391919999999</v>
      </c>
      <c r="EL909" s="11">
        <v>0.214053628</v>
      </c>
      <c r="EM909" s="11">
        <v>8.1090221000000004E-2</v>
      </c>
      <c r="EN909" s="11">
        <v>3.7459804999999999E-2</v>
      </c>
      <c r="EO909" s="11">
        <v>0</v>
      </c>
      <c r="EP909" s="11">
        <v>0</v>
      </c>
      <c r="EQ909" s="11">
        <v>0</v>
      </c>
      <c r="ER909" s="11">
        <v>0</v>
      </c>
      <c r="ES909" s="11">
        <v>0</v>
      </c>
      <c r="ET909" s="11">
        <v>0</v>
      </c>
      <c r="EU909" s="11">
        <v>0</v>
      </c>
      <c r="EV909" s="11">
        <v>0</v>
      </c>
      <c r="EW909" s="11">
        <v>323.25972869999998</v>
      </c>
      <c r="EX909" s="11">
        <v>0.46441708100000001</v>
      </c>
      <c r="EY909" s="11">
        <v>0.17767128400000001</v>
      </c>
      <c r="EZ909" s="11">
        <v>8.3238790000000007E-2</v>
      </c>
      <c r="FA909" s="11">
        <v>0</v>
      </c>
      <c r="FB909" s="11">
        <v>0</v>
      </c>
      <c r="FC909" s="11">
        <v>0</v>
      </c>
      <c r="FD909" s="11">
        <v>0</v>
      </c>
      <c r="FE909" s="11">
        <v>0</v>
      </c>
      <c r="FF909" s="11">
        <v>0</v>
      </c>
      <c r="FG909" s="11">
        <v>0</v>
      </c>
      <c r="FH909" s="11">
        <v>2.3918919999999999</v>
      </c>
      <c r="FI909" s="11" t="s">
        <v>115</v>
      </c>
      <c r="FJ909" s="11" t="s">
        <v>115</v>
      </c>
      <c r="FK909" s="9">
        <v>29000.372028000002</v>
      </c>
      <c r="FL909" s="11" t="s">
        <v>115</v>
      </c>
      <c r="FM909" s="11" t="s">
        <v>115</v>
      </c>
    </row>
    <row r="910" spans="116:169">
      <c r="DL910" s="11">
        <v>0</v>
      </c>
      <c r="DM910" s="11">
        <v>2.2865500000000001</v>
      </c>
      <c r="DN910" s="11">
        <v>2.1819999999999999E-2</v>
      </c>
      <c r="DO910" s="11">
        <v>1.652E-2</v>
      </c>
      <c r="DP910" s="11">
        <v>1.753E-2</v>
      </c>
      <c r="DQ910" s="11">
        <v>9.2000000000000003E-4</v>
      </c>
      <c r="DR910" s="11">
        <v>2.7999999999999998E-4</v>
      </c>
      <c r="DS910" s="11">
        <v>1.6549999999999999E-2</v>
      </c>
      <c r="DT910" s="11">
        <v>3.1730000000000001E-2</v>
      </c>
      <c r="DU910" s="11">
        <v>5.3809999999999997E-2</v>
      </c>
      <c r="DV910" s="11">
        <v>0.30421999999999999</v>
      </c>
      <c r="DW910" s="11">
        <v>1.2491399999999999</v>
      </c>
      <c r="DX910" s="11">
        <v>0</v>
      </c>
      <c r="DY910" s="11">
        <v>27565.674640000001</v>
      </c>
      <c r="DZ910" s="11">
        <v>264.48106000000001</v>
      </c>
      <c r="EA910" s="11">
        <v>201.25959</v>
      </c>
      <c r="EB910" s="11">
        <v>214.59949</v>
      </c>
      <c r="EC910" s="11">
        <v>11.224909999999999</v>
      </c>
      <c r="ED910" s="11">
        <v>3.39256</v>
      </c>
      <c r="EE910" s="11">
        <v>203.52055999999999</v>
      </c>
      <c r="EF910" s="11">
        <v>384.61962999999997</v>
      </c>
      <c r="EG910" s="11">
        <v>708.94583</v>
      </c>
      <c r="EH910" s="11">
        <v>3895.81475</v>
      </c>
      <c r="EI910" s="11">
        <v>16153.74415</v>
      </c>
      <c r="EJ910" s="11">
        <v>0</v>
      </c>
      <c r="EK910" s="11">
        <v>151.28567190000001</v>
      </c>
      <c r="EL910" s="11">
        <v>0.19574913099999999</v>
      </c>
      <c r="EM910" s="11">
        <v>8.2472941999999994E-2</v>
      </c>
      <c r="EN910" s="11">
        <v>3.5698233000000003E-2</v>
      </c>
      <c r="EO910" s="11">
        <v>0</v>
      </c>
      <c r="EP910" s="11">
        <v>0</v>
      </c>
      <c r="EQ910" s="11">
        <v>0</v>
      </c>
      <c r="ER910" s="11">
        <v>0</v>
      </c>
      <c r="ES910" s="11">
        <v>0</v>
      </c>
      <c r="ET910" s="11">
        <v>0</v>
      </c>
      <c r="EU910" s="11">
        <v>0</v>
      </c>
      <c r="EV910" s="11">
        <v>0</v>
      </c>
      <c r="EW910" s="11">
        <v>314.75284199999999</v>
      </c>
      <c r="EX910" s="11">
        <v>0.417993683</v>
      </c>
      <c r="EY910" s="11">
        <v>0.17773101999999999</v>
      </c>
      <c r="EZ910" s="11">
        <v>7.8037648000000001E-2</v>
      </c>
      <c r="FA910" s="11">
        <v>0</v>
      </c>
      <c r="FB910" s="11">
        <v>0</v>
      </c>
      <c r="FC910" s="11">
        <v>0</v>
      </c>
      <c r="FD910" s="11">
        <v>0</v>
      </c>
      <c r="FE910" s="11">
        <v>0</v>
      </c>
      <c r="FF910" s="11">
        <v>0</v>
      </c>
      <c r="FG910" s="11">
        <v>0</v>
      </c>
      <c r="FH910" s="11">
        <v>2.3433389999999998</v>
      </c>
      <c r="FI910" s="11" t="s">
        <v>115</v>
      </c>
      <c r="FJ910" s="11" t="s">
        <v>115</v>
      </c>
      <c r="FK910" s="9">
        <v>28257.239689000002</v>
      </c>
      <c r="FL910" s="11" t="s">
        <v>115</v>
      </c>
      <c r="FM910" s="11" t="s">
        <v>115</v>
      </c>
    </row>
    <row r="911" spans="116:169">
      <c r="DL911" s="11">
        <v>0</v>
      </c>
      <c r="DM911" s="11">
        <v>2.2446600000000001</v>
      </c>
      <c r="DN911" s="11">
        <v>1.6E-2</v>
      </c>
      <c r="DO911" s="11">
        <v>1.8409999999999999E-2</v>
      </c>
      <c r="DP911" s="11">
        <v>1.523E-2</v>
      </c>
      <c r="DQ911" s="11">
        <v>8.8999999999999995E-4</v>
      </c>
      <c r="DR911" s="11">
        <v>2.7E-4</v>
      </c>
      <c r="DS911" s="11">
        <v>1.67E-2</v>
      </c>
      <c r="DT911" s="11">
        <v>3.117E-2</v>
      </c>
      <c r="DU911" s="11">
        <v>5.4089999999999999E-2</v>
      </c>
      <c r="DV911" s="11">
        <v>0.32077</v>
      </c>
      <c r="DW911" s="11">
        <v>1.28087</v>
      </c>
      <c r="DX911" s="11">
        <v>0</v>
      </c>
      <c r="DY911" s="11">
        <v>26910.874070000002</v>
      </c>
      <c r="DZ911" s="11">
        <v>192.86429999999999</v>
      </c>
      <c r="EA911" s="11">
        <v>223.08186000000001</v>
      </c>
      <c r="EB911" s="11">
        <v>185.49361999999999</v>
      </c>
      <c r="EC911" s="11">
        <v>10.825659999999999</v>
      </c>
      <c r="ED911" s="11">
        <v>3.3118699999999999</v>
      </c>
      <c r="EE911" s="11">
        <v>204.44521</v>
      </c>
      <c r="EF911" s="11">
        <v>375.82663000000002</v>
      </c>
      <c r="EG911" s="11">
        <v>712.33839</v>
      </c>
      <c r="EH911" s="11">
        <v>4099.3352999999997</v>
      </c>
      <c r="EI911" s="11">
        <v>16538.36378</v>
      </c>
      <c r="EJ911" s="11">
        <v>0</v>
      </c>
      <c r="EK911" s="11">
        <v>150.2020076</v>
      </c>
      <c r="EL911" s="11">
        <v>0.20282407799999999</v>
      </c>
      <c r="EM911" s="11">
        <v>7.4830006000000004E-2</v>
      </c>
      <c r="EN911" s="11">
        <v>3.6800826000000002E-2</v>
      </c>
      <c r="EO911" s="11">
        <v>0</v>
      </c>
      <c r="EP911" s="11">
        <v>0</v>
      </c>
      <c r="EQ911" s="11">
        <v>0</v>
      </c>
      <c r="ER911" s="11">
        <v>0</v>
      </c>
      <c r="ES911" s="11">
        <v>0</v>
      </c>
      <c r="ET911" s="11">
        <v>0</v>
      </c>
      <c r="EU911" s="11">
        <v>0</v>
      </c>
      <c r="EV911" s="11">
        <v>0</v>
      </c>
      <c r="EW911" s="11">
        <v>307.32176240000001</v>
      </c>
      <c r="EX911" s="11">
        <v>0.42564770099999999</v>
      </c>
      <c r="EY911" s="11">
        <v>0.15866576399999999</v>
      </c>
      <c r="EZ911" s="11">
        <v>7.9136267999999996E-2</v>
      </c>
      <c r="FA911" s="11">
        <v>0</v>
      </c>
      <c r="FB911" s="11">
        <v>0</v>
      </c>
      <c r="FC911" s="11">
        <v>0</v>
      </c>
      <c r="FD911" s="11">
        <v>0</v>
      </c>
      <c r="FE911" s="11">
        <v>0</v>
      </c>
      <c r="FF911" s="11">
        <v>0</v>
      </c>
      <c r="FG911" s="11">
        <v>0</v>
      </c>
      <c r="FH911" s="11">
        <v>2.295188</v>
      </c>
      <c r="FI911" s="11" t="s">
        <v>115</v>
      </c>
      <c r="FJ911" s="11" t="s">
        <v>115</v>
      </c>
      <c r="FK911" s="9">
        <v>27523.139520000001</v>
      </c>
      <c r="FL911" s="11" t="s">
        <v>115</v>
      </c>
      <c r="FM911" s="11" t="s">
        <v>115</v>
      </c>
    </row>
    <row r="912" spans="116:169">
      <c r="DL912" s="11">
        <v>0</v>
      </c>
      <c r="DM912" s="11">
        <v>2.20214</v>
      </c>
      <c r="DN912" s="11">
        <v>1.6049999999999998E-2</v>
      </c>
      <c r="DO912" s="11">
        <v>1.41E-2</v>
      </c>
      <c r="DP912" s="11">
        <v>1.6580000000000001E-2</v>
      </c>
      <c r="DQ912" s="11">
        <v>8.4000000000000003E-4</v>
      </c>
      <c r="DR912" s="11">
        <v>2.7E-4</v>
      </c>
      <c r="DS912" s="11">
        <v>1.461E-2</v>
      </c>
      <c r="DT912" s="11">
        <v>3.0589999999999999E-2</v>
      </c>
      <c r="DU912" s="11">
        <v>5.4359999999999999E-2</v>
      </c>
      <c r="DV912" s="11">
        <v>0.33746999999999999</v>
      </c>
      <c r="DW912" s="11">
        <v>1.3120400000000001</v>
      </c>
      <c r="DX912" s="11">
        <v>0</v>
      </c>
      <c r="DY912" s="11">
        <v>26252.680779999999</v>
      </c>
      <c r="DZ912" s="11">
        <v>192.37271999999999</v>
      </c>
      <c r="EA912" s="11">
        <v>169.93163000000001</v>
      </c>
      <c r="EB912" s="11">
        <v>200.86389</v>
      </c>
      <c r="EC912" s="11">
        <v>10.13059</v>
      </c>
      <c r="ED912" s="11">
        <v>3.2321300000000002</v>
      </c>
      <c r="EE912" s="11">
        <v>177.83441999999999</v>
      </c>
      <c r="EF912" s="11">
        <v>366.82177000000001</v>
      </c>
      <c r="EG912" s="11">
        <v>715.65026999999998</v>
      </c>
      <c r="EH912" s="11">
        <v>4303.7805099999996</v>
      </c>
      <c r="EI912" s="11">
        <v>16914.190409999999</v>
      </c>
      <c r="EJ912" s="11">
        <v>0</v>
      </c>
      <c r="EK912" s="11">
        <v>148.98220380000001</v>
      </c>
      <c r="EL912" s="11">
        <v>0.178209861</v>
      </c>
      <c r="EM912" s="11">
        <v>7.8820950000000001E-2</v>
      </c>
      <c r="EN912" s="11">
        <v>3.2343615999999999E-2</v>
      </c>
      <c r="EO912" s="11">
        <v>0</v>
      </c>
      <c r="EP912" s="11">
        <v>0</v>
      </c>
      <c r="EQ912" s="11">
        <v>0</v>
      </c>
      <c r="ER912" s="11">
        <v>0</v>
      </c>
      <c r="ES912" s="11">
        <v>0</v>
      </c>
      <c r="ET912" s="11">
        <v>0</v>
      </c>
      <c r="EU912" s="11">
        <v>0</v>
      </c>
      <c r="EV912" s="11">
        <v>0</v>
      </c>
      <c r="EW912" s="11">
        <v>299.74758209999999</v>
      </c>
      <c r="EX912" s="11">
        <v>0.36827740799999997</v>
      </c>
      <c r="EY912" s="11">
        <v>0.16430935599999999</v>
      </c>
      <c r="EZ912" s="11">
        <v>6.8411587999999995E-2</v>
      </c>
      <c r="FA912" s="11">
        <v>0</v>
      </c>
      <c r="FB912" s="11">
        <v>0</v>
      </c>
      <c r="FC912" s="11">
        <v>0</v>
      </c>
      <c r="FD912" s="11">
        <v>0</v>
      </c>
      <c r="FE912" s="11">
        <v>0</v>
      </c>
      <c r="FF912" s="11">
        <v>0</v>
      </c>
      <c r="FG912" s="11">
        <v>0</v>
      </c>
      <c r="FH912" s="11">
        <v>2.2497129999999999</v>
      </c>
      <c r="FI912" s="11" t="s">
        <v>115</v>
      </c>
      <c r="FJ912" s="11" t="s">
        <v>115</v>
      </c>
      <c r="FK912" s="9">
        <v>26825.979618000001</v>
      </c>
      <c r="FL912" s="11" t="s">
        <v>115</v>
      </c>
      <c r="FM912" s="11" t="s">
        <v>115</v>
      </c>
    </row>
    <row r="913" spans="116:169">
      <c r="DL913" s="11">
        <v>0</v>
      </c>
      <c r="DM913" s="11">
        <v>2.1585899999999998</v>
      </c>
      <c r="DN913" s="11">
        <v>1.7319999999999999E-2</v>
      </c>
      <c r="DO913" s="11">
        <v>1.392E-2</v>
      </c>
      <c r="DP913" s="11">
        <v>1.299E-2</v>
      </c>
      <c r="DQ913" s="11">
        <v>7.6999999999999996E-4</v>
      </c>
      <c r="DR913" s="11">
        <v>2.5999999999999998E-4</v>
      </c>
      <c r="DS913" s="11">
        <v>1.5800000000000002E-2</v>
      </c>
      <c r="DT913" s="11">
        <v>3.006E-2</v>
      </c>
      <c r="DU913" s="11">
        <v>5.4629999999999998E-2</v>
      </c>
      <c r="DV913" s="11">
        <v>0.35208</v>
      </c>
      <c r="DW913" s="11">
        <v>1.34263</v>
      </c>
      <c r="DX913" s="11">
        <v>0</v>
      </c>
      <c r="DY913" s="11">
        <v>25586.161250000001</v>
      </c>
      <c r="DZ913" s="11">
        <v>206.43868000000001</v>
      </c>
      <c r="EA913" s="11">
        <v>166.8022</v>
      </c>
      <c r="EB913" s="11">
        <v>156.47980999999999</v>
      </c>
      <c r="EC913" s="11">
        <v>9.3107100000000003</v>
      </c>
      <c r="ED913" s="11">
        <v>3.1505999999999998</v>
      </c>
      <c r="EE913" s="11">
        <v>191.32549</v>
      </c>
      <c r="EF913" s="11">
        <v>358.37750999999997</v>
      </c>
      <c r="EG913" s="11">
        <v>718.88239999999996</v>
      </c>
      <c r="EH913" s="11">
        <v>4481.6149299999997</v>
      </c>
      <c r="EI913" s="11">
        <v>17281.012170000002</v>
      </c>
      <c r="EJ913" s="11">
        <v>0</v>
      </c>
      <c r="EK913" s="11">
        <v>147.6627617</v>
      </c>
      <c r="EL913" s="11">
        <v>0.16757024100000001</v>
      </c>
      <c r="EM913" s="11">
        <v>6.7426835000000004E-2</v>
      </c>
      <c r="EN913" s="11">
        <v>3.5606457000000001E-2</v>
      </c>
      <c r="EO913" s="11">
        <v>0</v>
      </c>
      <c r="EP913" s="11">
        <v>0</v>
      </c>
      <c r="EQ913" s="11">
        <v>0</v>
      </c>
      <c r="ER913" s="11">
        <v>0</v>
      </c>
      <c r="ES913" s="11">
        <v>0</v>
      </c>
      <c r="ET913" s="11">
        <v>0</v>
      </c>
      <c r="EU913" s="11">
        <v>0</v>
      </c>
      <c r="EV913" s="11">
        <v>0</v>
      </c>
      <c r="EW913" s="11">
        <v>292.11589040000001</v>
      </c>
      <c r="EX913" s="11">
        <v>0.34046313299999997</v>
      </c>
      <c r="EY913" s="11">
        <v>0.13831260000000001</v>
      </c>
      <c r="EZ913" s="11">
        <v>7.4072104E-2</v>
      </c>
      <c r="FA913" s="11">
        <v>0</v>
      </c>
      <c r="FB913" s="11">
        <v>0</v>
      </c>
      <c r="FC913" s="11">
        <v>0</v>
      </c>
      <c r="FD913" s="11">
        <v>0</v>
      </c>
      <c r="FE913" s="11">
        <v>0</v>
      </c>
      <c r="FF913" s="11">
        <v>0</v>
      </c>
      <c r="FG913" s="11">
        <v>0</v>
      </c>
      <c r="FH913" s="11">
        <v>2.203589</v>
      </c>
      <c r="FI913" s="11" t="s">
        <v>115</v>
      </c>
      <c r="FJ913" s="11" t="s">
        <v>115</v>
      </c>
      <c r="FK913" s="9">
        <v>26125.192653999999</v>
      </c>
      <c r="FL913" s="11" t="s">
        <v>115</v>
      </c>
      <c r="FM913" s="11" t="s">
        <v>115</v>
      </c>
    </row>
    <row r="914" spans="116:169">
      <c r="DL914" s="11">
        <v>0</v>
      </c>
      <c r="DM914" s="11">
        <v>2.1229499999999999</v>
      </c>
      <c r="DN914" s="11">
        <v>1.372E-2</v>
      </c>
      <c r="DO914" s="11">
        <v>1.4930000000000001E-2</v>
      </c>
      <c r="DP914" s="11">
        <v>1.285E-2</v>
      </c>
      <c r="DQ914" s="11">
        <v>5.2999999999999998E-4</v>
      </c>
      <c r="DR914" s="11">
        <v>1.2999999999999999E-4</v>
      </c>
      <c r="DS914" s="11">
        <v>1.29E-2</v>
      </c>
      <c r="DT914" s="11">
        <v>2.5579999999999999E-2</v>
      </c>
      <c r="DU914" s="11">
        <v>5.4899999999999997E-2</v>
      </c>
      <c r="DV914" s="11">
        <v>0.36787999999999998</v>
      </c>
      <c r="DW914" s="11">
        <v>1.37269</v>
      </c>
      <c r="DX914" s="11">
        <v>0</v>
      </c>
      <c r="DY914" s="11">
        <v>25017.255140000001</v>
      </c>
      <c r="DZ914" s="11">
        <v>162.58459999999999</v>
      </c>
      <c r="EA914" s="11">
        <v>177.83091999999999</v>
      </c>
      <c r="EB914" s="11">
        <v>153.87171000000001</v>
      </c>
      <c r="EC914" s="11">
        <v>6.3875900000000003</v>
      </c>
      <c r="ED914" s="11">
        <v>1.5947899999999999</v>
      </c>
      <c r="EE914" s="11">
        <v>155.20639</v>
      </c>
      <c r="EF914" s="11">
        <v>303.25526000000002</v>
      </c>
      <c r="EG914" s="11">
        <v>722.03300000000002</v>
      </c>
      <c r="EH914" s="11">
        <v>4672.9404199999999</v>
      </c>
      <c r="EI914" s="11">
        <v>17639.38969</v>
      </c>
      <c r="EJ914" s="11">
        <v>0</v>
      </c>
      <c r="EK914" s="11">
        <v>146.91141020000001</v>
      </c>
      <c r="EL914" s="11">
        <v>0.18755525000000001</v>
      </c>
      <c r="EM914" s="11">
        <v>5.5764828000000002E-2</v>
      </c>
      <c r="EN914" s="11">
        <v>5.1513556000000002E-2</v>
      </c>
      <c r="EO914" s="11">
        <v>0</v>
      </c>
      <c r="EP914" s="11">
        <v>0</v>
      </c>
      <c r="EQ914" s="11">
        <v>0</v>
      </c>
      <c r="ER914" s="11">
        <v>0</v>
      </c>
      <c r="ES914" s="11">
        <v>0</v>
      </c>
      <c r="ET914" s="11">
        <v>0</v>
      </c>
      <c r="EU914" s="11">
        <v>0</v>
      </c>
      <c r="EV914" s="11">
        <v>0</v>
      </c>
      <c r="EW914" s="11">
        <v>285.7360003</v>
      </c>
      <c r="EX914" s="11">
        <v>0.37419295299999999</v>
      </c>
      <c r="EY914" s="11">
        <v>0.11240515700000001</v>
      </c>
      <c r="EZ914" s="11">
        <v>0.10538848200000001</v>
      </c>
      <c r="FA914" s="11">
        <v>0</v>
      </c>
      <c r="FB914" s="11">
        <v>0</v>
      </c>
      <c r="FC914" s="11">
        <v>0</v>
      </c>
      <c r="FD914" s="11">
        <v>0</v>
      </c>
      <c r="FE914" s="11">
        <v>0</v>
      </c>
      <c r="FF914" s="11">
        <v>0</v>
      </c>
      <c r="FG914" s="11">
        <v>0</v>
      </c>
      <c r="FH914" s="11">
        <v>2.164974</v>
      </c>
      <c r="FI914" s="11" t="s">
        <v>115</v>
      </c>
      <c r="FJ914" s="11" t="s">
        <v>115</v>
      </c>
      <c r="FK914" s="9">
        <v>25517.929969000001</v>
      </c>
      <c r="FL914" s="11" t="s">
        <v>115</v>
      </c>
      <c r="FM914" s="11" t="s">
        <v>115</v>
      </c>
    </row>
    <row r="915" spans="116:169">
      <c r="DL915" s="11">
        <v>0</v>
      </c>
      <c r="DM915" s="11">
        <v>2.0854900000000001</v>
      </c>
      <c r="DN915" s="11">
        <v>1.498E-2</v>
      </c>
      <c r="DO915" s="11">
        <v>1.2370000000000001E-2</v>
      </c>
      <c r="DP915" s="11">
        <v>1.35E-2</v>
      </c>
      <c r="DQ915" s="11">
        <v>5.1000000000000004E-4</v>
      </c>
      <c r="DR915" s="11">
        <v>1.2999999999999999E-4</v>
      </c>
      <c r="DS915" s="11">
        <v>1.2880000000000001E-2</v>
      </c>
      <c r="DT915" s="11">
        <v>2.512E-2</v>
      </c>
      <c r="DU915" s="11">
        <v>5.5030000000000003E-2</v>
      </c>
      <c r="DV915" s="11">
        <v>0.38078000000000001</v>
      </c>
      <c r="DW915" s="11">
        <v>1.39828</v>
      </c>
      <c r="DX915" s="11">
        <v>0</v>
      </c>
      <c r="DY915" s="11">
        <v>24430.316920000001</v>
      </c>
      <c r="DZ915" s="11">
        <v>176.50563</v>
      </c>
      <c r="EA915" s="11">
        <v>146.52035000000001</v>
      </c>
      <c r="EB915" s="11">
        <v>160.76132999999999</v>
      </c>
      <c r="EC915" s="11">
        <v>6.0660999999999996</v>
      </c>
      <c r="ED915" s="11">
        <v>1.5008900000000001</v>
      </c>
      <c r="EE915" s="11">
        <v>154.1455</v>
      </c>
      <c r="EF915" s="11">
        <v>295.96255000000002</v>
      </c>
      <c r="EG915" s="11">
        <v>723.62779</v>
      </c>
      <c r="EH915" s="11">
        <v>4828.1468100000002</v>
      </c>
      <c r="EI915" s="11">
        <v>17942.644950000002</v>
      </c>
      <c r="EJ915" s="11">
        <v>0</v>
      </c>
      <c r="EK915" s="11">
        <v>145.88076029999999</v>
      </c>
      <c r="EL915" s="11">
        <v>0.15902715100000001</v>
      </c>
      <c r="EM915" s="11">
        <v>5.9386794E-2</v>
      </c>
      <c r="EN915" s="11">
        <v>5.1519640999999998E-2</v>
      </c>
      <c r="EO915" s="11">
        <v>0</v>
      </c>
      <c r="EP915" s="11">
        <v>0</v>
      </c>
      <c r="EQ915" s="11">
        <v>0</v>
      </c>
      <c r="ER915" s="11">
        <v>0</v>
      </c>
      <c r="ES915" s="11">
        <v>0</v>
      </c>
      <c r="ET915" s="11">
        <v>0</v>
      </c>
      <c r="EU915" s="11">
        <v>0</v>
      </c>
      <c r="EV915" s="11">
        <v>0</v>
      </c>
      <c r="EW915" s="11">
        <v>278.92072919999998</v>
      </c>
      <c r="EX915" s="11">
        <v>0.31183011700000002</v>
      </c>
      <c r="EY915" s="11">
        <v>0.117688338</v>
      </c>
      <c r="EZ915" s="11">
        <v>0.103645426</v>
      </c>
      <c r="FA915" s="11">
        <v>0</v>
      </c>
      <c r="FB915" s="11">
        <v>0</v>
      </c>
      <c r="FC915" s="11">
        <v>0</v>
      </c>
      <c r="FD915" s="11">
        <v>0</v>
      </c>
      <c r="FE915" s="11">
        <v>0</v>
      </c>
      <c r="FF915" s="11">
        <v>0</v>
      </c>
      <c r="FG915" s="11">
        <v>0</v>
      </c>
      <c r="FH915" s="11">
        <v>2.1268500000000001</v>
      </c>
      <c r="FI915" s="11" t="s">
        <v>115</v>
      </c>
      <c r="FJ915" s="11" t="s">
        <v>115</v>
      </c>
      <c r="FK915" s="9">
        <v>24920.170337</v>
      </c>
      <c r="FL915" s="11" t="s">
        <v>115</v>
      </c>
      <c r="FM915" s="11" t="s">
        <v>115</v>
      </c>
    </row>
    <row r="916" spans="116:169">
      <c r="DL916" s="11">
        <v>0</v>
      </c>
      <c r="DM916" s="11">
        <v>2.04853</v>
      </c>
      <c r="DN916" s="11">
        <v>1.504E-2</v>
      </c>
      <c r="DO916" s="11">
        <v>1.3129999999999999E-2</v>
      </c>
      <c r="DP916" s="11">
        <v>1.1520000000000001E-2</v>
      </c>
      <c r="DQ916" s="11">
        <v>4.8000000000000001E-4</v>
      </c>
      <c r="DR916" s="11">
        <v>1.2999999999999999E-4</v>
      </c>
      <c r="DS916" s="11">
        <v>1.336E-2</v>
      </c>
      <c r="DT916" s="11">
        <v>2.4660000000000001E-2</v>
      </c>
      <c r="DU916" s="11">
        <v>5.5160000000000001E-2</v>
      </c>
      <c r="DV916" s="11">
        <v>0.39366000000000001</v>
      </c>
      <c r="DW916" s="11">
        <v>1.4233899999999999</v>
      </c>
      <c r="DX916" s="11">
        <v>0</v>
      </c>
      <c r="DY916" s="11">
        <v>23852.80085</v>
      </c>
      <c r="DZ916" s="11">
        <v>176.14732000000001</v>
      </c>
      <c r="EA916" s="11">
        <v>154.57863</v>
      </c>
      <c r="EB916" s="11">
        <v>136.40983</v>
      </c>
      <c r="EC916" s="11">
        <v>5.7214499999999999</v>
      </c>
      <c r="ED916" s="11">
        <v>1.5118199999999999</v>
      </c>
      <c r="EE916" s="11">
        <v>158.90675999999999</v>
      </c>
      <c r="EF916" s="11">
        <v>288.91386999999997</v>
      </c>
      <c r="EG916" s="11">
        <v>725.12868000000003</v>
      </c>
      <c r="EH916" s="11">
        <v>4982.2923099999998</v>
      </c>
      <c r="EI916" s="11">
        <v>18238.607499999998</v>
      </c>
      <c r="EJ916" s="11">
        <v>0</v>
      </c>
      <c r="EK916" s="11">
        <v>144.91285550000001</v>
      </c>
      <c r="EL916" s="11">
        <v>0.159509815</v>
      </c>
      <c r="EM916" s="11">
        <v>5.2686189000000001E-2</v>
      </c>
      <c r="EN916" s="11">
        <v>5.4752591000000003E-2</v>
      </c>
      <c r="EO916" s="11">
        <v>0</v>
      </c>
      <c r="EP916" s="11">
        <v>0</v>
      </c>
      <c r="EQ916" s="11">
        <v>0</v>
      </c>
      <c r="ER916" s="11">
        <v>0</v>
      </c>
      <c r="ES916" s="11">
        <v>0</v>
      </c>
      <c r="ET916" s="11">
        <v>0</v>
      </c>
      <c r="EU916" s="11">
        <v>0</v>
      </c>
      <c r="EV916" s="11">
        <v>0</v>
      </c>
      <c r="EW916" s="11">
        <v>272.34881849999999</v>
      </c>
      <c r="EX916" s="11">
        <v>0.30733962399999998</v>
      </c>
      <c r="EY916" s="11">
        <v>0.10268978300000001</v>
      </c>
      <c r="EZ916" s="11">
        <v>0.108304567</v>
      </c>
      <c r="FA916" s="11">
        <v>0</v>
      </c>
      <c r="FB916" s="11">
        <v>0</v>
      </c>
      <c r="FC916" s="11">
        <v>0</v>
      </c>
      <c r="FD916" s="11">
        <v>0</v>
      </c>
      <c r="FE916" s="11">
        <v>0</v>
      </c>
      <c r="FF916" s="11">
        <v>0</v>
      </c>
      <c r="FG916" s="11">
        <v>0</v>
      </c>
      <c r="FH916" s="11">
        <v>2.0887009999999999</v>
      </c>
      <c r="FI916" s="11" t="s">
        <v>115</v>
      </c>
      <c r="FJ916" s="11" t="s">
        <v>115</v>
      </c>
      <c r="FK916" s="9">
        <v>24325.658084999999</v>
      </c>
      <c r="FL916" s="11" t="s">
        <v>115</v>
      </c>
      <c r="FM916" s="11" t="s">
        <v>115</v>
      </c>
    </row>
    <row r="917" spans="116:169">
      <c r="DL917" s="11">
        <v>0</v>
      </c>
      <c r="DM917" s="11">
        <v>2.0118399999999999</v>
      </c>
      <c r="DN917" s="11">
        <v>1.5219999999999999E-2</v>
      </c>
      <c r="DO917" s="11">
        <v>1.316E-2</v>
      </c>
      <c r="DP917" s="11">
        <v>1.2019999999999999E-2</v>
      </c>
      <c r="DQ917" s="11">
        <v>4.8999999999999998E-4</v>
      </c>
      <c r="DR917" s="11">
        <v>1.2E-4</v>
      </c>
      <c r="DS917" s="11">
        <v>1.1610000000000001E-2</v>
      </c>
      <c r="DT917" s="11">
        <v>2.4240000000000001E-2</v>
      </c>
      <c r="DU917" s="11">
        <v>5.5289999999999999E-2</v>
      </c>
      <c r="DV917" s="11">
        <v>0.40701999999999999</v>
      </c>
      <c r="DW917" s="11">
        <v>1.4480599999999999</v>
      </c>
      <c r="DX917" s="11">
        <v>0</v>
      </c>
      <c r="DY917" s="11">
        <v>23282.098849999998</v>
      </c>
      <c r="DZ917" s="11">
        <v>177.21154000000001</v>
      </c>
      <c r="EA917" s="11">
        <v>154.01170999999999</v>
      </c>
      <c r="EB917" s="11">
        <v>141.44848999999999</v>
      </c>
      <c r="EC917" s="11">
        <v>5.7317999999999998</v>
      </c>
      <c r="ED917" s="11">
        <v>1.4434400000000001</v>
      </c>
      <c r="EE917" s="11">
        <v>137.32491999999999</v>
      </c>
      <c r="EF917" s="11">
        <v>282.19662</v>
      </c>
      <c r="EG917" s="11">
        <v>726.64049999999997</v>
      </c>
      <c r="EH917" s="11">
        <v>5141.1990699999997</v>
      </c>
      <c r="EI917" s="11">
        <v>18527.521359999999</v>
      </c>
      <c r="EJ917" s="11">
        <v>0</v>
      </c>
      <c r="EK917" s="11">
        <v>143.92898310000001</v>
      </c>
      <c r="EL917" s="11">
        <v>0.160818764</v>
      </c>
      <c r="EM917" s="11">
        <v>5.3650084000000001E-2</v>
      </c>
      <c r="EN917" s="11">
        <v>4.7266197000000003E-2</v>
      </c>
      <c r="EO917" s="11">
        <v>0</v>
      </c>
      <c r="EP917" s="11">
        <v>0</v>
      </c>
      <c r="EQ917" s="11">
        <v>0</v>
      </c>
      <c r="ER917" s="11">
        <v>0</v>
      </c>
      <c r="ES917" s="11">
        <v>0</v>
      </c>
      <c r="ET917" s="11">
        <v>0</v>
      </c>
      <c r="EU917" s="11">
        <v>0</v>
      </c>
      <c r="EV917" s="11">
        <v>0</v>
      </c>
      <c r="EW917" s="11">
        <v>265.86317689999998</v>
      </c>
      <c r="EX917" s="11">
        <v>0.30451545400000002</v>
      </c>
      <c r="EY917" s="11">
        <v>0.102763515</v>
      </c>
      <c r="EZ917" s="11">
        <v>9.1921204000000006E-2</v>
      </c>
      <c r="FA917" s="11">
        <v>0</v>
      </c>
      <c r="FB917" s="11">
        <v>0</v>
      </c>
      <c r="FC917" s="11">
        <v>0</v>
      </c>
      <c r="FD917" s="11">
        <v>0</v>
      </c>
      <c r="FE917" s="11">
        <v>0</v>
      </c>
      <c r="FF917" s="11">
        <v>0</v>
      </c>
      <c r="FG917" s="11">
        <v>0</v>
      </c>
      <c r="FH917" s="11">
        <v>2.0527280000000001</v>
      </c>
      <c r="FI917" s="11" t="s">
        <v>115</v>
      </c>
      <c r="FJ917" s="11" t="s">
        <v>115</v>
      </c>
      <c r="FK917" s="9">
        <v>23760.502391000002</v>
      </c>
      <c r="FL917" s="11" t="s">
        <v>115</v>
      </c>
      <c r="FM917" s="11" t="s">
        <v>115</v>
      </c>
    </row>
    <row r="918" spans="116:169">
      <c r="DL918" s="11">
        <v>0</v>
      </c>
      <c r="DM918" s="11">
        <v>1.9759599999999999</v>
      </c>
      <c r="DN918" s="11">
        <v>1.4919999999999999E-2</v>
      </c>
      <c r="DO918" s="11">
        <v>1.3259999999999999E-2</v>
      </c>
      <c r="DP918" s="11">
        <v>1.208E-2</v>
      </c>
      <c r="DQ918" s="11">
        <v>4.8999999999999998E-4</v>
      </c>
      <c r="DR918" s="11">
        <v>1.2E-4</v>
      </c>
      <c r="DS918" s="11">
        <v>1.205E-2</v>
      </c>
      <c r="DT918" s="11">
        <v>2.384E-2</v>
      </c>
      <c r="DU918" s="11">
        <v>5.5410000000000001E-2</v>
      </c>
      <c r="DV918" s="11">
        <v>0.41863</v>
      </c>
      <c r="DW918" s="11">
        <v>1.4722900000000001</v>
      </c>
      <c r="DX918" s="11">
        <v>0</v>
      </c>
      <c r="DY918" s="11">
        <v>22724.296590000002</v>
      </c>
      <c r="DZ918" s="11">
        <v>172.70034999999999</v>
      </c>
      <c r="EA918" s="11">
        <v>154.29526000000001</v>
      </c>
      <c r="EB918" s="11">
        <v>141.30994999999999</v>
      </c>
      <c r="EC918" s="11">
        <v>5.7307199999999998</v>
      </c>
      <c r="ED918" s="11">
        <v>1.43231</v>
      </c>
      <c r="EE918" s="11">
        <v>141.64585</v>
      </c>
      <c r="EF918" s="11">
        <v>275.84775999999999</v>
      </c>
      <c r="EG918" s="11">
        <v>728.08393999999998</v>
      </c>
      <c r="EH918" s="11">
        <v>5278.5239899999997</v>
      </c>
      <c r="EI918" s="11">
        <v>18809.717980000001</v>
      </c>
      <c r="EJ918" s="11">
        <v>0</v>
      </c>
      <c r="EK918" s="11">
        <v>142.97450409999999</v>
      </c>
      <c r="EL918" s="11">
        <v>0.16437933800000001</v>
      </c>
      <c r="EM918" s="11">
        <v>5.4869001000000001E-2</v>
      </c>
      <c r="EN918" s="11">
        <v>4.9854758999999998E-2</v>
      </c>
      <c r="EO918" s="11">
        <v>0</v>
      </c>
      <c r="EP918" s="11">
        <v>0</v>
      </c>
      <c r="EQ918" s="11">
        <v>0</v>
      </c>
      <c r="ER918" s="11">
        <v>0</v>
      </c>
      <c r="ES918" s="11">
        <v>0</v>
      </c>
      <c r="ET918" s="11">
        <v>0</v>
      </c>
      <c r="EU918" s="11">
        <v>0</v>
      </c>
      <c r="EV918" s="11">
        <v>0</v>
      </c>
      <c r="EW918" s="11">
        <v>259.54672529999999</v>
      </c>
      <c r="EX918" s="11">
        <v>0.30593648600000001</v>
      </c>
      <c r="EY918" s="11">
        <v>0.103314856</v>
      </c>
      <c r="EZ918" s="11">
        <v>9.5312928000000005E-2</v>
      </c>
      <c r="FA918" s="11">
        <v>0</v>
      </c>
      <c r="FB918" s="11">
        <v>0</v>
      </c>
      <c r="FC918" s="11">
        <v>0</v>
      </c>
      <c r="FD918" s="11">
        <v>0</v>
      </c>
      <c r="FE918" s="11">
        <v>0</v>
      </c>
      <c r="FF918" s="11">
        <v>0</v>
      </c>
      <c r="FG918" s="11">
        <v>0</v>
      </c>
      <c r="FH918" s="11">
        <v>2.0167199999999998</v>
      </c>
      <c r="FI918" s="11" t="s">
        <v>115</v>
      </c>
      <c r="FJ918" s="11" t="s">
        <v>115</v>
      </c>
      <c r="FK918" s="9">
        <v>23198.332861999999</v>
      </c>
      <c r="FL918" s="11" t="s">
        <v>115</v>
      </c>
      <c r="FM918" s="11" t="s">
        <v>115</v>
      </c>
    </row>
    <row r="919" spans="116:169">
      <c r="DL919" s="11">
        <v>0</v>
      </c>
      <c r="DM919" s="11">
        <v>1.9390799999999999</v>
      </c>
      <c r="DN919" s="11">
        <v>1.6310000000000002E-2</v>
      </c>
      <c r="DO919" s="11">
        <v>1.303E-2</v>
      </c>
      <c r="DP919" s="11">
        <v>1.2149999999999999E-2</v>
      </c>
      <c r="DQ919" s="11">
        <v>4.8999999999999998E-4</v>
      </c>
      <c r="DR919" s="11">
        <v>1.2E-4</v>
      </c>
      <c r="DS919" s="11">
        <v>1.217E-2</v>
      </c>
      <c r="DT919" s="11">
        <v>2.3369999999999998E-2</v>
      </c>
      <c r="DU919" s="11">
        <v>5.5530000000000003E-2</v>
      </c>
      <c r="DV919" s="11">
        <v>0.43068000000000001</v>
      </c>
      <c r="DW919" s="11">
        <v>1.49613</v>
      </c>
      <c r="DX919" s="11">
        <v>0</v>
      </c>
      <c r="DY919" s="11">
        <v>22158.595249999998</v>
      </c>
      <c r="DZ919" s="11">
        <v>187.60328000000001</v>
      </c>
      <c r="EA919" s="11">
        <v>150.59548000000001</v>
      </c>
      <c r="EB919" s="11">
        <v>141.31732</v>
      </c>
      <c r="EC919" s="11">
        <v>5.6646700000000001</v>
      </c>
      <c r="ED919" s="11">
        <v>1.4028799999999999</v>
      </c>
      <c r="EE919" s="11">
        <v>142.21297000000001</v>
      </c>
      <c r="EF919" s="11">
        <v>268.76940000000002</v>
      </c>
      <c r="EG919" s="11">
        <v>729.51625000000001</v>
      </c>
      <c r="EH919" s="11">
        <v>5420.1698399999996</v>
      </c>
      <c r="EI919" s="11">
        <v>19085.565739999998</v>
      </c>
      <c r="EJ919" s="11">
        <v>0</v>
      </c>
      <c r="EK919" s="11">
        <v>141.8999901</v>
      </c>
      <c r="EL919" s="11">
        <v>0.16506248100000001</v>
      </c>
      <c r="EM919" s="11">
        <v>5.5891203E-2</v>
      </c>
      <c r="EN919" s="11">
        <v>5.0669522000000002E-2</v>
      </c>
      <c r="EO919" s="11">
        <v>0</v>
      </c>
      <c r="EP919" s="11">
        <v>0</v>
      </c>
      <c r="EQ919" s="11">
        <v>0</v>
      </c>
      <c r="ER919" s="11">
        <v>0</v>
      </c>
      <c r="ES919" s="11">
        <v>0</v>
      </c>
      <c r="ET919" s="11">
        <v>0</v>
      </c>
      <c r="EU919" s="11">
        <v>0</v>
      </c>
      <c r="EV919" s="11">
        <v>0</v>
      </c>
      <c r="EW919" s="11">
        <v>253.1273051</v>
      </c>
      <c r="EX919" s="11">
        <v>0.301955484</v>
      </c>
      <c r="EY919" s="11">
        <v>0.103436532</v>
      </c>
      <c r="EZ919" s="11">
        <v>9.5220035999999994E-2</v>
      </c>
      <c r="FA919" s="11">
        <v>0</v>
      </c>
      <c r="FB919" s="11">
        <v>0</v>
      </c>
      <c r="FC919" s="11">
        <v>0</v>
      </c>
      <c r="FD919" s="11">
        <v>0</v>
      </c>
      <c r="FE919" s="11">
        <v>0</v>
      </c>
      <c r="FF919" s="11">
        <v>0</v>
      </c>
      <c r="FG919" s="11">
        <v>0</v>
      </c>
      <c r="FH919" s="11">
        <v>1.981058</v>
      </c>
      <c r="FI919" s="11" t="s">
        <v>115</v>
      </c>
      <c r="FJ919" s="11" t="s">
        <v>115</v>
      </c>
      <c r="FK919" s="9">
        <v>22643.776009000001</v>
      </c>
      <c r="FL919" s="11" t="s">
        <v>115</v>
      </c>
      <c r="FM919" s="11" t="s">
        <v>115</v>
      </c>
    </row>
    <row r="920" spans="116:169">
      <c r="DL920" s="11">
        <v>0</v>
      </c>
      <c r="DM920" s="11">
        <v>1.9021300000000001</v>
      </c>
      <c r="DN920" s="11">
        <v>1.7129999999999999E-2</v>
      </c>
      <c r="DO920" s="11">
        <v>1.397E-2</v>
      </c>
      <c r="DP920" s="11">
        <v>1.2019999999999999E-2</v>
      </c>
      <c r="DQ920" s="11">
        <v>5.0000000000000001E-4</v>
      </c>
      <c r="DR920" s="11">
        <v>1.2E-4</v>
      </c>
      <c r="DS920" s="11">
        <v>1.226E-2</v>
      </c>
      <c r="DT920" s="11">
        <v>2.2929999999999999E-2</v>
      </c>
      <c r="DU920" s="11">
        <v>5.5649999999999998E-2</v>
      </c>
      <c r="DV920" s="11">
        <v>0.44285000000000002</v>
      </c>
      <c r="DW920" s="11">
        <v>1.5195000000000001</v>
      </c>
      <c r="DX920" s="11">
        <v>0</v>
      </c>
      <c r="DY920" s="11">
        <v>21595.992839999999</v>
      </c>
      <c r="DZ920" s="11">
        <v>195.70488</v>
      </c>
      <c r="EA920" s="11">
        <v>160.56706</v>
      </c>
      <c r="EB920" s="11">
        <v>138.93162000000001</v>
      </c>
      <c r="EC920" s="11">
        <v>5.7412700000000001</v>
      </c>
      <c r="ED920" s="11">
        <v>1.4030100000000001</v>
      </c>
      <c r="EE920" s="11">
        <v>142.36301</v>
      </c>
      <c r="EF920" s="11">
        <v>261.99829999999997</v>
      </c>
      <c r="EG920" s="11">
        <v>730.91913</v>
      </c>
      <c r="EH920" s="11">
        <v>5562.3828000000003</v>
      </c>
      <c r="EI920" s="11">
        <v>19354.335139999999</v>
      </c>
      <c r="EJ920" s="11">
        <v>0</v>
      </c>
      <c r="EK920" s="11">
        <v>140.7924428</v>
      </c>
      <c r="EL920" s="11">
        <v>0.17420133900000001</v>
      </c>
      <c r="EM920" s="11">
        <v>5.5819109999999998E-2</v>
      </c>
      <c r="EN920" s="11">
        <v>5.1555536999999999E-2</v>
      </c>
      <c r="EO920" s="11">
        <v>0</v>
      </c>
      <c r="EP920" s="11">
        <v>0</v>
      </c>
      <c r="EQ920" s="11">
        <v>0</v>
      </c>
      <c r="ER920" s="11">
        <v>0</v>
      </c>
      <c r="ES920" s="11">
        <v>0</v>
      </c>
      <c r="ET920" s="11">
        <v>0</v>
      </c>
      <c r="EU920" s="11">
        <v>0</v>
      </c>
      <c r="EV920" s="11">
        <v>0</v>
      </c>
      <c r="EW920" s="11">
        <v>246.76762780000001</v>
      </c>
      <c r="EX920" s="11">
        <v>0.31304056299999999</v>
      </c>
      <c r="EY920" s="11">
        <v>0.10152676300000001</v>
      </c>
      <c r="EZ920" s="11">
        <v>9.5224430999999998E-2</v>
      </c>
      <c r="FA920" s="11">
        <v>0</v>
      </c>
      <c r="FB920" s="11">
        <v>0</v>
      </c>
      <c r="FC920" s="11">
        <v>0</v>
      </c>
      <c r="FD920" s="11">
        <v>0</v>
      </c>
      <c r="FE920" s="11">
        <v>0</v>
      </c>
      <c r="FF920" s="11">
        <v>0</v>
      </c>
      <c r="FG920" s="11">
        <v>0</v>
      </c>
      <c r="FH920" s="11">
        <v>1.945751</v>
      </c>
      <c r="FI920" s="11" t="s">
        <v>115</v>
      </c>
      <c r="FJ920" s="11" t="s">
        <v>115</v>
      </c>
      <c r="FK920" s="9">
        <v>22096.937671</v>
      </c>
      <c r="FL920" s="11" t="s">
        <v>115</v>
      </c>
      <c r="FM920" s="11" t="s">
        <v>115</v>
      </c>
    </row>
    <row r="921" spans="116:169">
      <c r="DL921" s="11">
        <v>0</v>
      </c>
      <c r="DM921" s="11">
        <v>1.8687800000000001</v>
      </c>
      <c r="DN921" s="11">
        <v>1.44E-2</v>
      </c>
      <c r="DO921" s="11">
        <v>1.457E-2</v>
      </c>
      <c r="DP921" s="11">
        <v>1.281E-2</v>
      </c>
      <c r="DQ921" s="11">
        <v>5.1999999999999995E-4</v>
      </c>
      <c r="DR921" s="11">
        <v>1.2E-4</v>
      </c>
      <c r="DS921" s="11">
        <v>1.206E-2</v>
      </c>
      <c r="DT921" s="11">
        <v>2.249E-2</v>
      </c>
      <c r="DU921" s="11">
        <v>5.5780000000000003E-2</v>
      </c>
      <c r="DV921" s="11">
        <v>0.45511000000000001</v>
      </c>
      <c r="DW921" s="11">
        <v>1.5424199999999999</v>
      </c>
      <c r="DX921" s="11">
        <v>0</v>
      </c>
      <c r="DY921" s="11">
        <v>21077.825629999999</v>
      </c>
      <c r="DZ921" s="11">
        <v>163.46815000000001</v>
      </c>
      <c r="EA921" s="11">
        <v>166.32742999999999</v>
      </c>
      <c r="EB921" s="11">
        <v>147.17599999999999</v>
      </c>
      <c r="EC921" s="11">
        <v>5.9547999999999996</v>
      </c>
      <c r="ED921" s="11">
        <v>1.3902000000000001</v>
      </c>
      <c r="EE921" s="11">
        <v>139.18949000000001</v>
      </c>
      <c r="EF921" s="11">
        <v>255.39417</v>
      </c>
      <c r="EG921" s="11">
        <v>732.32213999999999</v>
      </c>
      <c r="EH921" s="11">
        <v>5704.7458100000003</v>
      </c>
      <c r="EI921" s="11">
        <v>19616.333439999999</v>
      </c>
      <c r="EJ921" s="11">
        <v>0</v>
      </c>
      <c r="EK921" s="11">
        <v>139.91636249999999</v>
      </c>
      <c r="EL921" s="11">
        <v>0.184385575</v>
      </c>
      <c r="EM921" s="11">
        <v>5.9466327999999999E-2</v>
      </c>
      <c r="EN921" s="11">
        <v>5.1577282000000002E-2</v>
      </c>
      <c r="EO921" s="11">
        <v>0</v>
      </c>
      <c r="EP921" s="11">
        <v>0</v>
      </c>
      <c r="EQ921" s="11">
        <v>0</v>
      </c>
      <c r="ER921" s="11">
        <v>0</v>
      </c>
      <c r="ES921" s="11">
        <v>0</v>
      </c>
      <c r="ET921" s="11">
        <v>0</v>
      </c>
      <c r="EU921" s="11">
        <v>0</v>
      </c>
      <c r="EV921" s="11">
        <v>0</v>
      </c>
      <c r="EW921" s="11">
        <v>240.9246</v>
      </c>
      <c r="EX921" s="11">
        <v>0.32553367900000002</v>
      </c>
      <c r="EY921" s="11">
        <v>0.106272063</v>
      </c>
      <c r="EZ921" s="11">
        <v>9.3621841999999997E-2</v>
      </c>
      <c r="FA921" s="11">
        <v>0</v>
      </c>
      <c r="FB921" s="11">
        <v>0</v>
      </c>
      <c r="FC921" s="11">
        <v>0</v>
      </c>
      <c r="FD921" s="11">
        <v>0</v>
      </c>
      <c r="FE921" s="11">
        <v>0</v>
      </c>
      <c r="FF921" s="11">
        <v>0</v>
      </c>
      <c r="FG921" s="11">
        <v>0</v>
      </c>
      <c r="FH921" s="11">
        <v>1.9110769999999999</v>
      </c>
      <c r="FI921" s="11" t="s">
        <v>115</v>
      </c>
      <c r="FJ921" s="11" t="s">
        <v>115</v>
      </c>
      <c r="FK921" s="9">
        <v>21560.752009</v>
      </c>
      <c r="FL921" s="11" t="s">
        <v>115</v>
      </c>
      <c r="FM921" s="11" t="s">
        <v>115</v>
      </c>
    </row>
    <row r="922" spans="116:169">
      <c r="DL922" s="11">
        <v>0</v>
      </c>
      <c r="DM922" s="11">
        <v>1.8331599999999999</v>
      </c>
      <c r="DN922" s="11">
        <v>1.6490000000000001E-2</v>
      </c>
      <c r="DO922" s="11">
        <v>1.2619999999999999E-2</v>
      </c>
      <c r="DP922" s="11">
        <v>1.3220000000000001E-2</v>
      </c>
      <c r="DQ922" s="11">
        <v>5.0000000000000001E-4</v>
      </c>
      <c r="DR922" s="11">
        <v>1.2E-4</v>
      </c>
      <c r="DS922" s="11">
        <v>1.29E-2</v>
      </c>
      <c r="DT922" s="11">
        <v>2.206E-2</v>
      </c>
      <c r="DU922" s="11">
        <v>5.5899999999999998E-2</v>
      </c>
      <c r="DV922" s="11">
        <v>0.46716999999999997</v>
      </c>
      <c r="DW922" s="11">
        <v>1.5649200000000001</v>
      </c>
      <c r="DX922" s="11">
        <v>0</v>
      </c>
      <c r="DY922" s="11">
        <v>20537.74482</v>
      </c>
      <c r="DZ922" s="11">
        <v>185.95038</v>
      </c>
      <c r="EA922" s="11">
        <v>143.18251000000001</v>
      </c>
      <c r="EB922" s="11">
        <v>150.93851000000001</v>
      </c>
      <c r="EC922" s="11">
        <v>5.7148099999999999</v>
      </c>
      <c r="ED922" s="11">
        <v>1.33568</v>
      </c>
      <c r="EE922" s="11">
        <v>148.00619</v>
      </c>
      <c r="EF922" s="11">
        <v>248.79088999999999</v>
      </c>
      <c r="EG922" s="11">
        <v>733.71234000000004</v>
      </c>
      <c r="EH922" s="11">
        <v>5843.9353000000001</v>
      </c>
      <c r="EI922" s="11">
        <v>19871.727620000001</v>
      </c>
      <c r="EJ922" s="11">
        <v>0</v>
      </c>
      <c r="EK922" s="11">
        <v>138.7955619</v>
      </c>
      <c r="EL922" s="11">
        <v>0.17405069400000001</v>
      </c>
      <c r="EM922" s="11">
        <v>6.300008E-2</v>
      </c>
      <c r="EN922" s="11">
        <v>5.5599587999999998E-2</v>
      </c>
      <c r="EO922" s="11">
        <v>0</v>
      </c>
      <c r="EP922" s="11">
        <v>0</v>
      </c>
      <c r="EQ922" s="11">
        <v>0</v>
      </c>
      <c r="ER922" s="11">
        <v>0</v>
      </c>
      <c r="ES922" s="11">
        <v>0</v>
      </c>
      <c r="ET922" s="11">
        <v>0</v>
      </c>
      <c r="EU922" s="11">
        <v>0</v>
      </c>
      <c r="EV922" s="11">
        <v>0</v>
      </c>
      <c r="EW922" s="11">
        <v>234.76863309999999</v>
      </c>
      <c r="EX922" s="11">
        <v>0.30217212700000001</v>
      </c>
      <c r="EY922" s="11">
        <v>0.110626612</v>
      </c>
      <c r="EZ922" s="11">
        <v>9.9171983000000005E-2</v>
      </c>
      <c r="FA922" s="11">
        <v>0</v>
      </c>
      <c r="FB922" s="11">
        <v>0</v>
      </c>
      <c r="FC922" s="11">
        <v>0</v>
      </c>
      <c r="FD922" s="11">
        <v>0</v>
      </c>
      <c r="FE922" s="11">
        <v>0</v>
      </c>
      <c r="FF922" s="11">
        <v>0</v>
      </c>
      <c r="FG922" s="11">
        <v>0</v>
      </c>
      <c r="FH922" s="11">
        <v>1.8759999999999999</v>
      </c>
      <c r="FI922" s="11" t="s">
        <v>115</v>
      </c>
      <c r="FJ922" s="11" t="s">
        <v>115</v>
      </c>
      <c r="FK922" s="9">
        <v>21023.531036</v>
      </c>
      <c r="FL922" s="11" t="s">
        <v>115</v>
      </c>
      <c r="FM922" s="11" t="s">
        <v>115</v>
      </c>
    </row>
    <row r="923" spans="116:169">
      <c r="DL923" s="11">
        <v>0</v>
      </c>
      <c r="DM923" s="11">
        <v>1.80277</v>
      </c>
      <c r="DN923" s="11">
        <v>1.2149999999999999E-2</v>
      </c>
      <c r="DO923" s="11">
        <v>1.4E-2</v>
      </c>
      <c r="DP923" s="11">
        <v>1.176E-2</v>
      </c>
      <c r="DQ923" s="11">
        <v>4.8999999999999998E-4</v>
      </c>
      <c r="DR923" s="11">
        <v>1.2E-4</v>
      </c>
      <c r="DS923" s="11">
        <v>1.299E-2</v>
      </c>
      <c r="DT923" s="11">
        <v>2.172E-2</v>
      </c>
      <c r="DU923" s="11">
        <v>5.602E-2</v>
      </c>
      <c r="DV923" s="11">
        <v>0.48007</v>
      </c>
      <c r="DW923" s="11">
        <v>1.5869800000000001</v>
      </c>
      <c r="DX923" s="11">
        <v>0</v>
      </c>
      <c r="DY923" s="11">
        <v>20059.587650000001</v>
      </c>
      <c r="DZ923" s="11">
        <v>136.13448</v>
      </c>
      <c r="EA923" s="11">
        <v>157.78154000000001</v>
      </c>
      <c r="EB923" s="11">
        <v>133.37138999999999</v>
      </c>
      <c r="EC923" s="11">
        <v>5.5817199999999998</v>
      </c>
      <c r="ED923" s="11">
        <v>1.35758</v>
      </c>
      <c r="EE923" s="11">
        <v>148.07513</v>
      </c>
      <c r="EF923" s="11">
        <v>243.29474999999999</v>
      </c>
      <c r="EG923" s="11">
        <v>735.04801999999995</v>
      </c>
      <c r="EH923" s="11">
        <v>5991.9414999999999</v>
      </c>
      <c r="EI923" s="11">
        <v>20120.518499999998</v>
      </c>
      <c r="EJ923" s="11">
        <v>0</v>
      </c>
      <c r="EK923" s="11">
        <v>138.04952040000001</v>
      </c>
      <c r="EL923" s="11">
        <v>0.18170081399999999</v>
      </c>
      <c r="EM923" s="11">
        <v>5.7549950000000002E-2</v>
      </c>
      <c r="EN923" s="11">
        <v>5.8029266000000003E-2</v>
      </c>
      <c r="EO923" s="11">
        <v>0</v>
      </c>
      <c r="EP923" s="11">
        <v>0</v>
      </c>
      <c r="EQ923" s="11">
        <v>0</v>
      </c>
      <c r="ER923" s="11">
        <v>0</v>
      </c>
      <c r="ES923" s="11">
        <v>0</v>
      </c>
      <c r="ET923" s="11">
        <v>0</v>
      </c>
      <c r="EU923" s="11">
        <v>0</v>
      </c>
      <c r="EV923" s="11">
        <v>0</v>
      </c>
      <c r="EW923" s="11">
        <v>229.35011739999999</v>
      </c>
      <c r="EX923" s="11">
        <v>0.30967758000000001</v>
      </c>
      <c r="EY923" s="11">
        <v>9.9309817999999994E-2</v>
      </c>
      <c r="EZ923" s="11">
        <v>0.101698627</v>
      </c>
      <c r="FA923" s="11">
        <v>0</v>
      </c>
      <c r="FB923" s="11">
        <v>0</v>
      </c>
      <c r="FC923" s="11">
        <v>0</v>
      </c>
      <c r="FD923" s="11">
        <v>0</v>
      </c>
      <c r="FE923" s="11">
        <v>0</v>
      </c>
      <c r="FF923" s="11">
        <v>0</v>
      </c>
      <c r="FG923" s="11">
        <v>0</v>
      </c>
      <c r="FH923" s="11">
        <v>1.841178</v>
      </c>
      <c r="FI923" s="11" t="s">
        <v>115</v>
      </c>
      <c r="FJ923" s="11" t="s">
        <v>115</v>
      </c>
      <c r="FK923" s="9">
        <v>20492.456774999999</v>
      </c>
      <c r="FL923" s="11" t="s">
        <v>115</v>
      </c>
      <c r="FM923" s="11" t="s">
        <v>115</v>
      </c>
    </row>
    <row r="924" spans="116:169">
      <c r="DL924" s="11">
        <v>0</v>
      </c>
      <c r="DM924" s="11">
        <v>1.7717799999999999</v>
      </c>
      <c r="DN924" s="11">
        <v>1.2189999999999999E-2</v>
      </c>
      <c r="DO924" s="11">
        <v>1.093E-2</v>
      </c>
      <c r="DP924" s="11">
        <v>1.261E-2</v>
      </c>
      <c r="DQ924" s="11">
        <v>4.6000000000000001E-4</v>
      </c>
      <c r="DR924" s="11">
        <v>1.1E-4</v>
      </c>
      <c r="DS924" s="11">
        <v>1.175E-2</v>
      </c>
      <c r="DT924" s="11">
        <v>2.1350000000000001E-2</v>
      </c>
      <c r="DU924" s="11">
        <v>5.6140000000000002E-2</v>
      </c>
      <c r="DV924" s="11">
        <v>0.49306</v>
      </c>
      <c r="DW924" s="11">
        <v>1.60869</v>
      </c>
      <c r="DX924" s="11">
        <v>0</v>
      </c>
      <c r="DY924" s="11">
        <v>19577.95507</v>
      </c>
      <c r="DZ924" s="11">
        <v>135.6661</v>
      </c>
      <c r="EA924" s="11">
        <v>122.35979</v>
      </c>
      <c r="EB924" s="11">
        <v>142.01697999999999</v>
      </c>
      <c r="EC924" s="11">
        <v>5.2021800000000002</v>
      </c>
      <c r="ED924" s="11">
        <v>1.2310000000000001</v>
      </c>
      <c r="EE924" s="11">
        <v>133.01779999999999</v>
      </c>
      <c r="EF924" s="11">
        <v>237.56002000000001</v>
      </c>
      <c r="EG924" s="11">
        <v>736.40560000000005</v>
      </c>
      <c r="EH924" s="11">
        <v>6140.0166200000003</v>
      </c>
      <c r="EI924" s="11">
        <v>20363.813249999999</v>
      </c>
      <c r="EJ924" s="11">
        <v>0</v>
      </c>
      <c r="EK924" s="11">
        <v>137.17435689999999</v>
      </c>
      <c r="EL924" s="11">
        <v>0.159957403</v>
      </c>
      <c r="EM924" s="11">
        <v>6.1313531999999997E-2</v>
      </c>
      <c r="EN924" s="11">
        <v>5.2203250999999999E-2</v>
      </c>
      <c r="EO924" s="11">
        <v>0</v>
      </c>
      <c r="EP924" s="11">
        <v>0</v>
      </c>
      <c r="EQ924" s="11">
        <v>0</v>
      </c>
      <c r="ER924" s="11">
        <v>0</v>
      </c>
      <c r="ES924" s="11">
        <v>0</v>
      </c>
      <c r="ET924" s="11">
        <v>0</v>
      </c>
      <c r="EU924" s="11">
        <v>0</v>
      </c>
      <c r="EV924" s="11">
        <v>0</v>
      </c>
      <c r="EW924" s="11">
        <v>223.8109958</v>
      </c>
      <c r="EX924" s="11">
        <v>0.26809228299999999</v>
      </c>
      <c r="EY924" s="11">
        <v>0.103898158</v>
      </c>
      <c r="EZ924" s="11">
        <v>8.9880791000000002E-2</v>
      </c>
      <c r="FA924" s="11">
        <v>0</v>
      </c>
      <c r="FB924" s="11">
        <v>0</v>
      </c>
      <c r="FC924" s="11">
        <v>0</v>
      </c>
      <c r="FD924" s="11">
        <v>0</v>
      </c>
      <c r="FE924" s="11">
        <v>0</v>
      </c>
      <c r="FF924" s="11">
        <v>0</v>
      </c>
      <c r="FG924" s="11">
        <v>0</v>
      </c>
      <c r="FH924" s="11">
        <v>1.8079730000000001</v>
      </c>
      <c r="FI924" s="11" t="s">
        <v>115</v>
      </c>
      <c r="FJ924" s="11" t="s">
        <v>115</v>
      </c>
      <c r="FK924" s="9">
        <v>19983.200122999999</v>
      </c>
      <c r="FL924" s="11" t="s">
        <v>115</v>
      </c>
      <c r="FM924" s="11" t="s">
        <v>115</v>
      </c>
    </row>
    <row r="925" spans="116:169">
      <c r="DL925" s="11">
        <v>0</v>
      </c>
      <c r="DM925" s="11">
        <v>1.7393000000000001</v>
      </c>
      <c r="DN925" s="11">
        <v>1.0370000000000001E-2</v>
      </c>
      <c r="DO925" s="11">
        <v>1.111E-2</v>
      </c>
      <c r="DP925" s="11">
        <v>9.7300000000000008E-3</v>
      </c>
      <c r="DQ925" s="11">
        <v>2.1000000000000001E-4</v>
      </c>
      <c r="DR925" s="11">
        <v>2.0000000000000001E-4</v>
      </c>
      <c r="DS925" s="11">
        <v>1.24E-2</v>
      </c>
      <c r="DT925" s="11">
        <v>2.4649999999999998E-2</v>
      </c>
      <c r="DU925" s="11">
        <v>5.6250000000000001E-2</v>
      </c>
      <c r="DV925" s="11">
        <v>0.50480000000000003</v>
      </c>
      <c r="DW925" s="11">
        <v>1.6300399999999999</v>
      </c>
      <c r="DX925" s="11">
        <v>0</v>
      </c>
      <c r="DY925" s="11">
        <v>19083.360369999999</v>
      </c>
      <c r="DZ925" s="11">
        <v>114.53583</v>
      </c>
      <c r="EA925" s="11">
        <v>123.44601</v>
      </c>
      <c r="EB925" s="11">
        <v>108.85614</v>
      </c>
      <c r="EC925" s="11">
        <v>2.3018299999999998</v>
      </c>
      <c r="ED925" s="11">
        <v>2.2669899999999998</v>
      </c>
      <c r="EE925" s="11">
        <v>139.58268000000001</v>
      </c>
      <c r="EF925" s="11">
        <v>272.40913999999998</v>
      </c>
      <c r="EG925" s="11">
        <v>737.63660000000004</v>
      </c>
      <c r="EH925" s="11">
        <v>6273.0344299999997</v>
      </c>
      <c r="EI925" s="11">
        <v>20601.37327</v>
      </c>
      <c r="EJ925" s="11">
        <v>0</v>
      </c>
      <c r="EK925" s="11">
        <v>136.1592148</v>
      </c>
      <c r="EL925" s="11">
        <v>0.15042399200000001</v>
      </c>
      <c r="EM925" s="11">
        <v>8.6734696E-2</v>
      </c>
      <c r="EN925" s="11">
        <v>4.4763266000000003E-2</v>
      </c>
      <c r="EO925" s="11">
        <v>0</v>
      </c>
      <c r="EP925" s="11">
        <v>0</v>
      </c>
      <c r="EQ925" s="11">
        <v>0</v>
      </c>
      <c r="ER925" s="11">
        <v>0</v>
      </c>
      <c r="ES925" s="11">
        <v>0</v>
      </c>
      <c r="ET925" s="11">
        <v>0</v>
      </c>
      <c r="EU925" s="11">
        <v>0</v>
      </c>
      <c r="EV925" s="11">
        <v>0</v>
      </c>
      <c r="EW925" s="11">
        <v>218.1441466</v>
      </c>
      <c r="EX925" s="11">
        <v>0.247651923</v>
      </c>
      <c r="EY925" s="11">
        <v>0.14449332200000001</v>
      </c>
      <c r="EZ925" s="11">
        <v>7.5708031999999995E-2</v>
      </c>
      <c r="FA925" s="11">
        <v>0</v>
      </c>
      <c r="FB925" s="11">
        <v>0</v>
      </c>
      <c r="FC925" s="11">
        <v>0</v>
      </c>
      <c r="FD925" s="11">
        <v>0</v>
      </c>
      <c r="FE925" s="11">
        <v>0</v>
      </c>
      <c r="FF925" s="11">
        <v>0</v>
      </c>
      <c r="FG925" s="11">
        <v>0</v>
      </c>
      <c r="FH925" s="11">
        <v>1.770716</v>
      </c>
      <c r="FI925" s="11" t="s">
        <v>115</v>
      </c>
      <c r="FJ925" s="11" t="s">
        <v>115</v>
      </c>
      <c r="FK925" s="9">
        <v>19432.500180999999</v>
      </c>
      <c r="FL925" s="11" t="s">
        <v>115</v>
      </c>
      <c r="FM925" s="11" t="s">
        <v>115</v>
      </c>
    </row>
    <row r="926" spans="116:169">
      <c r="DL926" s="11">
        <v>0</v>
      </c>
      <c r="DM926" s="11">
        <v>1.7083600000000001</v>
      </c>
      <c r="DN926" s="11">
        <v>8.6899999999999998E-3</v>
      </c>
      <c r="DO926" s="11">
        <v>9.75E-3</v>
      </c>
      <c r="DP926" s="11">
        <v>9.6799999999999994E-3</v>
      </c>
      <c r="DQ926" s="11">
        <v>1.8000000000000001E-4</v>
      </c>
      <c r="DR926" s="11">
        <v>1.9000000000000001E-4</v>
      </c>
      <c r="DS926" s="11">
        <v>9.7099999999999999E-3</v>
      </c>
      <c r="DT926" s="11">
        <v>2.4150000000000001E-2</v>
      </c>
      <c r="DU926" s="11">
        <v>5.645E-2</v>
      </c>
      <c r="DV926" s="11">
        <v>0.51719999999999999</v>
      </c>
      <c r="DW926" s="11">
        <v>1.65469</v>
      </c>
      <c r="DX926" s="11">
        <v>0</v>
      </c>
      <c r="DY926" s="11">
        <v>18609.03066</v>
      </c>
      <c r="DZ926" s="11">
        <v>95.383960000000002</v>
      </c>
      <c r="EA926" s="11">
        <v>107.57259999999999</v>
      </c>
      <c r="EB926" s="11">
        <v>107.53951000000001</v>
      </c>
      <c r="EC926" s="11">
        <v>2.0341200000000002</v>
      </c>
      <c r="ED926" s="11">
        <v>2.1222500000000002</v>
      </c>
      <c r="EE926" s="11">
        <v>108.45435999999999</v>
      </c>
      <c r="EF926" s="11">
        <v>264.95290999999997</v>
      </c>
      <c r="EG926" s="11">
        <v>739.90359000000001</v>
      </c>
      <c r="EH926" s="11">
        <v>6412.6171100000001</v>
      </c>
      <c r="EI926" s="11">
        <v>20873.78241</v>
      </c>
      <c r="EJ926" s="11">
        <v>0</v>
      </c>
      <c r="EK926" s="11">
        <v>135.17166159999999</v>
      </c>
      <c r="EL926" s="11">
        <v>0.121320442</v>
      </c>
      <c r="EM926" s="11">
        <v>8.1879893999999995E-2</v>
      </c>
      <c r="EN926" s="11">
        <v>3.4948444000000002E-2</v>
      </c>
      <c r="EO926" s="11">
        <v>0</v>
      </c>
      <c r="EP926" s="11">
        <v>0</v>
      </c>
      <c r="EQ926" s="11">
        <v>0</v>
      </c>
      <c r="ER926" s="11">
        <v>0</v>
      </c>
      <c r="ES926" s="11">
        <v>0</v>
      </c>
      <c r="ET926" s="11">
        <v>0</v>
      </c>
      <c r="EU926" s="11">
        <v>0</v>
      </c>
      <c r="EV926" s="11">
        <v>0</v>
      </c>
      <c r="EW926" s="11">
        <v>212.62223449999999</v>
      </c>
      <c r="EX926" s="11">
        <v>0.195771732</v>
      </c>
      <c r="EY926" s="11">
        <v>0.13384322600000001</v>
      </c>
      <c r="EZ926" s="11">
        <v>5.8056007999999999E-2</v>
      </c>
      <c r="FA926" s="11">
        <v>0</v>
      </c>
      <c r="FB926" s="11">
        <v>0</v>
      </c>
      <c r="FC926" s="11">
        <v>0</v>
      </c>
      <c r="FD926" s="11">
        <v>0</v>
      </c>
      <c r="FE926" s="11">
        <v>0</v>
      </c>
      <c r="FF926" s="11">
        <v>0</v>
      </c>
      <c r="FG926" s="11">
        <v>0</v>
      </c>
      <c r="FH926" s="11">
        <v>1.7366699999999999</v>
      </c>
      <c r="FI926" s="11" t="s">
        <v>115</v>
      </c>
      <c r="FJ926" s="11" t="s">
        <v>115</v>
      </c>
      <c r="FK926" s="9">
        <v>18921.560852999999</v>
      </c>
      <c r="FL926" s="11" t="s">
        <v>115</v>
      </c>
      <c r="FM926" s="11" t="s">
        <v>115</v>
      </c>
    </row>
    <row r="927" spans="116:169">
      <c r="DL927" s="11">
        <v>0</v>
      </c>
      <c r="DM927" s="11">
        <v>1.6764399999999999</v>
      </c>
      <c r="DN927" s="11">
        <v>9.58E-3</v>
      </c>
      <c r="DO927" s="11">
        <v>8.4200000000000004E-3</v>
      </c>
      <c r="DP927" s="11">
        <v>8.5699999999999995E-3</v>
      </c>
      <c r="DQ927" s="11">
        <v>1.7000000000000001E-4</v>
      </c>
      <c r="DR927" s="11">
        <v>1.9000000000000001E-4</v>
      </c>
      <c r="DS927" s="11">
        <v>9.6399999999999993E-3</v>
      </c>
      <c r="DT927" s="11">
        <v>2.367E-2</v>
      </c>
      <c r="DU927" s="11">
        <v>5.6640000000000003E-2</v>
      </c>
      <c r="DV927" s="11">
        <v>0.52690999999999999</v>
      </c>
      <c r="DW927" s="11">
        <v>1.6788400000000001</v>
      </c>
      <c r="DX927" s="11">
        <v>0</v>
      </c>
      <c r="DY927" s="11">
        <v>18127.432929999999</v>
      </c>
      <c r="DZ927" s="11">
        <v>104.36960000000001</v>
      </c>
      <c r="EA927" s="11">
        <v>92.206670000000003</v>
      </c>
      <c r="EB927" s="11">
        <v>94.482749999999996</v>
      </c>
      <c r="EC927" s="11">
        <v>1.83365</v>
      </c>
      <c r="ED927" s="11">
        <v>2.0320999999999998</v>
      </c>
      <c r="EE927" s="11">
        <v>107.02307999999999</v>
      </c>
      <c r="EF927" s="11">
        <v>257.85320999999999</v>
      </c>
      <c r="EG927" s="11">
        <v>742.02584000000002</v>
      </c>
      <c r="EH927" s="11">
        <v>6521.0714600000001</v>
      </c>
      <c r="EI927" s="11">
        <v>21138.73532</v>
      </c>
      <c r="EJ927" s="11">
        <v>0</v>
      </c>
      <c r="EK927" s="11">
        <v>134.11071100000001</v>
      </c>
      <c r="EL927" s="11">
        <v>0.106781247</v>
      </c>
      <c r="EM927" s="11">
        <v>7.4216298E-2</v>
      </c>
      <c r="EN927" s="11">
        <v>3.5154693000000001E-2</v>
      </c>
      <c r="EO927" s="11">
        <v>0</v>
      </c>
      <c r="EP927" s="11">
        <v>0</v>
      </c>
      <c r="EQ927" s="11">
        <v>0</v>
      </c>
      <c r="ER927" s="11">
        <v>0</v>
      </c>
      <c r="ES927" s="11">
        <v>0</v>
      </c>
      <c r="ET927" s="11">
        <v>0</v>
      </c>
      <c r="EU927" s="11">
        <v>0</v>
      </c>
      <c r="EV927" s="11">
        <v>0</v>
      </c>
      <c r="EW927" s="11">
        <v>207.0917019</v>
      </c>
      <c r="EX927" s="11">
        <v>0.16924703999999999</v>
      </c>
      <c r="EY927" s="11">
        <v>0.119146792</v>
      </c>
      <c r="EZ927" s="11">
        <v>5.7352026E-2</v>
      </c>
      <c r="FA927" s="11">
        <v>0</v>
      </c>
      <c r="FB927" s="11">
        <v>0</v>
      </c>
      <c r="FC927" s="11">
        <v>0</v>
      </c>
      <c r="FD927" s="11">
        <v>0</v>
      </c>
      <c r="FE927" s="11">
        <v>0</v>
      </c>
      <c r="FF927" s="11">
        <v>0</v>
      </c>
      <c r="FG927" s="11">
        <v>0</v>
      </c>
      <c r="FH927" s="11">
        <v>1.7031700000000001</v>
      </c>
      <c r="FI927" s="11" t="s">
        <v>115</v>
      </c>
      <c r="FJ927" s="11" t="s">
        <v>115</v>
      </c>
      <c r="FK927" s="9">
        <v>18420.3256</v>
      </c>
      <c r="FL927" s="11" t="s">
        <v>115</v>
      </c>
      <c r="FM927" s="11" t="s">
        <v>115</v>
      </c>
    </row>
    <row r="928" spans="116:169">
      <c r="DL928" s="11">
        <v>0</v>
      </c>
      <c r="DM928" s="11">
        <v>1.64497</v>
      </c>
      <c r="DN928" s="11">
        <v>9.6600000000000002E-3</v>
      </c>
      <c r="DO928" s="11">
        <v>8.9099999999999995E-3</v>
      </c>
      <c r="DP928" s="11">
        <v>7.4900000000000001E-3</v>
      </c>
      <c r="DQ928" s="11">
        <v>1.6000000000000001E-4</v>
      </c>
      <c r="DR928" s="11">
        <v>1.8000000000000001E-4</v>
      </c>
      <c r="DS928" s="11">
        <v>8.5800000000000008E-3</v>
      </c>
      <c r="DT928" s="11">
        <v>2.3220000000000001E-2</v>
      </c>
      <c r="DU928" s="11">
        <v>5.6829999999999999E-2</v>
      </c>
      <c r="DV928" s="11">
        <v>0.53654999999999997</v>
      </c>
      <c r="DW928" s="11">
        <v>1.70251</v>
      </c>
      <c r="DX928" s="11">
        <v>0</v>
      </c>
      <c r="DY928" s="11">
        <v>17654.32761</v>
      </c>
      <c r="DZ928" s="11">
        <v>104.49890000000001</v>
      </c>
      <c r="EA928" s="11">
        <v>96.966309999999993</v>
      </c>
      <c r="EB928" s="11">
        <v>82.00103</v>
      </c>
      <c r="EC928" s="11">
        <v>1.7492799999999999</v>
      </c>
      <c r="ED928" s="11">
        <v>1.96448</v>
      </c>
      <c r="EE928" s="11">
        <v>94.481139999999996</v>
      </c>
      <c r="EF928" s="11">
        <v>251.05708000000001</v>
      </c>
      <c r="EG928" s="11">
        <v>744.05795000000001</v>
      </c>
      <c r="EH928" s="11">
        <v>6628.0945499999998</v>
      </c>
      <c r="EI928" s="11">
        <v>21396.588520000001</v>
      </c>
      <c r="EJ928" s="11">
        <v>0</v>
      </c>
      <c r="EK928" s="11">
        <v>133.0761397</v>
      </c>
      <c r="EL928" s="11">
        <v>0.10699294199999999</v>
      </c>
      <c r="EM928" s="11">
        <v>6.5181007999999999E-2</v>
      </c>
      <c r="EN928" s="11">
        <v>3.1459011000000002E-2</v>
      </c>
      <c r="EO928" s="11">
        <v>0</v>
      </c>
      <c r="EP928" s="11">
        <v>0</v>
      </c>
      <c r="EQ928" s="11">
        <v>0</v>
      </c>
      <c r="ER928" s="11">
        <v>0</v>
      </c>
      <c r="ES928" s="11">
        <v>0</v>
      </c>
      <c r="ET928" s="11">
        <v>0</v>
      </c>
      <c r="EU928" s="11">
        <v>0</v>
      </c>
      <c r="EV928" s="11">
        <v>0</v>
      </c>
      <c r="EW928" s="11">
        <v>201.70589229999999</v>
      </c>
      <c r="EX928" s="11">
        <v>0.16635433799999999</v>
      </c>
      <c r="EY928" s="11">
        <v>0.10274736700000001</v>
      </c>
      <c r="EZ928" s="11">
        <v>5.0396720999999998E-2</v>
      </c>
      <c r="FA928" s="11">
        <v>0</v>
      </c>
      <c r="FB928" s="11">
        <v>0</v>
      </c>
      <c r="FC928" s="11">
        <v>0</v>
      </c>
      <c r="FD928" s="11">
        <v>0</v>
      </c>
      <c r="FE928" s="11">
        <v>0</v>
      </c>
      <c r="FF928" s="11">
        <v>0</v>
      </c>
      <c r="FG928" s="11">
        <v>0</v>
      </c>
      <c r="FH928" s="11">
        <v>1.6711959999999999</v>
      </c>
      <c r="FI928" s="11" t="s">
        <v>115</v>
      </c>
      <c r="FJ928" s="11" t="s">
        <v>115</v>
      </c>
      <c r="FK928" s="9">
        <v>17939.543129000001</v>
      </c>
      <c r="FL928" s="11" t="s">
        <v>115</v>
      </c>
      <c r="FM928" s="11" t="s">
        <v>115</v>
      </c>
    </row>
    <row r="929" spans="116:169">
      <c r="DL929" s="11">
        <v>0</v>
      </c>
      <c r="DM929" s="11">
        <v>1.6138300000000001</v>
      </c>
      <c r="DN929" s="11">
        <v>9.8300000000000002E-3</v>
      </c>
      <c r="DO929" s="11">
        <v>8.9800000000000001E-3</v>
      </c>
      <c r="DP929" s="11">
        <v>7.8300000000000002E-3</v>
      </c>
      <c r="DQ929" s="11">
        <v>1.6000000000000001E-4</v>
      </c>
      <c r="DR929" s="11">
        <v>1.8000000000000001E-4</v>
      </c>
      <c r="DS929" s="11">
        <v>7.6099999999999996E-3</v>
      </c>
      <c r="DT929" s="11">
        <v>2.2790000000000001E-2</v>
      </c>
      <c r="DU929" s="11">
        <v>5.7009999999999998E-2</v>
      </c>
      <c r="DV929" s="11">
        <v>0.54513</v>
      </c>
      <c r="DW929" s="11">
        <v>1.72573</v>
      </c>
      <c r="DX929" s="11">
        <v>0</v>
      </c>
      <c r="DY929" s="11">
        <v>17188.312109999999</v>
      </c>
      <c r="DZ929" s="11">
        <v>105.45001000000001</v>
      </c>
      <c r="EA929" s="11">
        <v>96.944270000000003</v>
      </c>
      <c r="EB929" s="11">
        <v>85.076059999999998</v>
      </c>
      <c r="EC929" s="11">
        <v>1.71129</v>
      </c>
      <c r="ED929" s="11">
        <v>1.9030199999999999</v>
      </c>
      <c r="EE929" s="11">
        <v>83.265519999999995</v>
      </c>
      <c r="EF929" s="11">
        <v>244.63652999999999</v>
      </c>
      <c r="EG929" s="11">
        <v>746.02242999999999</v>
      </c>
      <c r="EH929" s="11">
        <v>6722.5756899999997</v>
      </c>
      <c r="EI929" s="11">
        <v>21647.6456</v>
      </c>
      <c r="EJ929" s="11">
        <v>0</v>
      </c>
      <c r="EK929" s="11">
        <v>132.04061110000001</v>
      </c>
      <c r="EL929" s="11">
        <v>0.108430323</v>
      </c>
      <c r="EM929" s="11">
        <v>6.7463389999999998E-2</v>
      </c>
      <c r="EN929" s="11">
        <v>2.7814864000000002E-2</v>
      </c>
      <c r="EO929" s="11">
        <v>0</v>
      </c>
      <c r="EP929" s="11">
        <v>0</v>
      </c>
      <c r="EQ929" s="11">
        <v>0</v>
      </c>
      <c r="ER929" s="11">
        <v>0</v>
      </c>
      <c r="ES929" s="11">
        <v>0</v>
      </c>
      <c r="ET929" s="11">
        <v>0</v>
      </c>
      <c r="EU929" s="11">
        <v>0</v>
      </c>
      <c r="EV929" s="11">
        <v>0</v>
      </c>
      <c r="EW929" s="11">
        <v>196.42035609999999</v>
      </c>
      <c r="EX929" s="11">
        <v>0.16545170100000001</v>
      </c>
      <c r="EY929" s="11">
        <v>0.10437220699999999</v>
      </c>
      <c r="EZ929" s="11">
        <v>4.3749207999999998E-2</v>
      </c>
      <c r="FA929" s="11">
        <v>0</v>
      </c>
      <c r="FB929" s="11">
        <v>0</v>
      </c>
      <c r="FC929" s="11">
        <v>0</v>
      </c>
      <c r="FD929" s="11">
        <v>0</v>
      </c>
      <c r="FE929" s="11">
        <v>0</v>
      </c>
      <c r="FF929" s="11">
        <v>0</v>
      </c>
      <c r="FG929" s="11">
        <v>0</v>
      </c>
      <c r="FH929" s="11">
        <v>1.640612</v>
      </c>
      <c r="FI929" s="11" t="s">
        <v>115</v>
      </c>
      <c r="FJ929" s="11" t="s">
        <v>115</v>
      </c>
      <c r="FK929" s="9">
        <v>17477.493737000001</v>
      </c>
      <c r="FL929" s="11" t="s">
        <v>115</v>
      </c>
      <c r="FM929" s="11" t="s">
        <v>115</v>
      </c>
    </row>
    <row r="930" spans="116:169">
      <c r="DL930" s="11">
        <v>0</v>
      </c>
      <c r="DM930" s="11">
        <v>1.5833200000000001</v>
      </c>
      <c r="DN930" s="11">
        <v>9.6799999999999994E-3</v>
      </c>
      <c r="DO930" s="11">
        <v>9.0799999999999995E-3</v>
      </c>
      <c r="DP930" s="11">
        <v>7.8899999999999994E-3</v>
      </c>
      <c r="DQ930" s="11">
        <v>1.6000000000000001E-4</v>
      </c>
      <c r="DR930" s="11">
        <v>1.8000000000000001E-4</v>
      </c>
      <c r="DS930" s="11">
        <v>7.92E-3</v>
      </c>
      <c r="DT930" s="11">
        <v>2.24E-2</v>
      </c>
      <c r="DU930" s="11">
        <v>5.7189999999999998E-2</v>
      </c>
      <c r="DV930" s="11">
        <v>0.55274000000000001</v>
      </c>
      <c r="DW930" s="11">
        <v>1.7485200000000001</v>
      </c>
      <c r="DX930" s="11">
        <v>0</v>
      </c>
      <c r="DY930" s="11">
        <v>16732.66056</v>
      </c>
      <c r="DZ930" s="11">
        <v>103.05061000000001</v>
      </c>
      <c r="EA930" s="11">
        <v>97.28434</v>
      </c>
      <c r="EB930" s="11">
        <v>85.156949999999995</v>
      </c>
      <c r="EC930" s="11">
        <v>1.7221599999999999</v>
      </c>
      <c r="ED930" s="11">
        <v>1.8725400000000001</v>
      </c>
      <c r="EE930" s="11">
        <v>85.981949999999998</v>
      </c>
      <c r="EF930" s="11">
        <v>238.53536</v>
      </c>
      <c r="EG930" s="11">
        <v>747.92543999999998</v>
      </c>
      <c r="EH930" s="11">
        <v>6805.8412099999996</v>
      </c>
      <c r="EI930" s="11">
        <v>21892.28213</v>
      </c>
      <c r="EJ930" s="11">
        <v>0</v>
      </c>
      <c r="EK930" s="11">
        <v>131.0196521</v>
      </c>
      <c r="EL930" s="11">
        <v>0.111163477</v>
      </c>
      <c r="EM930" s="11">
        <v>6.9059112000000006E-2</v>
      </c>
      <c r="EN930" s="11">
        <v>2.9393194000000001E-2</v>
      </c>
      <c r="EO930" s="11">
        <v>0</v>
      </c>
      <c r="EP930" s="11">
        <v>0</v>
      </c>
      <c r="EQ930" s="11">
        <v>0</v>
      </c>
      <c r="ER930" s="11">
        <v>0</v>
      </c>
      <c r="ES930" s="11">
        <v>0</v>
      </c>
      <c r="ET930" s="11">
        <v>0</v>
      </c>
      <c r="EU930" s="11">
        <v>0</v>
      </c>
      <c r="EV930" s="11">
        <v>0</v>
      </c>
      <c r="EW930" s="11">
        <v>191.2558052</v>
      </c>
      <c r="EX930" s="11">
        <v>0.16647410400000001</v>
      </c>
      <c r="EY930" s="11">
        <v>0.10487635100000001</v>
      </c>
      <c r="EZ930" s="11">
        <v>4.5385687000000001E-2</v>
      </c>
      <c r="FA930" s="11">
        <v>0</v>
      </c>
      <c r="FB930" s="11">
        <v>0</v>
      </c>
      <c r="FC930" s="11">
        <v>0</v>
      </c>
      <c r="FD930" s="11">
        <v>0</v>
      </c>
      <c r="FE930" s="11">
        <v>0</v>
      </c>
      <c r="FF930" s="11">
        <v>0</v>
      </c>
      <c r="FG930" s="11">
        <v>0</v>
      </c>
      <c r="FH930" s="11">
        <v>1.6101220000000001</v>
      </c>
      <c r="FI930" s="11" t="s">
        <v>115</v>
      </c>
      <c r="FJ930" s="11" t="s">
        <v>115</v>
      </c>
      <c r="FK930" s="9">
        <v>17019.874624</v>
      </c>
      <c r="FL930" s="11" t="s">
        <v>115</v>
      </c>
      <c r="FM930" s="11" t="s">
        <v>115</v>
      </c>
    </row>
    <row r="931" spans="116:169">
      <c r="DL931" s="11">
        <v>0</v>
      </c>
      <c r="DM931" s="11">
        <v>1.5522800000000001</v>
      </c>
      <c r="DN931" s="11">
        <v>1.0630000000000001E-2</v>
      </c>
      <c r="DO931" s="11">
        <v>8.9499999999999996E-3</v>
      </c>
      <c r="DP931" s="11">
        <v>7.9600000000000001E-3</v>
      </c>
      <c r="DQ931" s="11">
        <v>1.6000000000000001E-4</v>
      </c>
      <c r="DR931" s="11">
        <v>1.7000000000000001E-4</v>
      </c>
      <c r="DS931" s="11">
        <v>8.0199999999999994E-3</v>
      </c>
      <c r="DT931" s="11">
        <v>2.1940000000000001E-2</v>
      </c>
      <c r="DU931" s="11">
        <v>5.7360000000000001E-2</v>
      </c>
      <c r="DV931" s="11">
        <v>0.56066000000000005</v>
      </c>
      <c r="DW931" s="11">
        <v>1.77092</v>
      </c>
      <c r="DX931" s="11">
        <v>0</v>
      </c>
      <c r="DY931" s="11">
        <v>16275.04221</v>
      </c>
      <c r="DZ931" s="11">
        <v>112.34142</v>
      </c>
      <c r="EA931" s="11">
        <v>95.2256</v>
      </c>
      <c r="EB931" s="11">
        <v>85.294809999999998</v>
      </c>
      <c r="EC931" s="11">
        <v>1.7023900000000001</v>
      </c>
      <c r="ED931" s="11">
        <v>1.8303</v>
      </c>
      <c r="EE931" s="11">
        <v>86.460070000000002</v>
      </c>
      <c r="EF931" s="11">
        <v>231.85467</v>
      </c>
      <c r="EG931" s="11">
        <v>749.79798000000005</v>
      </c>
      <c r="EH931" s="11">
        <v>6891.8231599999999</v>
      </c>
      <c r="EI931" s="11">
        <v>22130.817490000001</v>
      </c>
      <c r="EJ931" s="11">
        <v>0</v>
      </c>
      <c r="EK931" s="11">
        <v>129.91059440000001</v>
      </c>
      <c r="EL931" s="11">
        <v>0.111994891</v>
      </c>
      <c r="EM931" s="11">
        <v>7.0587538000000005E-2</v>
      </c>
      <c r="EN931" s="11">
        <v>2.9973297999999999E-2</v>
      </c>
      <c r="EO931" s="11">
        <v>0</v>
      </c>
      <c r="EP931" s="11">
        <v>0</v>
      </c>
      <c r="EQ931" s="11">
        <v>0</v>
      </c>
      <c r="ER931" s="11">
        <v>0</v>
      </c>
      <c r="ES931" s="11">
        <v>0</v>
      </c>
      <c r="ET931" s="11">
        <v>0</v>
      </c>
      <c r="EU931" s="11">
        <v>0</v>
      </c>
      <c r="EV931" s="11">
        <v>0</v>
      </c>
      <c r="EW931" s="11">
        <v>186.0622893</v>
      </c>
      <c r="EX931" s="11">
        <v>0.16460702099999999</v>
      </c>
      <c r="EY931" s="11">
        <v>0.10520837800000001</v>
      </c>
      <c r="EZ931" s="11">
        <v>4.5428338999999998E-2</v>
      </c>
      <c r="FA931" s="11">
        <v>0</v>
      </c>
      <c r="FB931" s="11">
        <v>0</v>
      </c>
      <c r="FC931" s="11">
        <v>0</v>
      </c>
      <c r="FD931" s="11">
        <v>0</v>
      </c>
      <c r="FE931" s="11">
        <v>0</v>
      </c>
      <c r="FF931" s="11">
        <v>0</v>
      </c>
      <c r="FG931" s="11">
        <v>0</v>
      </c>
      <c r="FH931" s="11">
        <v>1.5799890000000001</v>
      </c>
      <c r="FI931" s="11" t="s">
        <v>115</v>
      </c>
      <c r="FJ931" s="11" t="s">
        <v>115</v>
      </c>
      <c r="FK931" s="9">
        <v>16569.606437999999</v>
      </c>
      <c r="FL931" s="11" t="s">
        <v>115</v>
      </c>
      <c r="FM931" s="11" t="s">
        <v>115</v>
      </c>
    </row>
    <row r="932" spans="116:169">
      <c r="DL932" s="11">
        <v>0</v>
      </c>
      <c r="DM932" s="11">
        <v>1.5213300000000001</v>
      </c>
      <c r="DN932" s="11">
        <v>1.1209999999999999E-2</v>
      </c>
      <c r="DO932" s="11">
        <v>9.5999999999999992E-3</v>
      </c>
      <c r="DP932" s="11">
        <v>7.8899999999999994E-3</v>
      </c>
      <c r="DQ932" s="11">
        <v>1.6000000000000001E-4</v>
      </c>
      <c r="DR932" s="11">
        <v>1.7000000000000001E-4</v>
      </c>
      <c r="DS932" s="11">
        <v>8.1099999999999992E-3</v>
      </c>
      <c r="DT932" s="11">
        <v>2.1510000000000001E-2</v>
      </c>
      <c r="DU932" s="11">
        <v>5.7529999999999998E-2</v>
      </c>
      <c r="DV932" s="11">
        <v>0.56867999999999996</v>
      </c>
      <c r="DW932" s="11">
        <v>1.7928599999999999</v>
      </c>
      <c r="DX932" s="11">
        <v>0</v>
      </c>
      <c r="DY932" s="11">
        <v>15822.052229999999</v>
      </c>
      <c r="DZ932" s="11">
        <v>117.56776000000001</v>
      </c>
      <c r="EA932" s="11">
        <v>101.36651000000001</v>
      </c>
      <c r="EB932" s="11">
        <v>83.859120000000004</v>
      </c>
      <c r="EC932" s="11">
        <v>1.73963</v>
      </c>
      <c r="ED932" s="11">
        <v>1.8056000000000001</v>
      </c>
      <c r="EE932" s="11">
        <v>86.728890000000007</v>
      </c>
      <c r="EF932" s="11">
        <v>225.48759000000001</v>
      </c>
      <c r="EG932" s="11">
        <v>751.62828000000002</v>
      </c>
      <c r="EH932" s="11">
        <v>6978.2832200000003</v>
      </c>
      <c r="EI932" s="11">
        <v>22362.672159999998</v>
      </c>
      <c r="EJ932" s="11">
        <v>0</v>
      </c>
      <c r="EK932" s="11">
        <v>128.77867879999999</v>
      </c>
      <c r="EL932" s="11">
        <v>0.119156846</v>
      </c>
      <c r="EM932" s="11">
        <v>7.0684614000000007E-2</v>
      </c>
      <c r="EN932" s="11">
        <v>3.0589365E-2</v>
      </c>
      <c r="EO932" s="11">
        <v>0</v>
      </c>
      <c r="EP932" s="11">
        <v>0</v>
      </c>
      <c r="EQ932" s="11">
        <v>0</v>
      </c>
      <c r="ER932" s="11">
        <v>0</v>
      </c>
      <c r="ES932" s="11">
        <v>0</v>
      </c>
      <c r="ET932" s="11">
        <v>0</v>
      </c>
      <c r="EU932" s="11">
        <v>0</v>
      </c>
      <c r="EV932" s="11">
        <v>0</v>
      </c>
      <c r="EW932" s="11">
        <v>180.93760499999999</v>
      </c>
      <c r="EX932" s="11">
        <v>0.17177764400000001</v>
      </c>
      <c r="EY932" s="11">
        <v>0.103386933</v>
      </c>
      <c r="EZ932" s="11">
        <v>4.5501194000000002E-2</v>
      </c>
      <c r="FA932" s="11">
        <v>0</v>
      </c>
      <c r="FB932" s="11">
        <v>0</v>
      </c>
      <c r="FC932" s="11">
        <v>0</v>
      </c>
      <c r="FD932" s="11">
        <v>0</v>
      </c>
      <c r="FE932" s="11">
        <v>0</v>
      </c>
      <c r="FF932" s="11">
        <v>0</v>
      </c>
      <c r="FG932" s="11">
        <v>0</v>
      </c>
      <c r="FH932" s="11">
        <v>1.5502039999999999</v>
      </c>
      <c r="FI932" s="11" t="s">
        <v>115</v>
      </c>
      <c r="FJ932" s="11" t="s">
        <v>115</v>
      </c>
      <c r="FK932" s="9">
        <v>16126.585255</v>
      </c>
      <c r="FL932" s="11" t="s">
        <v>115</v>
      </c>
      <c r="FM932" s="11" t="s">
        <v>115</v>
      </c>
    </row>
    <row r="933" spans="116:169">
      <c r="DL933" s="11">
        <v>0</v>
      </c>
      <c r="DM933" s="11">
        <v>1.49288</v>
      </c>
      <c r="DN933" s="11">
        <v>9.4599999999999997E-3</v>
      </c>
      <c r="DO933" s="11">
        <v>1.005E-2</v>
      </c>
      <c r="DP933" s="11">
        <v>8.4100000000000008E-3</v>
      </c>
      <c r="DQ933" s="11">
        <v>1.7000000000000001E-4</v>
      </c>
      <c r="DR933" s="11">
        <v>1.7000000000000001E-4</v>
      </c>
      <c r="DS933" s="11">
        <v>7.9900000000000006E-3</v>
      </c>
      <c r="DT933" s="11">
        <v>2.1080000000000002E-2</v>
      </c>
      <c r="DU933" s="11">
        <v>5.7709999999999997E-2</v>
      </c>
      <c r="DV933" s="11">
        <v>0.57679000000000002</v>
      </c>
      <c r="DW933" s="11">
        <v>1.81436</v>
      </c>
      <c r="DX933" s="11">
        <v>0</v>
      </c>
      <c r="DY933" s="11">
        <v>15398.6291</v>
      </c>
      <c r="DZ933" s="11">
        <v>98.340819999999994</v>
      </c>
      <c r="EA933" s="11">
        <v>105.23828</v>
      </c>
      <c r="EB933" s="11">
        <v>88.669470000000004</v>
      </c>
      <c r="EC933" s="11">
        <v>1.78583</v>
      </c>
      <c r="ED933" s="11">
        <v>1.7810600000000001</v>
      </c>
      <c r="EE933" s="11">
        <v>84.83766</v>
      </c>
      <c r="EF933" s="11">
        <v>219.24737999999999</v>
      </c>
      <c r="EG933" s="11">
        <v>753.43388000000004</v>
      </c>
      <c r="EH933" s="11">
        <v>7065.0121099999997</v>
      </c>
      <c r="EI933" s="11">
        <v>22588.159749999999</v>
      </c>
      <c r="EJ933" s="11">
        <v>0</v>
      </c>
      <c r="EK933" s="11">
        <v>127.82268790000001</v>
      </c>
      <c r="EL933" s="11">
        <v>0.126661887</v>
      </c>
      <c r="EM933" s="11">
        <v>7.5665970999999999E-2</v>
      </c>
      <c r="EN933" s="11">
        <v>3.0649314E-2</v>
      </c>
      <c r="EO933" s="11">
        <v>0</v>
      </c>
      <c r="EP933" s="11">
        <v>0</v>
      </c>
      <c r="EQ933" s="11">
        <v>0</v>
      </c>
      <c r="ER933" s="11">
        <v>0</v>
      </c>
      <c r="ES933" s="11">
        <v>0</v>
      </c>
      <c r="ET933" s="11">
        <v>0</v>
      </c>
      <c r="EU933" s="11">
        <v>0</v>
      </c>
      <c r="EV933" s="11">
        <v>0</v>
      </c>
      <c r="EW933" s="11">
        <v>176.15609269999999</v>
      </c>
      <c r="EX933" s="11">
        <v>0.17911848599999999</v>
      </c>
      <c r="EY933" s="11">
        <v>0.108576191</v>
      </c>
      <c r="EZ933" s="11">
        <v>4.4737457000000001E-2</v>
      </c>
      <c r="FA933" s="11">
        <v>0</v>
      </c>
      <c r="FB933" s="11">
        <v>0</v>
      </c>
      <c r="FC933" s="11">
        <v>0</v>
      </c>
      <c r="FD933" s="11">
        <v>0</v>
      </c>
      <c r="FE933" s="11">
        <v>0</v>
      </c>
      <c r="FF933" s="11">
        <v>0</v>
      </c>
      <c r="FG933" s="11">
        <v>0</v>
      </c>
      <c r="FH933" s="11">
        <v>1.520961</v>
      </c>
      <c r="FI933" s="11" t="s">
        <v>115</v>
      </c>
      <c r="FJ933" s="11" t="s">
        <v>115</v>
      </c>
      <c r="FK933" s="9">
        <v>15692.663495999999</v>
      </c>
      <c r="FL933" s="11" t="s">
        <v>115</v>
      </c>
      <c r="FM933" s="11" t="s">
        <v>115</v>
      </c>
    </row>
    <row r="934" spans="116:169">
      <c r="DL934" s="11">
        <v>0</v>
      </c>
      <c r="DM934" s="11">
        <v>1.46302</v>
      </c>
      <c r="DN934" s="11">
        <v>1.089E-2</v>
      </c>
      <c r="DO934" s="11">
        <v>8.8000000000000005E-3</v>
      </c>
      <c r="DP934" s="11">
        <v>8.7299999999999999E-3</v>
      </c>
      <c r="DQ934" s="11">
        <v>1.6000000000000001E-4</v>
      </c>
      <c r="DR934" s="11">
        <v>1.7000000000000001E-4</v>
      </c>
      <c r="DS934" s="11">
        <v>8.5400000000000007E-3</v>
      </c>
      <c r="DT934" s="11">
        <v>2.0650000000000002E-2</v>
      </c>
      <c r="DU934" s="11">
        <v>5.7880000000000001E-2</v>
      </c>
      <c r="DV934" s="11">
        <v>0.58477999999999997</v>
      </c>
      <c r="DW934" s="11">
        <v>1.83544</v>
      </c>
      <c r="DX934" s="11">
        <v>0</v>
      </c>
      <c r="DY934" s="11">
        <v>14964.218639999999</v>
      </c>
      <c r="DZ934" s="11">
        <v>112.30101000000001</v>
      </c>
      <c r="EA934" s="11">
        <v>91.445939999999993</v>
      </c>
      <c r="EB934" s="11">
        <v>91.363100000000003</v>
      </c>
      <c r="EC934" s="11">
        <v>1.70547</v>
      </c>
      <c r="ED934" s="11">
        <v>1.72645</v>
      </c>
      <c r="EE934" s="11">
        <v>89.979389999999995</v>
      </c>
      <c r="EF934" s="11">
        <v>213.01723000000001</v>
      </c>
      <c r="EG934" s="11">
        <v>755.21493999999996</v>
      </c>
      <c r="EH934" s="11">
        <v>7149.8497699999998</v>
      </c>
      <c r="EI934" s="11">
        <v>22807.40713</v>
      </c>
      <c r="EJ934" s="11">
        <v>0</v>
      </c>
      <c r="EK934" s="11">
        <v>126.6740726</v>
      </c>
      <c r="EL934" s="11">
        <v>0.118894294</v>
      </c>
      <c r="EM934" s="11">
        <v>8.0264685000000002E-2</v>
      </c>
      <c r="EN934" s="11">
        <v>3.3026896E-2</v>
      </c>
      <c r="EO934" s="11">
        <v>0</v>
      </c>
      <c r="EP934" s="11">
        <v>0</v>
      </c>
      <c r="EQ934" s="11">
        <v>0</v>
      </c>
      <c r="ER934" s="11">
        <v>0</v>
      </c>
      <c r="ES934" s="11">
        <v>0</v>
      </c>
      <c r="ET934" s="11">
        <v>0</v>
      </c>
      <c r="EU934" s="11">
        <v>0</v>
      </c>
      <c r="EV934" s="11">
        <v>0</v>
      </c>
      <c r="EW934" s="11">
        <v>171.20305999999999</v>
      </c>
      <c r="EX934" s="11">
        <v>0.165060915</v>
      </c>
      <c r="EY934" s="11">
        <v>0.112990354</v>
      </c>
      <c r="EZ934" s="11">
        <v>4.7299118000000001E-2</v>
      </c>
      <c r="FA934" s="11">
        <v>0</v>
      </c>
      <c r="FB934" s="11">
        <v>0</v>
      </c>
      <c r="FC934" s="11">
        <v>0</v>
      </c>
      <c r="FD934" s="11">
        <v>0</v>
      </c>
      <c r="FE934" s="11">
        <v>0</v>
      </c>
      <c r="FF934" s="11">
        <v>0</v>
      </c>
      <c r="FG934" s="11">
        <v>0</v>
      </c>
      <c r="FH934" s="11">
        <v>1.4916020000000001</v>
      </c>
      <c r="FI934" s="11" t="s">
        <v>115</v>
      </c>
      <c r="FJ934" s="11" t="s">
        <v>115</v>
      </c>
      <c r="FK934" s="9">
        <v>15261.034168</v>
      </c>
      <c r="FL934" s="11" t="s">
        <v>115</v>
      </c>
      <c r="FM934" s="11" t="s">
        <v>115</v>
      </c>
    </row>
    <row r="935" spans="116:169">
      <c r="DL935" s="11">
        <v>0</v>
      </c>
      <c r="DM935" s="11">
        <v>1.4367300000000001</v>
      </c>
      <c r="DN935" s="11">
        <v>8.0400000000000003E-3</v>
      </c>
      <c r="DO935" s="11">
        <v>9.7199999999999995E-3</v>
      </c>
      <c r="DP935" s="11">
        <v>7.7999999999999996E-3</v>
      </c>
      <c r="DQ935" s="11">
        <v>1.7000000000000001E-4</v>
      </c>
      <c r="DR935" s="11">
        <v>1.7000000000000001E-4</v>
      </c>
      <c r="DS935" s="11">
        <v>8.6700000000000006E-3</v>
      </c>
      <c r="DT935" s="11">
        <v>2.0299999999999999E-2</v>
      </c>
      <c r="DU935" s="11">
        <v>5.8040000000000001E-2</v>
      </c>
      <c r="DV935" s="11">
        <v>0.59331999999999996</v>
      </c>
      <c r="DW935" s="11">
        <v>1.85609</v>
      </c>
      <c r="DX935" s="11">
        <v>0</v>
      </c>
      <c r="DY935" s="11">
        <v>14569.87372</v>
      </c>
      <c r="DZ935" s="11">
        <v>82.27216</v>
      </c>
      <c r="EA935" s="11">
        <v>100.09607</v>
      </c>
      <c r="EB935" s="11">
        <v>80.989360000000005</v>
      </c>
      <c r="EC935" s="11">
        <v>1.7262299999999999</v>
      </c>
      <c r="ED935" s="11">
        <v>1.70885</v>
      </c>
      <c r="EE935" s="11">
        <v>90.659829999999999</v>
      </c>
      <c r="EF935" s="11">
        <v>207.65772999999999</v>
      </c>
      <c r="EG935" s="11">
        <v>756.94138999999996</v>
      </c>
      <c r="EH935" s="11">
        <v>7239.8291600000002</v>
      </c>
      <c r="EI935" s="11">
        <v>23020.424360000001</v>
      </c>
      <c r="EJ935" s="11">
        <v>0</v>
      </c>
      <c r="EK935" s="11">
        <v>125.81640400000001</v>
      </c>
      <c r="EL935" s="11">
        <v>0.12584084200000001</v>
      </c>
      <c r="EM935" s="11">
        <v>7.3296293999999998E-2</v>
      </c>
      <c r="EN935" s="11">
        <v>3.4685750000000001E-2</v>
      </c>
      <c r="EO935" s="11">
        <v>0</v>
      </c>
      <c r="EP935" s="11">
        <v>0</v>
      </c>
      <c r="EQ935" s="11">
        <v>0</v>
      </c>
      <c r="ER935" s="11">
        <v>0</v>
      </c>
      <c r="ES935" s="11">
        <v>0</v>
      </c>
      <c r="ET935" s="11">
        <v>0</v>
      </c>
      <c r="EU935" s="11">
        <v>0</v>
      </c>
      <c r="EV935" s="11">
        <v>0</v>
      </c>
      <c r="EW935" s="11">
        <v>166.73417140000001</v>
      </c>
      <c r="EX935" s="11">
        <v>0.171225506</v>
      </c>
      <c r="EY935" s="11">
        <v>0.101232245</v>
      </c>
      <c r="EZ935" s="11">
        <v>4.8731067000000003E-2</v>
      </c>
      <c r="FA935" s="11">
        <v>0</v>
      </c>
      <c r="FB935" s="11">
        <v>0</v>
      </c>
      <c r="FC935" s="11">
        <v>0</v>
      </c>
      <c r="FD935" s="11">
        <v>0</v>
      </c>
      <c r="FE935" s="11">
        <v>0</v>
      </c>
      <c r="FF935" s="11">
        <v>0</v>
      </c>
      <c r="FG935" s="11">
        <v>0</v>
      </c>
      <c r="FH935" s="11">
        <v>1.4624619999999999</v>
      </c>
      <c r="FI935" s="11" t="s">
        <v>115</v>
      </c>
      <c r="FJ935" s="11" t="s">
        <v>115</v>
      </c>
      <c r="FK935" s="9">
        <v>14834.957533999999</v>
      </c>
      <c r="FL935" s="11" t="s">
        <v>115</v>
      </c>
      <c r="FM935" s="11" t="s">
        <v>115</v>
      </c>
    </row>
    <row r="936" spans="116:169">
      <c r="DL936" s="11">
        <v>0</v>
      </c>
      <c r="DM936" s="11">
        <v>1.4101399999999999</v>
      </c>
      <c r="DN936" s="11">
        <v>8.1099999999999992E-3</v>
      </c>
      <c r="DO936" s="11">
        <v>7.7200000000000003E-3</v>
      </c>
      <c r="DP936" s="11">
        <v>8.3999999999999995E-3</v>
      </c>
      <c r="DQ936" s="11">
        <v>1.4999999999999999E-4</v>
      </c>
      <c r="DR936" s="11">
        <v>1.6000000000000001E-4</v>
      </c>
      <c r="DS936" s="11">
        <v>7.8600000000000007E-3</v>
      </c>
      <c r="DT936" s="11">
        <v>1.993E-2</v>
      </c>
      <c r="DU936" s="11">
        <v>5.8209999999999998E-2</v>
      </c>
      <c r="DV936" s="11">
        <v>0.60199999999999998</v>
      </c>
      <c r="DW936" s="11">
        <v>1.87639</v>
      </c>
      <c r="DX936" s="11">
        <v>0</v>
      </c>
      <c r="DY936" s="11">
        <v>14175.62585</v>
      </c>
      <c r="DZ936" s="11">
        <v>82.226200000000006</v>
      </c>
      <c r="EA936" s="11">
        <v>78.82978</v>
      </c>
      <c r="EB936" s="11">
        <v>86.443119999999993</v>
      </c>
      <c r="EC936" s="11">
        <v>1.5413600000000001</v>
      </c>
      <c r="ED936" s="11">
        <v>1.6118600000000001</v>
      </c>
      <c r="EE936" s="11">
        <v>81.479249999999993</v>
      </c>
      <c r="EF936" s="11">
        <v>202.12126000000001</v>
      </c>
      <c r="EG936" s="11">
        <v>758.65024000000005</v>
      </c>
      <c r="EH936" s="11">
        <v>7330.4889899999998</v>
      </c>
      <c r="EI936" s="11">
        <v>23228.08209</v>
      </c>
      <c r="EJ936" s="11">
        <v>0</v>
      </c>
      <c r="EK936" s="11">
        <v>124.85875780000001</v>
      </c>
      <c r="EL936" s="11">
        <v>0.109802495</v>
      </c>
      <c r="EM936" s="11">
        <v>7.8927711999999997E-2</v>
      </c>
      <c r="EN936" s="11">
        <v>3.1355606000000001E-2</v>
      </c>
      <c r="EO936" s="11">
        <v>0</v>
      </c>
      <c r="EP936" s="11">
        <v>0</v>
      </c>
      <c r="EQ936" s="11">
        <v>0</v>
      </c>
      <c r="ER936" s="11">
        <v>0</v>
      </c>
      <c r="ES936" s="11">
        <v>0</v>
      </c>
      <c r="ET936" s="11">
        <v>0</v>
      </c>
      <c r="EU936" s="11">
        <v>0</v>
      </c>
      <c r="EV936" s="11">
        <v>0</v>
      </c>
      <c r="EW936" s="11">
        <v>162.21664089999999</v>
      </c>
      <c r="EX936" s="11">
        <v>0.14667770499999999</v>
      </c>
      <c r="EY936" s="11">
        <v>0.10687593200000001</v>
      </c>
      <c r="EZ936" s="11">
        <v>4.3208839999999998E-2</v>
      </c>
      <c r="FA936" s="11">
        <v>0</v>
      </c>
      <c r="FB936" s="11">
        <v>0</v>
      </c>
      <c r="FC936" s="11">
        <v>0</v>
      </c>
      <c r="FD936" s="11">
        <v>0</v>
      </c>
      <c r="FE936" s="11">
        <v>0</v>
      </c>
      <c r="FF936" s="11">
        <v>0</v>
      </c>
      <c r="FG936" s="11">
        <v>0</v>
      </c>
      <c r="FH936" s="11">
        <v>1.4345140000000001</v>
      </c>
      <c r="FI936" s="11" t="s">
        <v>115</v>
      </c>
      <c r="FJ936" s="11" t="s">
        <v>115</v>
      </c>
      <c r="FK936" s="9">
        <v>14424.666319</v>
      </c>
      <c r="FL936" s="11" t="s">
        <v>115</v>
      </c>
      <c r="FM936" s="11" t="s">
        <v>115</v>
      </c>
    </row>
    <row r="937" spans="116:169">
      <c r="DL937" s="11">
        <v>0</v>
      </c>
      <c r="DM937" s="11">
        <v>1.3830199999999999</v>
      </c>
      <c r="DN937" s="11">
        <v>8.8000000000000005E-3</v>
      </c>
      <c r="DO937" s="11">
        <v>7.5900000000000004E-3</v>
      </c>
      <c r="DP937" s="11">
        <v>6.8599999999999998E-3</v>
      </c>
      <c r="DQ937" s="11">
        <v>1.3999999999999999E-4</v>
      </c>
      <c r="DR937" s="11">
        <v>1.6000000000000001E-4</v>
      </c>
      <c r="DS937" s="11">
        <v>8.3599999999999994E-3</v>
      </c>
      <c r="DT937" s="11">
        <v>1.959E-2</v>
      </c>
      <c r="DU937" s="11">
        <v>5.8369999999999998E-2</v>
      </c>
      <c r="DV937" s="11">
        <v>0.60985999999999996</v>
      </c>
      <c r="DW937" s="11">
        <v>1.89632</v>
      </c>
      <c r="DX937" s="11">
        <v>0</v>
      </c>
      <c r="DY937" s="11">
        <v>13779.398590000001</v>
      </c>
      <c r="DZ937" s="11">
        <v>88.505409999999998</v>
      </c>
      <c r="EA937" s="11">
        <v>76.878439999999998</v>
      </c>
      <c r="EB937" s="11">
        <v>69.985429999999994</v>
      </c>
      <c r="EC937" s="11">
        <v>1.45695</v>
      </c>
      <c r="ED937" s="11">
        <v>1.56985</v>
      </c>
      <c r="EE937" s="11">
        <v>85.933130000000006</v>
      </c>
      <c r="EF937" s="11">
        <v>196.91028</v>
      </c>
      <c r="EG937" s="11">
        <v>760.26210000000003</v>
      </c>
      <c r="EH937" s="11">
        <v>7411.9682300000004</v>
      </c>
      <c r="EI937" s="11">
        <v>23430.20335</v>
      </c>
      <c r="EJ937" s="11">
        <v>0</v>
      </c>
      <c r="EK937" s="11">
        <v>123.8227768</v>
      </c>
      <c r="EL937" s="11">
        <v>0.104454255</v>
      </c>
      <c r="EM937" s="11">
        <v>6.6917010999999998E-2</v>
      </c>
      <c r="EN937" s="11">
        <v>3.4119034999999999E-2</v>
      </c>
      <c r="EO937" s="11">
        <v>0</v>
      </c>
      <c r="EP937" s="11">
        <v>0</v>
      </c>
      <c r="EQ937" s="11">
        <v>0</v>
      </c>
      <c r="ER937" s="11">
        <v>0</v>
      </c>
      <c r="ES937" s="11">
        <v>0</v>
      </c>
      <c r="ET937" s="11">
        <v>0</v>
      </c>
      <c r="EU937" s="11">
        <v>0</v>
      </c>
      <c r="EV937" s="11">
        <v>0</v>
      </c>
      <c r="EW937" s="11">
        <v>157.68491710000001</v>
      </c>
      <c r="EX937" s="11">
        <v>0.136761731</v>
      </c>
      <c r="EY937" s="11">
        <v>8.8889660999999995E-2</v>
      </c>
      <c r="EZ937" s="11">
        <v>4.6109231000000001E-2</v>
      </c>
      <c r="FA937" s="11">
        <v>0</v>
      </c>
      <c r="FB937" s="11">
        <v>0</v>
      </c>
      <c r="FC937" s="11">
        <v>0</v>
      </c>
      <c r="FD937" s="11">
        <v>0</v>
      </c>
      <c r="FE937" s="11">
        <v>0</v>
      </c>
      <c r="FF937" s="11">
        <v>0</v>
      </c>
      <c r="FG937" s="11">
        <v>0</v>
      </c>
      <c r="FH937" s="11">
        <v>1.406415</v>
      </c>
      <c r="FI937" s="11" t="s">
        <v>115</v>
      </c>
      <c r="FJ937" s="11" t="s">
        <v>115</v>
      </c>
      <c r="FK937" s="9">
        <v>14016.224802000001</v>
      </c>
      <c r="FL937" s="11" t="s">
        <v>115</v>
      </c>
      <c r="FM937" s="11" t="s">
        <v>115</v>
      </c>
    </row>
    <row r="938" spans="116:169">
      <c r="DL938" s="11">
        <v>0</v>
      </c>
      <c r="DM938" s="11">
        <v>1.3577999999999999</v>
      </c>
      <c r="DN938" s="11">
        <v>7.4999999999999997E-3</v>
      </c>
      <c r="DO938" s="11">
        <v>8.0499999999999999E-3</v>
      </c>
      <c r="DP938" s="11">
        <v>6.7000000000000002E-3</v>
      </c>
      <c r="DQ938" s="11">
        <v>1.3999999999999999E-4</v>
      </c>
      <c r="DR938" s="11">
        <v>1.4999999999999999E-4</v>
      </c>
      <c r="DS938" s="11">
        <v>6.8900000000000003E-3</v>
      </c>
      <c r="DT938" s="11">
        <v>1.9189999999999999E-2</v>
      </c>
      <c r="DU938" s="11">
        <v>5.8520000000000003E-2</v>
      </c>
      <c r="DV938" s="11">
        <v>0.61821000000000004</v>
      </c>
      <c r="DW938" s="11">
        <v>1.91591</v>
      </c>
      <c r="DX938" s="11">
        <v>0</v>
      </c>
      <c r="DY938" s="11">
        <v>13405.46175</v>
      </c>
      <c r="DZ938" s="11">
        <v>74.720209999999994</v>
      </c>
      <c r="EA938" s="11">
        <v>80.788820000000001</v>
      </c>
      <c r="EB938" s="11">
        <v>67.793930000000003</v>
      </c>
      <c r="EC938" s="11">
        <v>1.40751</v>
      </c>
      <c r="ED938" s="11">
        <v>1.5115099999999999</v>
      </c>
      <c r="EE938" s="11">
        <v>70.198459999999997</v>
      </c>
      <c r="EF938" s="11">
        <v>191.19668999999999</v>
      </c>
      <c r="EG938" s="11">
        <v>761.83194000000003</v>
      </c>
      <c r="EH938" s="11">
        <v>7497.9013599999998</v>
      </c>
      <c r="EI938" s="11">
        <v>23627.11363</v>
      </c>
      <c r="EJ938" s="11">
        <v>0</v>
      </c>
      <c r="EK938" s="11">
        <v>122.9459573</v>
      </c>
      <c r="EL938" s="11">
        <v>0.10737421599999999</v>
      </c>
      <c r="EM938" s="11">
        <v>6.4400336000000002E-2</v>
      </c>
      <c r="EN938" s="11">
        <v>2.8182992E-2</v>
      </c>
      <c r="EO938" s="11">
        <v>0</v>
      </c>
      <c r="EP938" s="11">
        <v>0</v>
      </c>
      <c r="EQ938" s="11">
        <v>0</v>
      </c>
      <c r="ER938" s="11">
        <v>0</v>
      </c>
      <c r="ES938" s="11">
        <v>0</v>
      </c>
      <c r="ET938" s="11">
        <v>0</v>
      </c>
      <c r="EU938" s="11">
        <v>0</v>
      </c>
      <c r="EV938" s="11">
        <v>0</v>
      </c>
      <c r="EW938" s="11">
        <v>153.44127800000001</v>
      </c>
      <c r="EX938" s="11">
        <v>0.13771209600000001</v>
      </c>
      <c r="EY938" s="11">
        <v>8.3847214000000003E-2</v>
      </c>
      <c r="EZ938" s="11">
        <v>3.7345749999999997E-2</v>
      </c>
      <c r="FA938" s="11">
        <v>0</v>
      </c>
      <c r="FB938" s="11">
        <v>0</v>
      </c>
      <c r="FC938" s="11">
        <v>0</v>
      </c>
      <c r="FD938" s="11">
        <v>0</v>
      </c>
      <c r="FE938" s="11">
        <v>0</v>
      </c>
      <c r="FF938" s="11">
        <v>0</v>
      </c>
      <c r="FG938" s="11">
        <v>0</v>
      </c>
      <c r="FH938" s="11">
        <v>1.3801870000000001</v>
      </c>
      <c r="FI938" s="11" t="s">
        <v>115</v>
      </c>
      <c r="FJ938" s="11" t="s">
        <v>115</v>
      </c>
      <c r="FK938" s="9">
        <v>13630.172226999999</v>
      </c>
      <c r="FL938" s="11" t="s">
        <v>115</v>
      </c>
      <c r="FM938" s="11" t="s">
        <v>115</v>
      </c>
    </row>
    <row r="939" spans="116:169">
      <c r="DL939" s="11">
        <v>0</v>
      </c>
      <c r="DM939" s="11">
        <v>1.33192</v>
      </c>
      <c r="DN939" s="11">
        <v>8.2500000000000004E-3</v>
      </c>
      <c r="DO939" s="11">
        <v>7.1300000000000001E-3</v>
      </c>
      <c r="DP939" s="11">
        <v>7.0099999999999997E-3</v>
      </c>
      <c r="DQ939" s="11">
        <v>1.2999999999999999E-4</v>
      </c>
      <c r="DR939" s="11">
        <v>1.4999999999999999E-4</v>
      </c>
      <c r="DS939" s="11">
        <v>6.79E-3</v>
      </c>
      <c r="DT939" s="11">
        <v>1.881E-2</v>
      </c>
      <c r="DU939" s="11">
        <v>5.867E-2</v>
      </c>
      <c r="DV939" s="11">
        <v>0.62509999999999999</v>
      </c>
      <c r="DW939" s="11">
        <v>1.9351</v>
      </c>
      <c r="DX939" s="11">
        <v>0</v>
      </c>
      <c r="DY939" s="11">
        <v>13028.206340000001</v>
      </c>
      <c r="DZ939" s="11">
        <v>81.479550000000003</v>
      </c>
      <c r="EA939" s="11">
        <v>70.882990000000007</v>
      </c>
      <c r="EB939" s="11">
        <v>70.339960000000005</v>
      </c>
      <c r="EC939" s="11">
        <v>1.33003</v>
      </c>
      <c r="ED939" s="11">
        <v>1.4557899999999999</v>
      </c>
      <c r="EE939" s="11">
        <v>68.623390000000001</v>
      </c>
      <c r="EF939" s="11">
        <v>185.70058</v>
      </c>
      <c r="EG939" s="11">
        <v>763.34344999999996</v>
      </c>
      <c r="EH939" s="11">
        <v>7568.0998200000004</v>
      </c>
      <c r="EI939" s="11">
        <v>23818.310320000001</v>
      </c>
      <c r="EJ939" s="11">
        <v>0</v>
      </c>
      <c r="EK939" s="11">
        <v>121.9573079</v>
      </c>
      <c r="EL939" s="11">
        <v>0.100433254</v>
      </c>
      <c r="EM939" s="11">
        <v>6.8003874000000006E-2</v>
      </c>
      <c r="EN939" s="11">
        <v>2.7849453E-2</v>
      </c>
      <c r="EO939" s="11">
        <v>0</v>
      </c>
      <c r="EP939" s="11">
        <v>0</v>
      </c>
      <c r="EQ939" s="11">
        <v>0</v>
      </c>
      <c r="ER939" s="11">
        <v>0</v>
      </c>
      <c r="ES939" s="11">
        <v>0</v>
      </c>
      <c r="ET939" s="11">
        <v>0</v>
      </c>
      <c r="EU939" s="11">
        <v>0</v>
      </c>
      <c r="EV939" s="11">
        <v>0</v>
      </c>
      <c r="EW939" s="11">
        <v>149.14011690000001</v>
      </c>
      <c r="EX939" s="11">
        <v>0.126323079</v>
      </c>
      <c r="EY939" s="11">
        <v>8.6775167E-2</v>
      </c>
      <c r="EZ939" s="11">
        <v>3.6179362999999999E-2</v>
      </c>
      <c r="FA939" s="11">
        <v>0</v>
      </c>
      <c r="FB939" s="11">
        <v>0</v>
      </c>
      <c r="FC939" s="11">
        <v>0</v>
      </c>
      <c r="FD939" s="11">
        <v>0</v>
      </c>
      <c r="FE939" s="11">
        <v>0</v>
      </c>
      <c r="FF939" s="11">
        <v>0</v>
      </c>
      <c r="FG939" s="11">
        <v>0</v>
      </c>
      <c r="FH939" s="11">
        <v>1.3544389999999999</v>
      </c>
      <c r="FI939" s="11" t="s">
        <v>115</v>
      </c>
      <c r="FJ939" s="11" t="s">
        <v>115</v>
      </c>
      <c r="FK939" s="9">
        <v>13252.238869000001</v>
      </c>
      <c r="FL939" s="11" t="s">
        <v>115</v>
      </c>
      <c r="FM939" s="11" t="s">
        <v>115</v>
      </c>
    </row>
    <row r="940" spans="116:169">
      <c r="DL940" s="11">
        <v>0</v>
      </c>
      <c r="DM940" s="11">
        <v>1.3065</v>
      </c>
      <c r="DN940" s="11">
        <v>8.2699999999999996E-3</v>
      </c>
      <c r="DO940" s="11">
        <v>7.5799999999999999E-3</v>
      </c>
      <c r="DP940" s="11">
        <v>6.3200000000000001E-3</v>
      </c>
      <c r="DQ940" s="11">
        <v>1.2999999999999999E-4</v>
      </c>
      <c r="DR940" s="11">
        <v>1.4999999999999999E-4</v>
      </c>
      <c r="DS940" s="11">
        <v>7.0400000000000003E-3</v>
      </c>
      <c r="DT940" s="11">
        <v>1.8440000000000002E-2</v>
      </c>
      <c r="DU940" s="11">
        <v>5.8819999999999997E-2</v>
      </c>
      <c r="DV940" s="11">
        <v>0.63188999999999995</v>
      </c>
      <c r="DW940" s="11">
        <v>1.95391</v>
      </c>
      <c r="DX940" s="11">
        <v>0</v>
      </c>
      <c r="DY940" s="11">
        <v>12658.919669999999</v>
      </c>
      <c r="DZ940" s="11">
        <v>80.905839999999998</v>
      </c>
      <c r="EA940" s="11">
        <v>74.688959999999994</v>
      </c>
      <c r="EB940" s="11">
        <v>62.820419999999999</v>
      </c>
      <c r="EC940" s="11">
        <v>1.32707</v>
      </c>
      <c r="ED940" s="11">
        <v>1.43177</v>
      </c>
      <c r="EE940" s="11">
        <v>70.556299999999993</v>
      </c>
      <c r="EF940" s="11">
        <v>180.40456</v>
      </c>
      <c r="EG940" s="11">
        <v>764.79925000000003</v>
      </c>
      <c r="EH940" s="11">
        <v>7636.7232100000001</v>
      </c>
      <c r="EI940" s="11">
        <v>24004.010900000001</v>
      </c>
      <c r="EJ940" s="11">
        <v>0</v>
      </c>
      <c r="EK940" s="11">
        <v>120.98838120000001</v>
      </c>
      <c r="EL940" s="11">
        <v>0.103731717</v>
      </c>
      <c r="EM940" s="11">
        <v>6.2685421000000005E-2</v>
      </c>
      <c r="EN940" s="11">
        <v>2.9475003E-2</v>
      </c>
      <c r="EO940" s="11">
        <v>0</v>
      </c>
      <c r="EP940" s="11">
        <v>0</v>
      </c>
      <c r="EQ940" s="11">
        <v>0</v>
      </c>
      <c r="ER940" s="11">
        <v>0</v>
      </c>
      <c r="ES940" s="11">
        <v>0</v>
      </c>
      <c r="ET940" s="11">
        <v>0</v>
      </c>
      <c r="EU940" s="11">
        <v>0</v>
      </c>
      <c r="EV940" s="11">
        <v>0</v>
      </c>
      <c r="EW940" s="11">
        <v>144.94648960000001</v>
      </c>
      <c r="EX940" s="11">
        <v>0.12778368700000001</v>
      </c>
      <c r="EY940" s="11">
        <v>7.8412182999999996E-2</v>
      </c>
      <c r="EZ940" s="11">
        <v>3.7533008999999999E-2</v>
      </c>
      <c r="FA940" s="11">
        <v>0</v>
      </c>
      <c r="FB940" s="11">
        <v>0</v>
      </c>
      <c r="FC940" s="11">
        <v>0</v>
      </c>
      <c r="FD940" s="11">
        <v>0</v>
      </c>
      <c r="FE940" s="11">
        <v>0</v>
      </c>
      <c r="FF940" s="11">
        <v>0</v>
      </c>
      <c r="FG940" s="11">
        <v>0</v>
      </c>
      <c r="FH940" s="11">
        <v>1.3288070000000001</v>
      </c>
      <c r="FI940" s="11" t="s">
        <v>115</v>
      </c>
      <c r="FJ940" s="11" t="s">
        <v>115</v>
      </c>
      <c r="FK940" s="9">
        <v>12878.661973</v>
      </c>
      <c r="FL940" s="11" t="s">
        <v>115</v>
      </c>
      <c r="FM940" s="11" t="s">
        <v>115</v>
      </c>
    </row>
    <row r="941" spans="116:169">
      <c r="DL941" s="11">
        <v>0</v>
      </c>
      <c r="DM941" s="11">
        <v>1.28142</v>
      </c>
      <c r="DN941" s="11">
        <v>8.3400000000000002E-3</v>
      </c>
      <c r="DO941" s="11">
        <v>7.6E-3</v>
      </c>
      <c r="DP941" s="11">
        <v>6.6400000000000001E-3</v>
      </c>
      <c r="DQ941" s="11">
        <v>1.2999999999999999E-4</v>
      </c>
      <c r="DR941" s="11">
        <v>1.3999999999999999E-4</v>
      </c>
      <c r="DS941" s="11">
        <v>6.43E-3</v>
      </c>
      <c r="DT941" s="11">
        <v>1.8100000000000002E-2</v>
      </c>
      <c r="DU941" s="11">
        <v>5.8970000000000002E-2</v>
      </c>
      <c r="DV941" s="11">
        <v>0.63893999999999995</v>
      </c>
      <c r="DW941" s="11">
        <v>1.97235</v>
      </c>
      <c r="DX941" s="11">
        <v>0</v>
      </c>
      <c r="DY941" s="11">
        <v>12296.11477</v>
      </c>
      <c r="DZ941" s="11">
        <v>80.841570000000004</v>
      </c>
      <c r="EA941" s="11">
        <v>74.216920000000002</v>
      </c>
      <c r="EB941" s="11">
        <v>65.378860000000003</v>
      </c>
      <c r="EC941" s="11">
        <v>1.30345</v>
      </c>
      <c r="ED941" s="11">
        <v>1.38758</v>
      </c>
      <c r="EE941" s="11">
        <v>63.808010000000003</v>
      </c>
      <c r="EF941" s="11">
        <v>175.39590999999999</v>
      </c>
      <c r="EG941" s="11">
        <v>766.23100999999997</v>
      </c>
      <c r="EH941" s="11">
        <v>7707.2794999999996</v>
      </c>
      <c r="EI941" s="11">
        <v>24184.41546</v>
      </c>
      <c r="EJ941" s="11">
        <v>0</v>
      </c>
      <c r="EK941" s="11">
        <v>120.0168378</v>
      </c>
      <c r="EL941" s="11">
        <v>0.105664537</v>
      </c>
      <c r="EM941" s="11">
        <v>6.5532061000000003E-2</v>
      </c>
      <c r="EN941" s="11">
        <v>2.6867719000000002E-2</v>
      </c>
      <c r="EO941" s="11">
        <v>0</v>
      </c>
      <c r="EP941" s="11">
        <v>0</v>
      </c>
      <c r="EQ941" s="11">
        <v>0</v>
      </c>
      <c r="ER941" s="11">
        <v>0</v>
      </c>
      <c r="ES941" s="11">
        <v>0</v>
      </c>
      <c r="ET941" s="11">
        <v>0</v>
      </c>
      <c r="EU941" s="11">
        <v>0</v>
      </c>
      <c r="EV941" s="11">
        <v>0</v>
      </c>
      <c r="EW941" s="11">
        <v>140.8316638</v>
      </c>
      <c r="EX941" s="11">
        <v>0.12751649400000001</v>
      </c>
      <c r="EY941" s="11">
        <v>8.0303513000000007E-2</v>
      </c>
      <c r="EZ941" s="11">
        <v>3.3529611000000001E-2</v>
      </c>
      <c r="FA941" s="11">
        <v>0</v>
      </c>
      <c r="FB941" s="11">
        <v>0</v>
      </c>
      <c r="FC941" s="11">
        <v>0</v>
      </c>
      <c r="FD941" s="11">
        <v>0</v>
      </c>
      <c r="FE941" s="11">
        <v>0</v>
      </c>
      <c r="FF941" s="11">
        <v>0</v>
      </c>
      <c r="FG941" s="11">
        <v>0</v>
      </c>
      <c r="FH941" s="11">
        <v>1.304133</v>
      </c>
      <c r="FI941" s="11" t="s">
        <v>115</v>
      </c>
      <c r="FJ941" s="11" t="s">
        <v>115</v>
      </c>
      <c r="FK941" s="9">
        <v>12517.85557</v>
      </c>
      <c r="FL941" s="11" t="s">
        <v>115</v>
      </c>
      <c r="FM941" s="11" t="s">
        <v>115</v>
      </c>
    </row>
    <row r="942" spans="116:169">
      <c r="DL942" s="11">
        <v>0</v>
      </c>
      <c r="DM942" s="11">
        <v>1.25691</v>
      </c>
      <c r="DN942" s="11">
        <v>8.1499999999999993E-3</v>
      </c>
      <c r="DO942" s="11">
        <v>7.6400000000000001E-3</v>
      </c>
      <c r="DP942" s="11">
        <v>6.6699999999999997E-3</v>
      </c>
      <c r="DQ942" s="11">
        <v>1.2999999999999999E-4</v>
      </c>
      <c r="DR942" s="11">
        <v>1.3999999999999999E-4</v>
      </c>
      <c r="DS942" s="11">
        <v>6.7099999999999998E-3</v>
      </c>
      <c r="DT942" s="11">
        <v>1.7780000000000001E-2</v>
      </c>
      <c r="DU942" s="11">
        <v>5.9110000000000003E-2</v>
      </c>
      <c r="DV942" s="11">
        <v>0.64537</v>
      </c>
      <c r="DW942" s="11">
        <v>1.9904500000000001</v>
      </c>
      <c r="DX942" s="11">
        <v>0</v>
      </c>
      <c r="DY942" s="11">
        <v>11942.136780000001</v>
      </c>
      <c r="DZ942" s="11">
        <v>78.188569999999999</v>
      </c>
      <c r="EA942" s="11">
        <v>73.871399999999994</v>
      </c>
      <c r="EB942" s="11">
        <v>65.07235</v>
      </c>
      <c r="EC942" s="11">
        <v>1.3057799999999999</v>
      </c>
      <c r="ED942" s="11">
        <v>1.3625</v>
      </c>
      <c r="EE942" s="11">
        <v>66.023060000000001</v>
      </c>
      <c r="EF942" s="11">
        <v>170.63059000000001</v>
      </c>
      <c r="EG942" s="11">
        <v>767.61859000000004</v>
      </c>
      <c r="EH942" s="11">
        <v>7771.0875100000003</v>
      </c>
      <c r="EI942" s="11">
        <v>24359.811369999999</v>
      </c>
      <c r="EJ942" s="11">
        <v>0</v>
      </c>
      <c r="EK942" s="11">
        <v>119.0612548</v>
      </c>
      <c r="EL942" s="11">
        <v>0.107848471</v>
      </c>
      <c r="EM942" s="11">
        <v>6.6916210000000004E-2</v>
      </c>
      <c r="EN942" s="11">
        <v>2.8534131000000001E-2</v>
      </c>
      <c r="EO942" s="11">
        <v>0</v>
      </c>
      <c r="EP942" s="11">
        <v>0</v>
      </c>
      <c r="EQ942" s="11">
        <v>0</v>
      </c>
      <c r="ER942" s="11">
        <v>0</v>
      </c>
      <c r="ES942" s="11">
        <v>0</v>
      </c>
      <c r="ET942" s="11">
        <v>0</v>
      </c>
      <c r="EU942" s="11">
        <v>0</v>
      </c>
      <c r="EV942" s="11">
        <v>0</v>
      </c>
      <c r="EW942" s="11">
        <v>136.81570020000001</v>
      </c>
      <c r="EX942" s="11">
        <v>0.12749006500000001</v>
      </c>
      <c r="EY942" s="11">
        <v>8.0337801E-2</v>
      </c>
      <c r="EZ942" s="11">
        <v>3.4891627000000001E-2</v>
      </c>
      <c r="FA942" s="11">
        <v>0</v>
      </c>
      <c r="FB942" s="11">
        <v>0</v>
      </c>
      <c r="FC942" s="11">
        <v>0</v>
      </c>
      <c r="FD942" s="11">
        <v>0</v>
      </c>
      <c r="FE942" s="11">
        <v>0</v>
      </c>
      <c r="FF942" s="11">
        <v>0</v>
      </c>
      <c r="FG942" s="11">
        <v>0</v>
      </c>
      <c r="FH942" s="11">
        <v>1.2794970000000001</v>
      </c>
      <c r="FI942" s="11" t="s">
        <v>115</v>
      </c>
      <c r="FJ942" s="11" t="s">
        <v>115</v>
      </c>
      <c r="FK942" s="9">
        <v>12160.574869</v>
      </c>
      <c r="FL942" s="11" t="s">
        <v>115</v>
      </c>
      <c r="FM942" s="11" t="s">
        <v>115</v>
      </c>
    </row>
    <row r="943" spans="116:169">
      <c r="DL943" s="11">
        <v>0</v>
      </c>
      <c r="DM943" s="11">
        <v>1.2319899999999999</v>
      </c>
      <c r="DN943" s="11">
        <v>8.8800000000000007E-3</v>
      </c>
      <c r="DO943" s="11">
        <v>7.4799999999999997E-3</v>
      </c>
      <c r="DP943" s="11">
        <v>6.6899999999999998E-3</v>
      </c>
      <c r="DQ943" s="11">
        <v>1.2999999999999999E-4</v>
      </c>
      <c r="DR943" s="11">
        <v>1.3999999999999999E-4</v>
      </c>
      <c r="DS943" s="11">
        <v>6.77E-3</v>
      </c>
      <c r="DT943" s="11">
        <v>1.7409999999999998E-2</v>
      </c>
      <c r="DU943" s="11">
        <v>5.9249999999999997E-2</v>
      </c>
      <c r="DV943" s="11">
        <v>0.65207999999999999</v>
      </c>
      <c r="DW943" s="11">
        <v>2.0082300000000002</v>
      </c>
      <c r="DX943" s="11">
        <v>0</v>
      </c>
      <c r="DY943" s="11">
        <v>11587.63175</v>
      </c>
      <c r="DZ943" s="11">
        <v>84.334389999999999</v>
      </c>
      <c r="EA943" s="11">
        <v>71.656239999999997</v>
      </c>
      <c r="EB943" s="11">
        <v>64.664500000000004</v>
      </c>
      <c r="EC943" s="11">
        <v>1.28138</v>
      </c>
      <c r="ED943" s="11">
        <v>1.3270900000000001</v>
      </c>
      <c r="EE943" s="11">
        <v>65.987700000000004</v>
      </c>
      <c r="EF943" s="11">
        <v>165.46182999999999</v>
      </c>
      <c r="EG943" s="11">
        <v>768.98108999999999</v>
      </c>
      <c r="EH943" s="11">
        <v>7837.1105699999998</v>
      </c>
      <c r="EI943" s="11">
        <v>24530.44196</v>
      </c>
      <c r="EJ943" s="11">
        <v>0</v>
      </c>
      <c r="EK943" s="11">
        <v>118.025081</v>
      </c>
      <c r="EL943" s="11">
        <v>0.107917738</v>
      </c>
      <c r="EM943" s="11">
        <v>6.8010092999999994E-2</v>
      </c>
      <c r="EN943" s="11">
        <v>2.8989977E-2</v>
      </c>
      <c r="EO943" s="11">
        <v>0</v>
      </c>
      <c r="EP943" s="11">
        <v>0</v>
      </c>
      <c r="EQ943" s="11">
        <v>0</v>
      </c>
      <c r="ER943" s="11">
        <v>0</v>
      </c>
      <c r="ES943" s="11">
        <v>0</v>
      </c>
      <c r="ET943" s="11">
        <v>0</v>
      </c>
      <c r="EU943" s="11">
        <v>0</v>
      </c>
      <c r="EV943" s="11">
        <v>0</v>
      </c>
      <c r="EW943" s="11">
        <v>132.78755050000001</v>
      </c>
      <c r="EX943" s="11">
        <v>0.124954332</v>
      </c>
      <c r="EY943" s="11">
        <v>7.9977037000000001E-2</v>
      </c>
      <c r="EZ943" s="11">
        <v>3.4728144000000002E-2</v>
      </c>
      <c r="FA943" s="11">
        <v>0</v>
      </c>
      <c r="FB943" s="11">
        <v>0</v>
      </c>
      <c r="FC943" s="11">
        <v>0</v>
      </c>
      <c r="FD943" s="11">
        <v>0</v>
      </c>
      <c r="FE943" s="11">
        <v>0</v>
      </c>
      <c r="FF943" s="11">
        <v>0</v>
      </c>
      <c r="FG943" s="11">
        <v>0</v>
      </c>
      <c r="FH943" s="11">
        <v>1.2551699999999999</v>
      </c>
      <c r="FI943" s="11" t="s">
        <v>115</v>
      </c>
      <c r="FJ943" s="11" t="s">
        <v>115</v>
      </c>
      <c r="FK943" s="9">
        <v>11809.568255</v>
      </c>
      <c r="FL943" s="11" t="s">
        <v>115</v>
      </c>
      <c r="FM943" s="11" t="s">
        <v>115</v>
      </c>
    </row>
    <row r="944" spans="116:169">
      <c r="DL944" s="11">
        <v>0</v>
      </c>
      <c r="DM944" s="11">
        <v>1.20719</v>
      </c>
      <c r="DN944" s="11">
        <v>9.2800000000000001E-3</v>
      </c>
      <c r="DO944" s="11">
        <v>7.9699999999999997E-3</v>
      </c>
      <c r="DP944" s="11">
        <v>6.5799999999999999E-3</v>
      </c>
      <c r="DQ944" s="11">
        <v>1.3999999999999999E-4</v>
      </c>
      <c r="DR944" s="11">
        <v>1.3999999999999999E-4</v>
      </c>
      <c r="DS944" s="11">
        <v>6.7999999999999996E-3</v>
      </c>
      <c r="DT944" s="11">
        <v>1.7069999999999998E-2</v>
      </c>
      <c r="DU944" s="11">
        <v>5.9389999999999998E-2</v>
      </c>
      <c r="DV944" s="11">
        <v>0.65885000000000005</v>
      </c>
      <c r="DW944" s="11">
        <v>2.0256500000000002</v>
      </c>
      <c r="DX944" s="11">
        <v>0</v>
      </c>
      <c r="DY944" s="11">
        <v>11237.64445</v>
      </c>
      <c r="DZ944" s="11">
        <v>87.323269999999994</v>
      </c>
      <c r="EA944" s="11">
        <v>75.607470000000006</v>
      </c>
      <c r="EB944" s="11">
        <v>63.015509999999999</v>
      </c>
      <c r="EC944" s="11">
        <v>1.29898</v>
      </c>
      <c r="ED944" s="11">
        <v>1.3046</v>
      </c>
      <c r="EE944" s="11">
        <v>65.656180000000006</v>
      </c>
      <c r="EF944" s="11">
        <v>160.53449000000001</v>
      </c>
      <c r="EG944" s="11">
        <v>770.30817999999999</v>
      </c>
      <c r="EH944" s="11">
        <v>7903.0982700000004</v>
      </c>
      <c r="EI944" s="11">
        <v>24695.90379</v>
      </c>
      <c r="EJ944" s="11">
        <v>0</v>
      </c>
      <c r="EK944" s="11">
        <v>116.9722924</v>
      </c>
      <c r="EL944" s="11">
        <v>0.113947699</v>
      </c>
      <c r="EM944" s="11">
        <v>6.7645485000000005E-2</v>
      </c>
      <c r="EN944" s="11">
        <v>2.9411952000000002E-2</v>
      </c>
      <c r="EO944" s="11">
        <v>0</v>
      </c>
      <c r="EP944" s="11">
        <v>0</v>
      </c>
      <c r="EQ944" s="11">
        <v>0</v>
      </c>
      <c r="ER944" s="11">
        <v>0</v>
      </c>
      <c r="ES944" s="11">
        <v>0</v>
      </c>
      <c r="ET944" s="11">
        <v>0</v>
      </c>
      <c r="EU944" s="11">
        <v>0</v>
      </c>
      <c r="EV944" s="11">
        <v>0</v>
      </c>
      <c r="EW944" s="11">
        <v>128.82259780000001</v>
      </c>
      <c r="EX944" s="11">
        <v>0.12913392700000001</v>
      </c>
      <c r="EY944" s="11">
        <v>7.7904479999999998E-2</v>
      </c>
      <c r="EZ944" s="11">
        <v>3.4510437999999997E-2</v>
      </c>
      <c r="FA944" s="11">
        <v>0</v>
      </c>
      <c r="FB944" s="11">
        <v>0</v>
      </c>
      <c r="FC944" s="11">
        <v>0</v>
      </c>
      <c r="FD944" s="11">
        <v>0</v>
      </c>
      <c r="FE944" s="11">
        <v>0</v>
      </c>
      <c r="FF944" s="11">
        <v>0</v>
      </c>
      <c r="FG944" s="11">
        <v>0</v>
      </c>
      <c r="FH944" s="11">
        <v>1.2311609999999999</v>
      </c>
      <c r="FI944" s="11" t="s">
        <v>115</v>
      </c>
      <c r="FJ944" s="11" t="s">
        <v>115</v>
      </c>
      <c r="FK944" s="9">
        <v>11464.889691</v>
      </c>
      <c r="FL944" s="11" t="s">
        <v>115</v>
      </c>
      <c r="FM944" s="11" t="s">
        <v>115</v>
      </c>
    </row>
    <row r="945" spans="116:169">
      <c r="DL945" s="11">
        <v>0</v>
      </c>
      <c r="DM945" s="11">
        <v>1.18448</v>
      </c>
      <c r="DN945" s="11">
        <v>7.77E-3</v>
      </c>
      <c r="DO945" s="11">
        <v>8.2799999999999992E-3</v>
      </c>
      <c r="DP945" s="11">
        <v>6.9699999999999996E-3</v>
      </c>
      <c r="DQ945" s="11">
        <v>1.3999999999999999E-4</v>
      </c>
      <c r="DR945" s="11">
        <v>1.3999999999999999E-4</v>
      </c>
      <c r="DS945" s="11">
        <v>6.6600000000000001E-3</v>
      </c>
      <c r="DT945" s="11">
        <v>1.6729999999999998E-2</v>
      </c>
      <c r="DU945" s="11">
        <v>5.953E-2</v>
      </c>
      <c r="DV945" s="11">
        <v>0.66566000000000003</v>
      </c>
      <c r="DW945" s="11">
        <v>2.04271</v>
      </c>
      <c r="DX945" s="11">
        <v>0</v>
      </c>
      <c r="DY945" s="11">
        <v>10910.462869999999</v>
      </c>
      <c r="DZ945" s="11">
        <v>72.286619999999999</v>
      </c>
      <c r="EA945" s="11">
        <v>77.779290000000003</v>
      </c>
      <c r="EB945" s="11">
        <v>66.058679999999995</v>
      </c>
      <c r="EC945" s="11">
        <v>1.3225</v>
      </c>
      <c r="ED945" s="11">
        <v>1.28199</v>
      </c>
      <c r="EE945" s="11">
        <v>63.662619999999997</v>
      </c>
      <c r="EF945" s="11">
        <v>155.72387000000001</v>
      </c>
      <c r="EG945" s="11">
        <v>771.61276999999995</v>
      </c>
      <c r="EH945" s="11">
        <v>7968.7544500000004</v>
      </c>
      <c r="EI945" s="11">
        <v>24856.438289999998</v>
      </c>
      <c r="EJ945" s="11">
        <v>0</v>
      </c>
      <c r="EK945" s="11">
        <v>116.08985250000001</v>
      </c>
      <c r="EL945" s="11">
        <v>0.12019637499999999</v>
      </c>
      <c r="EM945" s="11">
        <v>7.1925463999999995E-2</v>
      </c>
      <c r="EN945" s="11">
        <v>2.9270696999999998E-2</v>
      </c>
      <c r="EO945" s="11">
        <v>0</v>
      </c>
      <c r="EP945" s="11">
        <v>0</v>
      </c>
      <c r="EQ945" s="11">
        <v>0</v>
      </c>
      <c r="ER945" s="11">
        <v>0</v>
      </c>
      <c r="ES945" s="11">
        <v>0</v>
      </c>
      <c r="ET945" s="11">
        <v>0</v>
      </c>
      <c r="EU945" s="11">
        <v>0</v>
      </c>
      <c r="EV945" s="11">
        <v>0</v>
      </c>
      <c r="EW945" s="11">
        <v>125.1223536</v>
      </c>
      <c r="EX945" s="11">
        <v>0.13333249999999999</v>
      </c>
      <c r="EY945" s="11">
        <v>8.1092168000000006E-2</v>
      </c>
      <c r="EZ945" s="11">
        <v>3.3633018000000001E-2</v>
      </c>
      <c r="FA945" s="11">
        <v>0</v>
      </c>
      <c r="FB945" s="11">
        <v>0</v>
      </c>
      <c r="FC945" s="11">
        <v>0</v>
      </c>
      <c r="FD945" s="11">
        <v>0</v>
      </c>
      <c r="FE945" s="11">
        <v>0</v>
      </c>
      <c r="FF945" s="11">
        <v>0</v>
      </c>
      <c r="FG945" s="11">
        <v>0</v>
      </c>
      <c r="FH945" s="11">
        <v>1.2076359999999999</v>
      </c>
      <c r="FI945" s="11" t="s">
        <v>115</v>
      </c>
      <c r="FJ945" s="11" t="s">
        <v>115</v>
      </c>
      <c r="FK945" s="9">
        <v>11127.909967</v>
      </c>
      <c r="FL945" s="11" t="s">
        <v>115</v>
      </c>
      <c r="FM945" s="11" t="s">
        <v>115</v>
      </c>
    </row>
    <row r="946" spans="116:169">
      <c r="DL946" s="11">
        <v>0</v>
      </c>
      <c r="DM946" s="11">
        <v>1.16066</v>
      </c>
      <c r="DN946" s="11">
        <v>8.8699999999999994E-3</v>
      </c>
      <c r="DO946" s="11">
        <v>7.1999999999999998E-3</v>
      </c>
      <c r="DP946" s="11">
        <v>7.1900000000000002E-3</v>
      </c>
      <c r="DQ946" s="11">
        <v>1.2999999999999999E-4</v>
      </c>
      <c r="DR946" s="11">
        <v>1.2999999999999999E-4</v>
      </c>
      <c r="DS946" s="11">
        <v>7.0699999999999999E-3</v>
      </c>
      <c r="DT946" s="11">
        <v>1.6379999999999999E-2</v>
      </c>
      <c r="DU946" s="11">
        <v>5.9670000000000001E-2</v>
      </c>
      <c r="DV946" s="11">
        <v>0.67232000000000003</v>
      </c>
      <c r="DW946" s="11">
        <v>2.0594399999999999</v>
      </c>
      <c r="DX946" s="11">
        <v>0</v>
      </c>
      <c r="DY946" s="11">
        <v>10576.27691</v>
      </c>
      <c r="DZ946" s="11">
        <v>81.650220000000004</v>
      </c>
      <c r="EA946" s="11">
        <v>66.923569999999998</v>
      </c>
      <c r="EB946" s="11">
        <v>67.461759999999998</v>
      </c>
      <c r="EC946" s="11">
        <v>1.25261</v>
      </c>
      <c r="ED946" s="11">
        <v>1.23739</v>
      </c>
      <c r="EE946" s="11">
        <v>66.927080000000004</v>
      </c>
      <c r="EF946" s="11">
        <v>150.92992000000001</v>
      </c>
      <c r="EG946" s="11">
        <v>772.89476999999999</v>
      </c>
      <c r="EH946" s="11">
        <v>8032.4170599999998</v>
      </c>
      <c r="EI946" s="11">
        <v>25012.16216</v>
      </c>
      <c r="EJ946" s="11">
        <v>0</v>
      </c>
      <c r="EK946" s="11">
        <v>115.0313914</v>
      </c>
      <c r="EL946" s="11">
        <v>0.112006534</v>
      </c>
      <c r="EM946" s="11">
        <v>7.5774057000000006E-2</v>
      </c>
      <c r="EN946" s="11">
        <v>3.1336835E-2</v>
      </c>
      <c r="EO946" s="11">
        <v>0</v>
      </c>
      <c r="EP946" s="11">
        <v>0</v>
      </c>
      <c r="EQ946" s="11">
        <v>0</v>
      </c>
      <c r="ER946" s="11">
        <v>0</v>
      </c>
      <c r="ES946" s="11">
        <v>0</v>
      </c>
      <c r="ET946" s="11">
        <v>0</v>
      </c>
      <c r="EU946" s="11">
        <v>0</v>
      </c>
      <c r="EV946" s="11">
        <v>0</v>
      </c>
      <c r="EW946" s="11">
        <v>121.30759689999999</v>
      </c>
      <c r="EX946" s="11">
        <v>0.121719197</v>
      </c>
      <c r="EY946" s="11">
        <v>8.3629323000000005E-2</v>
      </c>
      <c r="EZ946" s="11">
        <v>3.5253687999999998E-2</v>
      </c>
      <c r="FA946" s="11">
        <v>0</v>
      </c>
      <c r="FB946" s="11">
        <v>0</v>
      </c>
      <c r="FC946" s="11">
        <v>0</v>
      </c>
      <c r="FD946" s="11">
        <v>0</v>
      </c>
      <c r="FE946" s="11">
        <v>0</v>
      </c>
      <c r="FF946" s="11">
        <v>0</v>
      </c>
      <c r="FG946" s="11">
        <v>0</v>
      </c>
      <c r="FH946" s="11">
        <v>1.184045</v>
      </c>
      <c r="FI946" s="11" t="s">
        <v>115</v>
      </c>
      <c r="FJ946" s="11" t="s">
        <v>115</v>
      </c>
      <c r="FK946" s="9">
        <v>10793.565070000001</v>
      </c>
      <c r="FL946" s="11" t="s">
        <v>115</v>
      </c>
      <c r="FM946" s="11" t="s">
        <v>115</v>
      </c>
    </row>
    <row r="947" spans="116:169">
      <c r="DL947" s="11">
        <v>0</v>
      </c>
      <c r="DM947" s="11">
        <v>1.1397699999999999</v>
      </c>
      <c r="DN947" s="11">
        <v>6.4999999999999997E-3</v>
      </c>
      <c r="DO947" s="11">
        <v>7.8899999999999994E-3</v>
      </c>
      <c r="DP947" s="11">
        <v>6.3800000000000003E-3</v>
      </c>
      <c r="DQ947" s="11">
        <v>1.3999999999999999E-4</v>
      </c>
      <c r="DR947" s="11">
        <v>1.2999999999999999E-4</v>
      </c>
      <c r="DS947" s="11">
        <v>7.1300000000000001E-3</v>
      </c>
      <c r="DT947" s="11">
        <v>1.6109999999999999E-2</v>
      </c>
      <c r="DU947" s="11">
        <v>5.9799999999999999E-2</v>
      </c>
      <c r="DV947" s="11">
        <v>0.67939000000000005</v>
      </c>
      <c r="DW947" s="11">
        <v>2.0758200000000002</v>
      </c>
      <c r="DX947" s="11">
        <v>0</v>
      </c>
      <c r="DY947" s="11">
        <v>10271.997300000001</v>
      </c>
      <c r="DZ947" s="11">
        <v>59.205539999999999</v>
      </c>
      <c r="EA947" s="11">
        <v>72.567229999999995</v>
      </c>
      <c r="EB947" s="11">
        <v>59.222029999999997</v>
      </c>
      <c r="EC947" s="11">
        <v>1.2565299999999999</v>
      </c>
      <c r="ED947" s="11">
        <v>1.21984</v>
      </c>
      <c r="EE947" s="11">
        <v>66.855720000000005</v>
      </c>
      <c r="EF947" s="11">
        <v>146.77499</v>
      </c>
      <c r="EG947" s="11">
        <v>774.13216</v>
      </c>
      <c r="EH947" s="11">
        <v>8099.3441400000002</v>
      </c>
      <c r="EI947" s="11">
        <v>25163.092069999999</v>
      </c>
      <c r="EJ947" s="11">
        <v>0</v>
      </c>
      <c r="EK947" s="11">
        <v>114.2469334</v>
      </c>
      <c r="EL947" s="11">
        <v>0.117586581</v>
      </c>
      <c r="EM947" s="11">
        <v>6.8696909E-2</v>
      </c>
      <c r="EN947" s="11">
        <v>3.2689719999999999E-2</v>
      </c>
      <c r="EO947" s="11">
        <v>0</v>
      </c>
      <c r="EP947" s="11">
        <v>0</v>
      </c>
      <c r="EQ947" s="11">
        <v>0</v>
      </c>
      <c r="ER947" s="11">
        <v>0</v>
      </c>
      <c r="ES947" s="11">
        <v>0</v>
      </c>
      <c r="ET947" s="11">
        <v>0</v>
      </c>
      <c r="EU947" s="11">
        <v>0</v>
      </c>
      <c r="EV947" s="11">
        <v>0</v>
      </c>
      <c r="EW947" s="11">
        <v>117.8544169</v>
      </c>
      <c r="EX947" s="11">
        <v>0.12494374799999999</v>
      </c>
      <c r="EY947" s="11">
        <v>7.4223068000000003E-2</v>
      </c>
      <c r="EZ947" s="11">
        <v>3.5998548999999998E-2</v>
      </c>
      <c r="FA947" s="11">
        <v>0</v>
      </c>
      <c r="FB947" s="11">
        <v>0</v>
      </c>
      <c r="FC947" s="11">
        <v>0</v>
      </c>
      <c r="FD947" s="11">
        <v>0</v>
      </c>
      <c r="FE947" s="11">
        <v>0</v>
      </c>
      <c r="FF947" s="11">
        <v>0</v>
      </c>
      <c r="FG947" s="11">
        <v>0</v>
      </c>
      <c r="FH947" s="11">
        <v>1.1606719999999999</v>
      </c>
      <c r="FI947" s="11" t="s">
        <v>115</v>
      </c>
      <c r="FJ947" s="11" t="s">
        <v>115</v>
      </c>
      <c r="FK947" s="9">
        <v>10464.248624</v>
      </c>
      <c r="FL947" s="11" t="s">
        <v>115</v>
      </c>
      <c r="FM947" s="11" t="s">
        <v>115</v>
      </c>
    </row>
    <row r="948" spans="116:169">
      <c r="DL948" s="11">
        <v>0</v>
      </c>
      <c r="DM948" s="11">
        <v>1.11866</v>
      </c>
      <c r="DN948" s="11">
        <v>6.4900000000000001E-3</v>
      </c>
      <c r="DO948" s="11">
        <v>6.2199999999999998E-3</v>
      </c>
      <c r="DP948" s="11">
        <v>6.8100000000000001E-3</v>
      </c>
      <c r="DQ948" s="11">
        <v>1.2E-4</v>
      </c>
      <c r="DR948" s="11">
        <v>1.2999999999999999E-4</v>
      </c>
      <c r="DS948" s="11">
        <v>6.4200000000000004E-3</v>
      </c>
      <c r="DT948" s="11">
        <v>1.5810000000000001E-2</v>
      </c>
      <c r="DU948" s="11">
        <v>5.9929999999999997E-2</v>
      </c>
      <c r="DV948" s="11">
        <v>0.68652999999999997</v>
      </c>
      <c r="DW948" s="11">
        <v>2.0919300000000001</v>
      </c>
      <c r="DX948" s="11">
        <v>0</v>
      </c>
      <c r="DY948" s="11">
        <v>9968.6611499999999</v>
      </c>
      <c r="DZ948" s="11">
        <v>58.527529999999999</v>
      </c>
      <c r="EA948" s="11">
        <v>56.5959</v>
      </c>
      <c r="EB948" s="11">
        <v>62.63165</v>
      </c>
      <c r="EC948" s="11">
        <v>1.1122300000000001</v>
      </c>
      <c r="ED948" s="11">
        <v>1.14479</v>
      </c>
      <c r="EE948" s="11">
        <v>59.490020000000001</v>
      </c>
      <c r="EF948" s="11">
        <v>142.50720999999999</v>
      </c>
      <c r="EG948" s="11">
        <v>775.35199</v>
      </c>
      <c r="EH948" s="11">
        <v>8166.1998599999997</v>
      </c>
      <c r="EI948" s="11">
        <v>25309.86706</v>
      </c>
      <c r="EJ948" s="11">
        <v>0</v>
      </c>
      <c r="EK948" s="11">
        <v>113.3734942</v>
      </c>
      <c r="EL948" s="11">
        <v>0.10188011499999999</v>
      </c>
      <c r="EM948" s="11">
        <v>7.3433609999999996E-2</v>
      </c>
      <c r="EN948" s="11">
        <v>2.9332753999999999E-2</v>
      </c>
      <c r="EO948" s="11">
        <v>0</v>
      </c>
      <c r="EP948" s="11">
        <v>0</v>
      </c>
      <c r="EQ948" s="11">
        <v>0</v>
      </c>
      <c r="ER948" s="11">
        <v>0</v>
      </c>
      <c r="ES948" s="11">
        <v>0</v>
      </c>
      <c r="ET948" s="11">
        <v>0</v>
      </c>
      <c r="EU948" s="11">
        <v>0</v>
      </c>
      <c r="EV948" s="11">
        <v>0</v>
      </c>
      <c r="EW948" s="11">
        <v>114.3761841</v>
      </c>
      <c r="EX948" s="11">
        <v>0.106045746</v>
      </c>
      <c r="EY948" s="11">
        <v>7.7605908000000001E-2</v>
      </c>
      <c r="EZ948" s="11">
        <v>3.1612274000000003E-2</v>
      </c>
      <c r="FA948" s="11">
        <v>0</v>
      </c>
      <c r="FB948" s="11">
        <v>0</v>
      </c>
      <c r="FC948" s="11">
        <v>0</v>
      </c>
      <c r="FD948" s="11">
        <v>0</v>
      </c>
      <c r="FE948" s="11">
        <v>0</v>
      </c>
      <c r="FF948" s="11">
        <v>0</v>
      </c>
      <c r="FG948" s="11">
        <v>0</v>
      </c>
      <c r="FH948" s="11">
        <v>1.138317</v>
      </c>
      <c r="FI948" s="11" t="s">
        <v>115</v>
      </c>
      <c r="FJ948" s="11" t="s">
        <v>115</v>
      </c>
      <c r="FK948" s="9">
        <v>10147.528471</v>
      </c>
      <c r="FL948" s="11" t="s">
        <v>115</v>
      </c>
      <c r="FM948" s="11" t="s">
        <v>115</v>
      </c>
    </row>
    <row r="949" spans="116:169">
      <c r="DL949" s="11">
        <v>0</v>
      </c>
      <c r="DM949" s="11">
        <v>1.09717</v>
      </c>
      <c r="DN949" s="11">
        <v>6.9899999999999997E-3</v>
      </c>
      <c r="DO949" s="11">
        <v>6.0800000000000003E-3</v>
      </c>
      <c r="DP949" s="11">
        <v>5.5300000000000002E-3</v>
      </c>
      <c r="DQ949" s="11">
        <v>1.1E-4</v>
      </c>
      <c r="DR949" s="11">
        <v>1.2E-4</v>
      </c>
      <c r="DS949" s="11">
        <v>6.7799999999999996E-3</v>
      </c>
      <c r="DT949" s="11">
        <v>1.554E-2</v>
      </c>
      <c r="DU949" s="11">
        <v>6.0060000000000002E-2</v>
      </c>
      <c r="DV949" s="11">
        <v>0.69294</v>
      </c>
      <c r="DW949" s="11">
        <v>2.1077400000000002</v>
      </c>
      <c r="DX949" s="11">
        <v>0</v>
      </c>
      <c r="DY949" s="11">
        <v>9664.9147499999999</v>
      </c>
      <c r="DZ949" s="11">
        <v>62.309429999999999</v>
      </c>
      <c r="EA949" s="11">
        <v>54.660429999999998</v>
      </c>
      <c r="EB949" s="11">
        <v>50.221530000000001</v>
      </c>
      <c r="EC949" s="11">
        <v>1.0420499999999999</v>
      </c>
      <c r="ED949" s="11">
        <v>1.1101700000000001</v>
      </c>
      <c r="EE949" s="11">
        <v>62.166739999999997</v>
      </c>
      <c r="EF949" s="11">
        <v>138.48114000000001</v>
      </c>
      <c r="EG949" s="11">
        <v>776.49677999999994</v>
      </c>
      <c r="EH949" s="11">
        <v>8225.6898799999999</v>
      </c>
      <c r="EI949" s="11">
        <v>25452.37427</v>
      </c>
      <c r="EJ949" s="11">
        <v>0</v>
      </c>
      <c r="EK949" s="11">
        <v>112.43255430000001</v>
      </c>
      <c r="EL949" s="11">
        <v>9.6154576000000005E-2</v>
      </c>
      <c r="EM949" s="11">
        <v>6.1830927000000001E-2</v>
      </c>
      <c r="EN949" s="11">
        <v>3.1697941E-2</v>
      </c>
      <c r="EO949" s="11">
        <v>0</v>
      </c>
      <c r="EP949" s="11">
        <v>0</v>
      </c>
      <c r="EQ949" s="11">
        <v>0</v>
      </c>
      <c r="ER949" s="11">
        <v>0</v>
      </c>
      <c r="ES949" s="11">
        <v>0</v>
      </c>
      <c r="ET949" s="11">
        <v>0</v>
      </c>
      <c r="EU949" s="11">
        <v>0</v>
      </c>
      <c r="EV949" s="11">
        <v>0</v>
      </c>
      <c r="EW949" s="11">
        <v>110.89942929999999</v>
      </c>
      <c r="EX949" s="11">
        <v>9.7857903999999996E-2</v>
      </c>
      <c r="EY949" s="11">
        <v>6.3953507000000007E-2</v>
      </c>
      <c r="EZ949" s="11">
        <v>3.3424483999999997E-2</v>
      </c>
      <c r="FA949" s="11">
        <v>0</v>
      </c>
      <c r="FB949" s="11">
        <v>0</v>
      </c>
      <c r="FC949" s="11">
        <v>0</v>
      </c>
      <c r="FD949" s="11">
        <v>0</v>
      </c>
      <c r="FE949" s="11">
        <v>0</v>
      </c>
      <c r="FF949" s="11">
        <v>0</v>
      </c>
      <c r="FG949" s="11">
        <v>0</v>
      </c>
      <c r="FH949" s="11">
        <v>1.1158790000000001</v>
      </c>
      <c r="FI949" s="11" t="s">
        <v>115</v>
      </c>
      <c r="FJ949" s="11" t="s">
        <v>115</v>
      </c>
      <c r="FK949" s="9">
        <v>9833.1481789999998</v>
      </c>
      <c r="FL949" s="11" t="s">
        <v>115</v>
      </c>
      <c r="FM949" s="11" t="s">
        <v>115</v>
      </c>
    </row>
    <row r="950" spans="116:169">
      <c r="DL950" s="11">
        <v>0</v>
      </c>
      <c r="DM950" s="11">
        <v>1.07717</v>
      </c>
      <c r="DN950" s="11">
        <v>5.9500000000000004E-3</v>
      </c>
      <c r="DO950" s="11">
        <v>6.4000000000000003E-3</v>
      </c>
      <c r="DP950" s="11">
        <v>5.3600000000000002E-3</v>
      </c>
      <c r="DQ950" s="11">
        <v>1.1E-4</v>
      </c>
      <c r="DR950" s="11">
        <v>1.2E-4</v>
      </c>
      <c r="DS950" s="11">
        <v>5.5500000000000002E-3</v>
      </c>
      <c r="DT950" s="11">
        <v>1.5219999999999999E-2</v>
      </c>
      <c r="DU950" s="11">
        <v>6.0179999999999997E-2</v>
      </c>
      <c r="DV950" s="11">
        <v>0.69972000000000001</v>
      </c>
      <c r="DW950" s="11">
        <v>2.1232799999999998</v>
      </c>
      <c r="DX950" s="11">
        <v>0</v>
      </c>
      <c r="DY950" s="11">
        <v>9377.3568699999996</v>
      </c>
      <c r="DZ950" s="11">
        <v>52.428669999999997</v>
      </c>
      <c r="EA950" s="11">
        <v>56.885710000000003</v>
      </c>
      <c r="EB950" s="11">
        <v>48.181489999999997</v>
      </c>
      <c r="EC950" s="11">
        <v>0.99692999999999998</v>
      </c>
      <c r="ED950" s="11">
        <v>1.06369</v>
      </c>
      <c r="EE950" s="11">
        <v>50.30583</v>
      </c>
      <c r="EF950" s="11">
        <v>134.11080000000001</v>
      </c>
      <c r="EG950" s="11">
        <v>777.60694999999998</v>
      </c>
      <c r="EH950" s="11">
        <v>8287.8566200000005</v>
      </c>
      <c r="EI950" s="11">
        <v>25590.85541</v>
      </c>
      <c r="EJ950" s="11">
        <v>0</v>
      </c>
      <c r="EK950" s="11">
        <v>111.635105</v>
      </c>
      <c r="EL950" s="11">
        <v>9.8030386999999997E-2</v>
      </c>
      <c r="EM950" s="11">
        <v>5.9067705999999998E-2</v>
      </c>
      <c r="EN950" s="11">
        <v>2.5997375E-2</v>
      </c>
      <c r="EO950" s="11">
        <v>0</v>
      </c>
      <c r="EP950" s="11">
        <v>0</v>
      </c>
      <c r="EQ950" s="11">
        <v>0</v>
      </c>
      <c r="ER950" s="11">
        <v>0</v>
      </c>
      <c r="ES950" s="11">
        <v>0</v>
      </c>
      <c r="ET950" s="11">
        <v>0</v>
      </c>
      <c r="EU950" s="11">
        <v>0</v>
      </c>
      <c r="EV950" s="11">
        <v>0</v>
      </c>
      <c r="EW950" s="11">
        <v>107.63200670000001</v>
      </c>
      <c r="EX950" s="11">
        <v>9.7475854000000001E-2</v>
      </c>
      <c r="EY950" s="11">
        <v>5.9733545999999998E-2</v>
      </c>
      <c r="EZ950" s="11">
        <v>2.6815897000000002E-2</v>
      </c>
      <c r="FA950" s="11">
        <v>0</v>
      </c>
      <c r="FB950" s="11">
        <v>0</v>
      </c>
      <c r="FC950" s="11">
        <v>0</v>
      </c>
      <c r="FD950" s="11">
        <v>0</v>
      </c>
      <c r="FE950" s="11">
        <v>0</v>
      </c>
      <c r="FF950" s="11">
        <v>0</v>
      </c>
      <c r="FG950" s="11">
        <v>0</v>
      </c>
      <c r="FH950" s="11">
        <v>1.0949899999999999</v>
      </c>
      <c r="FI950" s="11" t="s">
        <v>115</v>
      </c>
      <c r="FJ950" s="11" t="s">
        <v>115</v>
      </c>
      <c r="FK950" s="9">
        <v>9535.8496680000007</v>
      </c>
      <c r="FL950" s="11" t="s">
        <v>115</v>
      </c>
      <c r="FM950" s="11" t="s">
        <v>115</v>
      </c>
    </row>
    <row r="951" spans="116:169">
      <c r="DL951" s="11">
        <v>0</v>
      </c>
      <c r="DM951" s="11">
        <v>1.05664</v>
      </c>
      <c r="DN951" s="11">
        <v>6.5500000000000003E-3</v>
      </c>
      <c r="DO951" s="11">
        <v>5.6600000000000001E-3</v>
      </c>
      <c r="DP951" s="11">
        <v>5.5700000000000003E-3</v>
      </c>
      <c r="DQ951" s="11">
        <v>1.1E-4</v>
      </c>
      <c r="DR951" s="11">
        <v>1.2E-4</v>
      </c>
      <c r="DS951" s="11">
        <v>5.4299999999999999E-3</v>
      </c>
      <c r="DT951" s="11">
        <v>1.4919999999999999E-2</v>
      </c>
      <c r="DU951" s="11">
        <v>6.0299999999999999E-2</v>
      </c>
      <c r="DV951" s="11">
        <v>0.70526</v>
      </c>
      <c r="DW951" s="11">
        <v>2.1385000000000001</v>
      </c>
      <c r="DX951" s="11">
        <v>0</v>
      </c>
      <c r="DY951" s="11">
        <v>9088.1085700000003</v>
      </c>
      <c r="DZ951" s="11">
        <v>57.001530000000002</v>
      </c>
      <c r="EA951" s="11">
        <v>49.720790000000001</v>
      </c>
      <c r="EB951" s="11">
        <v>49.529499999999999</v>
      </c>
      <c r="EC951" s="11">
        <v>0.93633</v>
      </c>
      <c r="ED951" s="11">
        <v>1.0206</v>
      </c>
      <c r="EE951" s="11">
        <v>48.713459999999998</v>
      </c>
      <c r="EF951" s="11">
        <v>129.90356</v>
      </c>
      <c r="EG951" s="11">
        <v>778.67064000000005</v>
      </c>
      <c r="EH951" s="11">
        <v>8338.1624499999998</v>
      </c>
      <c r="EI951" s="11">
        <v>25724.966199999999</v>
      </c>
      <c r="EJ951" s="11">
        <v>0</v>
      </c>
      <c r="EK951" s="11">
        <v>110.73653349999999</v>
      </c>
      <c r="EL951" s="11">
        <v>9.1385767000000007E-2</v>
      </c>
      <c r="EM951" s="11">
        <v>6.1922049E-2</v>
      </c>
      <c r="EN951" s="11">
        <v>2.5506605000000002E-2</v>
      </c>
      <c r="EO951" s="11">
        <v>0</v>
      </c>
      <c r="EP951" s="11">
        <v>0</v>
      </c>
      <c r="EQ951" s="11">
        <v>0</v>
      </c>
      <c r="ER951" s="11">
        <v>0</v>
      </c>
      <c r="ES951" s="11">
        <v>0</v>
      </c>
      <c r="ET951" s="11">
        <v>0</v>
      </c>
      <c r="EU951" s="11">
        <v>0</v>
      </c>
      <c r="EV951" s="11">
        <v>0</v>
      </c>
      <c r="EW951" s="11">
        <v>104.3322519</v>
      </c>
      <c r="EX951" s="11">
        <v>8.8889035000000005E-2</v>
      </c>
      <c r="EY951" s="11">
        <v>6.1216842E-2</v>
      </c>
      <c r="EZ951" s="11">
        <v>2.5729994999999999E-2</v>
      </c>
      <c r="FA951" s="11">
        <v>0</v>
      </c>
      <c r="FB951" s="11">
        <v>0</v>
      </c>
      <c r="FC951" s="11">
        <v>0</v>
      </c>
      <c r="FD951" s="11">
        <v>0</v>
      </c>
      <c r="FE951" s="11">
        <v>0</v>
      </c>
      <c r="FF951" s="11">
        <v>0</v>
      </c>
      <c r="FG951" s="11">
        <v>0</v>
      </c>
      <c r="FH951" s="11">
        <v>1.0745210000000001</v>
      </c>
      <c r="FI951" s="11" t="s">
        <v>115</v>
      </c>
      <c r="FJ951" s="11" t="s">
        <v>115</v>
      </c>
      <c r="FK951" s="9">
        <v>9245.2967100000005</v>
      </c>
      <c r="FL951" s="11" t="s">
        <v>115</v>
      </c>
      <c r="FM951" s="11" t="s">
        <v>115</v>
      </c>
    </row>
    <row r="952" spans="116:169">
      <c r="DL952" s="11">
        <v>0</v>
      </c>
      <c r="DM952" s="11">
        <v>1.0364800000000001</v>
      </c>
      <c r="DN952" s="11">
        <v>6.5599999999999999E-3</v>
      </c>
      <c r="DO952" s="11">
        <v>6.0099999999999997E-3</v>
      </c>
      <c r="DP952" s="11">
        <v>5.0200000000000002E-3</v>
      </c>
      <c r="DQ952" s="11">
        <v>1.1E-4</v>
      </c>
      <c r="DR952" s="11">
        <v>1.2E-4</v>
      </c>
      <c r="DS952" s="11">
        <v>5.5999999999999999E-3</v>
      </c>
      <c r="DT952" s="11">
        <v>1.4630000000000001E-2</v>
      </c>
      <c r="DU952" s="11">
        <v>6.0420000000000001E-2</v>
      </c>
      <c r="DV952" s="11">
        <v>0.7107</v>
      </c>
      <c r="DW952" s="11">
        <v>2.1534300000000002</v>
      </c>
      <c r="DX952" s="11">
        <v>0</v>
      </c>
      <c r="DY952" s="11">
        <v>8805.1061800000007</v>
      </c>
      <c r="DZ952" s="11">
        <v>56.438020000000002</v>
      </c>
      <c r="EA952" s="11">
        <v>52.230829999999997</v>
      </c>
      <c r="EB952" s="11">
        <v>44.056640000000002</v>
      </c>
      <c r="EC952" s="11">
        <v>0.92996000000000001</v>
      </c>
      <c r="ED952" s="11">
        <v>1.0002800000000001</v>
      </c>
      <c r="EE952" s="11">
        <v>49.65307</v>
      </c>
      <c r="EF952" s="11">
        <v>125.8473</v>
      </c>
      <c r="EG952" s="11">
        <v>779.69123000000002</v>
      </c>
      <c r="EH952" s="11">
        <v>8386.8758999999991</v>
      </c>
      <c r="EI952" s="11">
        <v>25854.869760000001</v>
      </c>
      <c r="EJ952" s="11">
        <v>0</v>
      </c>
      <c r="EK952" s="11">
        <v>109.8564034</v>
      </c>
      <c r="EL952" s="11">
        <v>9.4245211999999995E-2</v>
      </c>
      <c r="EM952" s="11">
        <v>5.6964094999999999E-2</v>
      </c>
      <c r="EN952" s="11">
        <v>2.6813672E-2</v>
      </c>
      <c r="EO952" s="11">
        <v>0</v>
      </c>
      <c r="EP952" s="11">
        <v>0</v>
      </c>
      <c r="EQ952" s="11">
        <v>0</v>
      </c>
      <c r="ER952" s="11">
        <v>0</v>
      </c>
      <c r="ES952" s="11">
        <v>0</v>
      </c>
      <c r="ET952" s="11">
        <v>0</v>
      </c>
      <c r="EU952" s="11">
        <v>0</v>
      </c>
      <c r="EV952" s="11">
        <v>0</v>
      </c>
      <c r="EW952" s="11">
        <v>101.11610039999999</v>
      </c>
      <c r="EX952" s="11">
        <v>8.9534827999999997E-2</v>
      </c>
      <c r="EY952" s="11">
        <v>5.5063195000000002E-2</v>
      </c>
      <c r="EZ952" s="11">
        <v>2.6445942E-2</v>
      </c>
      <c r="FA952" s="11">
        <v>0</v>
      </c>
      <c r="FB952" s="11">
        <v>0</v>
      </c>
      <c r="FC952" s="11">
        <v>0</v>
      </c>
      <c r="FD952" s="11">
        <v>0</v>
      </c>
      <c r="FE952" s="11">
        <v>0</v>
      </c>
      <c r="FF952" s="11">
        <v>0</v>
      </c>
      <c r="FG952" s="11">
        <v>0</v>
      </c>
      <c r="FH952" s="11">
        <v>1.0541769999999999</v>
      </c>
      <c r="FI952" s="11" t="s">
        <v>115</v>
      </c>
      <c r="FJ952" s="11" t="s">
        <v>115</v>
      </c>
      <c r="FK952" s="9">
        <v>8958.7616379999999</v>
      </c>
      <c r="FL952" s="11" t="s">
        <v>115</v>
      </c>
      <c r="FM952" s="11" t="s">
        <v>115</v>
      </c>
    </row>
    <row r="953" spans="116:169">
      <c r="DL953" s="11">
        <v>0</v>
      </c>
      <c r="DM953" s="11">
        <v>1.01658</v>
      </c>
      <c r="DN953" s="11">
        <v>6.62E-3</v>
      </c>
      <c r="DO953" s="11">
        <v>6.0299999999999998E-3</v>
      </c>
      <c r="DP953" s="11">
        <v>5.2700000000000004E-3</v>
      </c>
      <c r="DQ953" s="11">
        <v>1.1E-4</v>
      </c>
      <c r="DR953" s="11">
        <v>1.1E-4</v>
      </c>
      <c r="DS953" s="11">
        <v>5.1000000000000004E-3</v>
      </c>
      <c r="DT953" s="11">
        <v>1.436E-2</v>
      </c>
      <c r="DU953" s="11">
        <v>6.053E-2</v>
      </c>
      <c r="DV953" s="11">
        <v>0.71628999999999998</v>
      </c>
      <c r="DW953" s="11">
        <v>2.1680600000000001</v>
      </c>
      <c r="DX953" s="11">
        <v>0</v>
      </c>
      <c r="DY953" s="11">
        <v>8527.3144100000009</v>
      </c>
      <c r="DZ953" s="11">
        <v>56.229550000000003</v>
      </c>
      <c r="EA953" s="11">
        <v>51.75067</v>
      </c>
      <c r="EB953" s="11">
        <v>45.709780000000002</v>
      </c>
      <c r="EC953" s="11">
        <v>0.91044999999999998</v>
      </c>
      <c r="ED953" s="11">
        <v>0.96645999999999999</v>
      </c>
      <c r="EE953" s="11">
        <v>44.724870000000003</v>
      </c>
      <c r="EF953" s="11">
        <v>122.00143</v>
      </c>
      <c r="EG953" s="11">
        <v>780.69150999999999</v>
      </c>
      <c r="EH953" s="11">
        <v>8436.5289699999994</v>
      </c>
      <c r="EI953" s="11">
        <v>25980.717059999999</v>
      </c>
      <c r="EJ953" s="11">
        <v>0</v>
      </c>
      <c r="EK953" s="11">
        <v>108.97413830000001</v>
      </c>
      <c r="EL953" s="11">
        <v>9.5957921000000002E-2</v>
      </c>
      <c r="EM953" s="11">
        <v>5.9515591999999999E-2</v>
      </c>
      <c r="EN953" s="11">
        <v>2.4409318999999999E-2</v>
      </c>
      <c r="EO953" s="11">
        <v>0</v>
      </c>
      <c r="EP953" s="11">
        <v>0</v>
      </c>
      <c r="EQ953" s="11">
        <v>0</v>
      </c>
      <c r="ER953" s="11">
        <v>0</v>
      </c>
      <c r="ES953" s="11">
        <v>0</v>
      </c>
      <c r="ET953" s="11">
        <v>0</v>
      </c>
      <c r="EU953" s="11">
        <v>0</v>
      </c>
      <c r="EV953" s="11">
        <v>0</v>
      </c>
      <c r="EW953" s="11">
        <v>97.963008340000002</v>
      </c>
      <c r="EX953" s="11">
        <v>8.9060131000000001E-2</v>
      </c>
      <c r="EY953" s="11">
        <v>5.6204675000000003E-2</v>
      </c>
      <c r="EZ953" s="11">
        <v>2.3532161999999999E-2</v>
      </c>
      <c r="FA953" s="11">
        <v>0</v>
      </c>
      <c r="FB953" s="11">
        <v>0</v>
      </c>
      <c r="FC953" s="11">
        <v>0</v>
      </c>
      <c r="FD953" s="11">
        <v>0</v>
      </c>
      <c r="FE953" s="11">
        <v>0</v>
      </c>
      <c r="FF953" s="11">
        <v>0</v>
      </c>
      <c r="FG953" s="11">
        <v>0</v>
      </c>
      <c r="FH953" s="11">
        <v>1.034599</v>
      </c>
      <c r="FI953" s="11" t="s">
        <v>115</v>
      </c>
      <c r="FJ953" s="11" t="s">
        <v>115</v>
      </c>
      <c r="FK953" s="9">
        <v>8681.9148569999998</v>
      </c>
      <c r="FL953" s="11" t="s">
        <v>115</v>
      </c>
      <c r="FM953" s="11" t="s">
        <v>115</v>
      </c>
    </row>
    <row r="954" spans="116:169">
      <c r="DL954" s="11">
        <v>0</v>
      </c>
      <c r="DM954" s="11">
        <v>0.99714000000000003</v>
      </c>
      <c r="DN954" s="11">
        <v>6.4599999999999996E-3</v>
      </c>
      <c r="DO954" s="11">
        <v>6.0600000000000003E-3</v>
      </c>
      <c r="DP954" s="11">
        <v>5.2900000000000004E-3</v>
      </c>
      <c r="DQ954" s="11">
        <v>1.1E-4</v>
      </c>
      <c r="DR954" s="11">
        <v>1.1E-4</v>
      </c>
      <c r="DS954" s="11">
        <v>5.3299999999999997E-3</v>
      </c>
      <c r="DT954" s="11">
        <v>1.4109999999999999E-2</v>
      </c>
      <c r="DU954" s="11">
        <v>6.0650000000000003E-2</v>
      </c>
      <c r="DV954" s="11">
        <v>0.72140000000000004</v>
      </c>
      <c r="DW954" s="11">
        <v>2.18242</v>
      </c>
      <c r="DX954" s="11">
        <v>0</v>
      </c>
      <c r="DY954" s="11">
        <v>8256.3518899999999</v>
      </c>
      <c r="DZ954" s="11">
        <v>54.222050000000003</v>
      </c>
      <c r="EA954" s="11">
        <v>51.359769999999997</v>
      </c>
      <c r="EB954" s="11">
        <v>45.363410000000002</v>
      </c>
      <c r="EC954" s="11">
        <v>0.90944000000000003</v>
      </c>
      <c r="ED954" s="11">
        <v>0.94621999999999995</v>
      </c>
      <c r="EE954" s="11">
        <v>46.137169999999998</v>
      </c>
      <c r="EF954" s="11">
        <v>118.33384</v>
      </c>
      <c r="EG954" s="11">
        <v>781.65797999999995</v>
      </c>
      <c r="EH954" s="11">
        <v>8481.2538499999991</v>
      </c>
      <c r="EI954" s="11">
        <v>26102.71848</v>
      </c>
      <c r="EJ954" s="11">
        <v>0</v>
      </c>
      <c r="EK954" s="11">
        <v>108.1064492</v>
      </c>
      <c r="EL954" s="11">
        <v>9.7929806999999994E-2</v>
      </c>
      <c r="EM954" s="11">
        <v>6.07631E-2</v>
      </c>
      <c r="EN954" s="11">
        <v>2.5912747E-2</v>
      </c>
      <c r="EO954" s="11">
        <v>0</v>
      </c>
      <c r="EP954" s="11">
        <v>0</v>
      </c>
      <c r="EQ954" s="11">
        <v>0</v>
      </c>
      <c r="ER954" s="11">
        <v>0</v>
      </c>
      <c r="ES954" s="11">
        <v>0</v>
      </c>
      <c r="ET954" s="11">
        <v>0</v>
      </c>
      <c r="EU954" s="11">
        <v>0</v>
      </c>
      <c r="EV954" s="11">
        <v>0</v>
      </c>
      <c r="EW954" s="11">
        <v>94.886598860000007</v>
      </c>
      <c r="EX954" s="11">
        <v>8.8778193000000005E-2</v>
      </c>
      <c r="EY954" s="11">
        <v>5.6064273999999997E-2</v>
      </c>
      <c r="EZ954" s="11">
        <v>2.4412198999999999E-2</v>
      </c>
      <c r="FA954" s="11">
        <v>0</v>
      </c>
      <c r="FB954" s="11">
        <v>0</v>
      </c>
      <c r="FC954" s="11">
        <v>0</v>
      </c>
      <c r="FD954" s="11">
        <v>0</v>
      </c>
      <c r="FE954" s="11">
        <v>0</v>
      </c>
      <c r="FF954" s="11">
        <v>0</v>
      </c>
      <c r="FG954" s="11">
        <v>0</v>
      </c>
      <c r="FH954" s="11">
        <v>1.0150539999999999</v>
      </c>
      <c r="FI954" s="11" t="s">
        <v>115</v>
      </c>
      <c r="FJ954" s="11" t="s">
        <v>115</v>
      </c>
      <c r="FK954" s="9">
        <v>8408.2065629999997</v>
      </c>
      <c r="FL954" s="11" t="s">
        <v>115</v>
      </c>
      <c r="FM954" s="11" t="s">
        <v>115</v>
      </c>
    </row>
    <row r="955" spans="116:169">
      <c r="DL955" s="11">
        <v>0</v>
      </c>
      <c r="DM955" s="11">
        <v>0.97736999999999996</v>
      </c>
      <c r="DN955" s="11">
        <v>7.0400000000000003E-3</v>
      </c>
      <c r="DO955" s="11">
        <v>5.9300000000000004E-3</v>
      </c>
      <c r="DP955" s="11">
        <v>5.3099999999999996E-3</v>
      </c>
      <c r="DQ955" s="11">
        <v>1.1E-4</v>
      </c>
      <c r="DR955" s="11">
        <v>1.1E-4</v>
      </c>
      <c r="DS955" s="11">
        <v>5.3699999999999998E-3</v>
      </c>
      <c r="DT955" s="11">
        <v>1.3809999999999999E-2</v>
      </c>
      <c r="DU955" s="11">
        <v>6.0760000000000002E-2</v>
      </c>
      <c r="DV955" s="11">
        <v>0.72672000000000003</v>
      </c>
      <c r="DW955" s="11">
        <v>2.19652</v>
      </c>
      <c r="DX955" s="11">
        <v>0</v>
      </c>
      <c r="DY955" s="11">
        <v>7985.7512100000004</v>
      </c>
      <c r="DZ955" s="11">
        <v>58.304090000000002</v>
      </c>
      <c r="EA955" s="11">
        <v>49.670259999999999</v>
      </c>
      <c r="EB955" s="11">
        <v>44.947609999999997</v>
      </c>
      <c r="EC955" s="11">
        <v>0.88983000000000001</v>
      </c>
      <c r="ED955" s="11">
        <v>0.91884999999999994</v>
      </c>
      <c r="EE955" s="11">
        <v>45.97672</v>
      </c>
      <c r="EF955" s="11">
        <v>114.39633000000001</v>
      </c>
      <c r="EG955" s="11">
        <v>782.60419999999999</v>
      </c>
      <c r="EH955" s="11">
        <v>8527.3910199999991</v>
      </c>
      <c r="EI955" s="11">
        <v>26221.052329999999</v>
      </c>
      <c r="EJ955" s="11">
        <v>0</v>
      </c>
      <c r="EK955" s="11">
        <v>107.1656053</v>
      </c>
      <c r="EL955" s="11">
        <v>9.7989532000000004E-2</v>
      </c>
      <c r="EM955" s="11">
        <v>6.1753598E-2</v>
      </c>
      <c r="EN955" s="11">
        <v>2.6323797999999999E-2</v>
      </c>
      <c r="EO955" s="11">
        <v>0</v>
      </c>
      <c r="EP955" s="11">
        <v>0</v>
      </c>
      <c r="EQ955" s="11">
        <v>0</v>
      </c>
      <c r="ER955" s="11">
        <v>0</v>
      </c>
      <c r="ES955" s="11">
        <v>0</v>
      </c>
      <c r="ET955" s="11">
        <v>0</v>
      </c>
      <c r="EU955" s="11">
        <v>0</v>
      </c>
      <c r="EV955" s="11">
        <v>0</v>
      </c>
      <c r="EW955" s="11">
        <v>91.809783229999994</v>
      </c>
      <c r="EX955" s="11">
        <v>8.6755656E-2</v>
      </c>
      <c r="EY955" s="11">
        <v>5.5650079999999998E-2</v>
      </c>
      <c r="EZ955" s="11">
        <v>2.4227518999999999E-2</v>
      </c>
      <c r="FA955" s="11">
        <v>0</v>
      </c>
      <c r="FB955" s="11">
        <v>0</v>
      </c>
      <c r="FC955" s="11">
        <v>0</v>
      </c>
      <c r="FD955" s="11">
        <v>0</v>
      </c>
      <c r="FE955" s="11">
        <v>0</v>
      </c>
      <c r="FF955" s="11">
        <v>0</v>
      </c>
      <c r="FG955" s="11">
        <v>0</v>
      </c>
      <c r="FH955" s="11">
        <v>0.99575499999999995</v>
      </c>
      <c r="FI955" s="11" t="s">
        <v>115</v>
      </c>
      <c r="FJ955" s="11" t="s">
        <v>115</v>
      </c>
      <c r="FK955" s="9">
        <v>8139.5630030000002</v>
      </c>
      <c r="FL955" s="11" t="s">
        <v>115</v>
      </c>
      <c r="FM955" s="11" t="s">
        <v>115</v>
      </c>
    </row>
    <row r="956" spans="116:169">
      <c r="DL956" s="11">
        <v>0</v>
      </c>
      <c r="DM956" s="11">
        <v>0.95769000000000004</v>
      </c>
      <c r="DN956" s="11">
        <v>7.3699999999999998E-3</v>
      </c>
      <c r="DO956" s="11">
        <v>6.3200000000000001E-3</v>
      </c>
      <c r="DP956" s="11">
        <v>5.2199999999999998E-3</v>
      </c>
      <c r="DQ956" s="11">
        <v>1.1E-4</v>
      </c>
      <c r="DR956" s="11">
        <v>1.1E-4</v>
      </c>
      <c r="DS956" s="11">
        <v>5.4000000000000003E-3</v>
      </c>
      <c r="DT956" s="11">
        <v>1.354E-2</v>
      </c>
      <c r="DU956" s="11">
        <v>6.087E-2</v>
      </c>
      <c r="DV956" s="11">
        <v>0.73209999999999997</v>
      </c>
      <c r="DW956" s="11">
        <v>2.21034</v>
      </c>
      <c r="DX956" s="11">
        <v>0</v>
      </c>
      <c r="DY956" s="11">
        <v>7719.0181700000003</v>
      </c>
      <c r="DZ956" s="11">
        <v>60.178229999999999</v>
      </c>
      <c r="EA956" s="11">
        <v>52.248950000000001</v>
      </c>
      <c r="EB956" s="11">
        <v>43.669339999999998</v>
      </c>
      <c r="EC956" s="11">
        <v>0.89927999999999997</v>
      </c>
      <c r="ED956" s="11">
        <v>0.90047999999999995</v>
      </c>
      <c r="EE956" s="11">
        <v>45.610849999999999</v>
      </c>
      <c r="EF956" s="11">
        <v>110.63642</v>
      </c>
      <c r="EG956" s="11">
        <v>783.52304000000004</v>
      </c>
      <c r="EH956" s="11">
        <v>8573.3677299999999</v>
      </c>
      <c r="EI956" s="11">
        <v>26335.448649999998</v>
      </c>
      <c r="EJ956" s="11">
        <v>0</v>
      </c>
      <c r="EK956" s="11">
        <v>106.2096813</v>
      </c>
      <c r="EL956" s="11">
        <v>0.10346375300000001</v>
      </c>
      <c r="EM956" s="11">
        <v>6.1421746999999999E-2</v>
      </c>
      <c r="EN956" s="11">
        <v>2.6706099000000001E-2</v>
      </c>
      <c r="EO956" s="11">
        <v>0</v>
      </c>
      <c r="EP956" s="11">
        <v>0</v>
      </c>
      <c r="EQ956" s="11">
        <v>0</v>
      </c>
      <c r="ER956" s="11">
        <v>0</v>
      </c>
      <c r="ES956" s="11">
        <v>0</v>
      </c>
      <c r="ET956" s="11">
        <v>0</v>
      </c>
      <c r="EU956" s="11">
        <v>0</v>
      </c>
      <c r="EV956" s="11">
        <v>0</v>
      </c>
      <c r="EW956" s="11">
        <v>88.785013939999999</v>
      </c>
      <c r="EX956" s="11">
        <v>8.9379147000000006E-2</v>
      </c>
      <c r="EY956" s="11">
        <v>5.4046958999999999E-2</v>
      </c>
      <c r="EZ956" s="11">
        <v>2.4005634000000001E-2</v>
      </c>
      <c r="FA956" s="11">
        <v>0</v>
      </c>
      <c r="FB956" s="11">
        <v>0</v>
      </c>
      <c r="FC956" s="11">
        <v>0</v>
      </c>
      <c r="FD956" s="11">
        <v>0</v>
      </c>
      <c r="FE956" s="11">
        <v>0</v>
      </c>
      <c r="FF956" s="11">
        <v>0</v>
      </c>
      <c r="FG956" s="11">
        <v>0</v>
      </c>
      <c r="FH956" s="11">
        <v>0.97670800000000002</v>
      </c>
      <c r="FI956" s="11" t="s">
        <v>115</v>
      </c>
      <c r="FJ956" s="11" t="s">
        <v>115</v>
      </c>
      <c r="FK956" s="9">
        <v>7876.0139820000004</v>
      </c>
      <c r="FL956" s="11" t="s">
        <v>115</v>
      </c>
      <c r="FM956" s="11" t="s">
        <v>115</v>
      </c>
    </row>
    <row r="957" spans="116:169">
      <c r="DL957" s="11">
        <v>0</v>
      </c>
      <c r="DM957" s="11">
        <v>0.93967999999999996</v>
      </c>
      <c r="DN957" s="11">
        <v>6.1599999999999997E-3</v>
      </c>
      <c r="DO957" s="11">
        <v>6.5700000000000003E-3</v>
      </c>
      <c r="DP957" s="11">
        <v>5.5300000000000002E-3</v>
      </c>
      <c r="DQ957" s="11">
        <v>1.1E-4</v>
      </c>
      <c r="DR957" s="11">
        <v>1.1E-4</v>
      </c>
      <c r="DS957" s="11">
        <v>5.28E-3</v>
      </c>
      <c r="DT957" s="11">
        <v>1.3270000000000001E-2</v>
      </c>
      <c r="DU957" s="11">
        <v>6.0979999999999999E-2</v>
      </c>
      <c r="DV957" s="11">
        <v>0.73750000000000004</v>
      </c>
      <c r="DW957" s="11">
        <v>2.2238799999999999</v>
      </c>
      <c r="DX957" s="11">
        <v>0</v>
      </c>
      <c r="DY957" s="11">
        <v>7468.6790099999998</v>
      </c>
      <c r="DZ957" s="11">
        <v>49.651229999999998</v>
      </c>
      <c r="EA957" s="11">
        <v>53.579140000000002</v>
      </c>
      <c r="EB957" s="11">
        <v>45.638330000000003</v>
      </c>
      <c r="EC957" s="11">
        <v>0.91269999999999996</v>
      </c>
      <c r="ED957" s="11">
        <v>0.88204000000000005</v>
      </c>
      <c r="EE957" s="11">
        <v>44.094639999999998</v>
      </c>
      <c r="EF957" s="11">
        <v>106.96745</v>
      </c>
      <c r="EG957" s="11">
        <v>784.42352000000005</v>
      </c>
      <c r="EH957" s="11">
        <v>8618.9785800000009</v>
      </c>
      <c r="EI957" s="11">
        <v>26446.085080000001</v>
      </c>
      <c r="EJ957" s="11">
        <v>0</v>
      </c>
      <c r="EK957" s="11">
        <v>105.40843390000001</v>
      </c>
      <c r="EL957" s="11">
        <v>0.10913722200000001</v>
      </c>
      <c r="EM957" s="11">
        <v>6.5307698999999997E-2</v>
      </c>
      <c r="EN957" s="11">
        <v>2.6577599E-2</v>
      </c>
      <c r="EO957" s="11">
        <v>0</v>
      </c>
      <c r="EP957" s="11">
        <v>0</v>
      </c>
      <c r="EQ957" s="11">
        <v>0</v>
      </c>
      <c r="ER957" s="11">
        <v>0</v>
      </c>
      <c r="ES957" s="11">
        <v>0</v>
      </c>
      <c r="ET957" s="11">
        <v>0</v>
      </c>
      <c r="EU957" s="11">
        <v>0</v>
      </c>
      <c r="EV957" s="11">
        <v>0</v>
      </c>
      <c r="EW957" s="11">
        <v>85.950712139999993</v>
      </c>
      <c r="EX957" s="11">
        <v>9.1993216000000003E-2</v>
      </c>
      <c r="EY957" s="11">
        <v>5.6084848999999999E-2</v>
      </c>
      <c r="EZ957" s="11">
        <v>2.3325533999999998E-2</v>
      </c>
      <c r="FA957" s="11">
        <v>0</v>
      </c>
      <c r="FB957" s="11">
        <v>0</v>
      </c>
      <c r="FC957" s="11">
        <v>0</v>
      </c>
      <c r="FD957" s="11">
        <v>0</v>
      </c>
      <c r="FE957" s="11">
        <v>0</v>
      </c>
      <c r="FF957" s="11">
        <v>0</v>
      </c>
      <c r="FG957" s="11">
        <v>0</v>
      </c>
      <c r="FH957" s="11">
        <v>0.95804500000000004</v>
      </c>
      <c r="FI957" s="11" t="s">
        <v>115</v>
      </c>
      <c r="FJ957" s="11" t="s">
        <v>115</v>
      </c>
      <c r="FK957" s="9">
        <v>7618.460403</v>
      </c>
      <c r="FL957" s="11" t="s">
        <v>115</v>
      </c>
      <c r="FM957" s="11" t="s">
        <v>115</v>
      </c>
    </row>
    <row r="958" spans="116:169">
      <c r="DL958" s="11">
        <v>0</v>
      </c>
      <c r="DM958" s="11">
        <v>0.92078000000000004</v>
      </c>
      <c r="DN958" s="11">
        <v>7.0299999999999998E-3</v>
      </c>
      <c r="DO958" s="11">
        <v>5.7099999999999998E-3</v>
      </c>
      <c r="DP958" s="11">
        <v>5.7000000000000002E-3</v>
      </c>
      <c r="DQ958" s="11">
        <v>1.1E-4</v>
      </c>
      <c r="DR958" s="11">
        <v>1.1E-4</v>
      </c>
      <c r="DS958" s="11">
        <v>5.6100000000000004E-3</v>
      </c>
      <c r="DT958" s="11">
        <v>1.2999999999999999E-2</v>
      </c>
      <c r="DU958" s="11">
        <v>6.1089999999999998E-2</v>
      </c>
      <c r="DV958" s="11">
        <v>0.74278</v>
      </c>
      <c r="DW958" s="11">
        <v>2.2371500000000002</v>
      </c>
      <c r="DX958" s="11">
        <v>0</v>
      </c>
      <c r="DY958" s="11">
        <v>7214.2744499999999</v>
      </c>
      <c r="DZ958" s="11">
        <v>55.891330000000004</v>
      </c>
      <c r="EA958" s="11">
        <v>45.945630000000001</v>
      </c>
      <c r="EB958" s="11">
        <v>46.460459999999998</v>
      </c>
      <c r="EC958" s="11">
        <v>0.86182999999999998</v>
      </c>
      <c r="ED958" s="11">
        <v>0.84853999999999996</v>
      </c>
      <c r="EE958" s="11">
        <v>46.211500000000001</v>
      </c>
      <c r="EF958" s="11">
        <v>103.32035</v>
      </c>
      <c r="EG958" s="11">
        <v>785.30556000000001</v>
      </c>
      <c r="EH958" s="11">
        <v>8663.0732200000002</v>
      </c>
      <c r="EI958" s="11">
        <v>26553.052530000001</v>
      </c>
      <c r="EJ958" s="11">
        <v>0</v>
      </c>
      <c r="EK958" s="11">
        <v>104.4473615</v>
      </c>
      <c r="EL958" s="11">
        <v>0.10170085099999999</v>
      </c>
      <c r="EM958" s="11">
        <v>6.8802116999999996E-2</v>
      </c>
      <c r="EN958" s="11">
        <v>2.8453563000000001E-2</v>
      </c>
      <c r="EO958" s="11">
        <v>0</v>
      </c>
      <c r="EP958" s="11">
        <v>0</v>
      </c>
      <c r="EQ958" s="11">
        <v>0</v>
      </c>
      <c r="ER958" s="11">
        <v>0</v>
      </c>
      <c r="ES958" s="11">
        <v>0</v>
      </c>
      <c r="ET958" s="11">
        <v>0</v>
      </c>
      <c r="EU958" s="11">
        <v>0</v>
      </c>
      <c r="EV958" s="11">
        <v>0</v>
      </c>
      <c r="EW958" s="11">
        <v>83.045749310000005</v>
      </c>
      <c r="EX958" s="11">
        <v>8.3719159000000001E-2</v>
      </c>
      <c r="EY958" s="11">
        <v>5.7656267999999997E-2</v>
      </c>
      <c r="EZ958" s="11">
        <v>2.437427E-2</v>
      </c>
      <c r="FA958" s="11">
        <v>0</v>
      </c>
      <c r="FB958" s="11">
        <v>0</v>
      </c>
      <c r="FC958" s="11">
        <v>0</v>
      </c>
      <c r="FD958" s="11">
        <v>0</v>
      </c>
      <c r="FE958" s="11">
        <v>0</v>
      </c>
      <c r="FF958" s="11">
        <v>0</v>
      </c>
      <c r="FG958" s="11">
        <v>0</v>
      </c>
      <c r="FH958" s="11">
        <v>0.93933</v>
      </c>
      <c r="FI958" s="11" t="s">
        <v>115</v>
      </c>
      <c r="FJ958" s="11" t="s">
        <v>115</v>
      </c>
      <c r="FK958" s="9">
        <v>7363.4336979999998</v>
      </c>
      <c r="FL958" s="11" t="s">
        <v>115</v>
      </c>
      <c r="FM958" s="11" t="s">
        <v>115</v>
      </c>
    </row>
    <row r="959" spans="116:169">
      <c r="DL959" s="11">
        <v>0</v>
      </c>
      <c r="DM959" s="11">
        <v>0.90420999999999996</v>
      </c>
      <c r="DN959" s="11">
        <v>5.1599999999999997E-3</v>
      </c>
      <c r="DO959" s="11">
        <v>6.2599999999999999E-3</v>
      </c>
      <c r="DP959" s="11">
        <v>5.0600000000000003E-3</v>
      </c>
      <c r="DQ959" s="11">
        <v>1.1E-4</v>
      </c>
      <c r="DR959" s="11">
        <v>1.1E-4</v>
      </c>
      <c r="DS959" s="11">
        <v>5.6600000000000001E-3</v>
      </c>
      <c r="DT959" s="11">
        <v>1.278E-2</v>
      </c>
      <c r="DU959" s="11">
        <v>6.1190000000000001E-2</v>
      </c>
      <c r="DV959" s="11">
        <v>0.74839</v>
      </c>
      <c r="DW959" s="11">
        <v>2.2501500000000001</v>
      </c>
      <c r="DX959" s="11">
        <v>0</v>
      </c>
      <c r="DY959" s="11">
        <v>6980.9802</v>
      </c>
      <c r="DZ959" s="11">
        <v>40.383519999999997</v>
      </c>
      <c r="EA959" s="11">
        <v>49.651820000000001</v>
      </c>
      <c r="EB959" s="11">
        <v>40.646610000000003</v>
      </c>
      <c r="EC959" s="11">
        <v>0.86153999999999997</v>
      </c>
      <c r="ED959" s="11">
        <v>0.83362999999999998</v>
      </c>
      <c r="EE959" s="11">
        <v>46.022210000000001</v>
      </c>
      <c r="EF959" s="11">
        <v>100.12027</v>
      </c>
      <c r="EG959" s="11">
        <v>786.15409999999997</v>
      </c>
      <c r="EH959" s="11">
        <v>8709.2847199999997</v>
      </c>
      <c r="EI959" s="11">
        <v>26656.372879999999</v>
      </c>
      <c r="EJ959" s="11">
        <v>0</v>
      </c>
      <c r="EK959" s="11">
        <v>103.7350814</v>
      </c>
      <c r="EL959" s="11">
        <v>0.106767457</v>
      </c>
      <c r="EM959" s="11">
        <v>6.2376119000000001E-2</v>
      </c>
      <c r="EN959" s="11">
        <v>2.9681949999999999E-2</v>
      </c>
      <c r="EO959" s="11">
        <v>0</v>
      </c>
      <c r="EP959" s="11">
        <v>0</v>
      </c>
      <c r="EQ959" s="11">
        <v>0</v>
      </c>
      <c r="ER959" s="11">
        <v>0</v>
      </c>
      <c r="ES959" s="11">
        <v>0</v>
      </c>
      <c r="ET959" s="11">
        <v>0</v>
      </c>
      <c r="EU959" s="11">
        <v>0</v>
      </c>
      <c r="EV959" s="11">
        <v>0</v>
      </c>
      <c r="EW959" s="11">
        <v>80.396214430000001</v>
      </c>
      <c r="EX959" s="11">
        <v>8.5637401000000002E-2</v>
      </c>
      <c r="EY959" s="11">
        <v>5.1005572999999998E-2</v>
      </c>
      <c r="EZ959" s="11">
        <v>2.4810036000000001E-2</v>
      </c>
      <c r="FA959" s="11">
        <v>0</v>
      </c>
      <c r="FB959" s="11">
        <v>0</v>
      </c>
      <c r="FC959" s="11">
        <v>0</v>
      </c>
      <c r="FD959" s="11">
        <v>0</v>
      </c>
      <c r="FE959" s="11">
        <v>0</v>
      </c>
      <c r="FF959" s="11">
        <v>0</v>
      </c>
      <c r="FG959" s="11">
        <v>0</v>
      </c>
      <c r="FH959" s="11">
        <v>0.92078700000000002</v>
      </c>
      <c r="FI959" s="11" t="s">
        <v>115</v>
      </c>
      <c r="FJ959" s="11" t="s">
        <v>115</v>
      </c>
      <c r="FK959" s="9">
        <v>7112.5236850000001</v>
      </c>
      <c r="FL959" s="11" t="s">
        <v>115</v>
      </c>
      <c r="FM959" s="11" t="s">
        <v>115</v>
      </c>
    </row>
    <row r="960" spans="116:169">
      <c r="DL960" s="11">
        <v>0</v>
      </c>
      <c r="DM960" s="11">
        <v>0.88746000000000003</v>
      </c>
      <c r="DN960" s="11">
        <v>5.1500000000000001E-3</v>
      </c>
      <c r="DO960" s="11">
        <v>4.9399999999999999E-3</v>
      </c>
      <c r="DP960" s="11">
        <v>5.4099999999999999E-3</v>
      </c>
      <c r="DQ960" s="11">
        <v>1E-4</v>
      </c>
      <c r="DR960" s="11">
        <v>1E-4</v>
      </c>
      <c r="DS960" s="11">
        <v>5.0899999999999999E-3</v>
      </c>
      <c r="DT960" s="11">
        <v>1.2540000000000001E-2</v>
      </c>
      <c r="DU960" s="11">
        <v>6.13E-2</v>
      </c>
      <c r="DV960" s="11">
        <v>0.75405</v>
      </c>
      <c r="DW960" s="11">
        <v>2.2629199999999998</v>
      </c>
      <c r="DX960" s="11">
        <v>0</v>
      </c>
      <c r="DY960" s="11">
        <v>6748.9968600000002</v>
      </c>
      <c r="DZ960" s="11">
        <v>39.774329999999999</v>
      </c>
      <c r="EA960" s="11">
        <v>38.581499999999998</v>
      </c>
      <c r="EB960" s="11">
        <v>42.842770000000002</v>
      </c>
      <c r="EC960" s="11">
        <v>0.76002999999999998</v>
      </c>
      <c r="ED960" s="11">
        <v>0.77942999999999996</v>
      </c>
      <c r="EE960" s="11">
        <v>40.808959999999999</v>
      </c>
      <c r="EF960" s="11">
        <v>96.851990000000001</v>
      </c>
      <c r="EG960" s="11">
        <v>786.98773000000006</v>
      </c>
      <c r="EH960" s="11">
        <v>8755.3069300000006</v>
      </c>
      <c r="EI960" s="11">
        <v>26756.493139999999</v>
      </c>
      <c r="EJ960" s="11">
        <v>0</v>
      </c>
      <c r="EK960" s="11">
        <v>102.9420073</v>
      </c>
      <c r="EL960" s="11">
        <v>9.2506136000000003E-2</v>
      </c>
      <c r="EM960" s="11">
        <v>6.6676991000000005E-2</v>
      </c>
      <c r="EN960" s="11">
        <v>2.6633852E-2</v>
      </c>
      <c r="EO960" s="11">
        <v>0</v>
      </c>
      <c r="EP960" s="11">
        <v>0</v>
      </c>
      <c r="EQ960" s="11">
        <v>0</v>
      </c>
      <c r="ER960" s="11">
        <v>0</v>
      </c>
      <c r="ES960" s="11">
        <v>0</v>
      </c>
      <c r="ET960" s="11">
        <v>0</v>
      </c>
      <c r="EU960" s="11">
        <v>0</v>
      </c>
      <c r="EV960" s="11">
        <v>0</v>
      </c>
      <c r="EW960" s="11">
        <v>77.737007860000006</v>
      </c>
      <c r="EX960" s="11">
        <v>7.2446198000000003E-2</v>
      </c>
      <c r="EY960" s="11">
        <v>5.3146107999999997E-2</v>
      </c>
      <c r="EZ960" s="11">
        <v>2.1715233E-2</v>
      </c>
      <c r="FA960" s="11">
        <v>0</v>
      </c>
      <c r="FB960" s="11">
        <v>0</v>
      </c>
      <c r="FC960" s="11">
        <v>0</v>
      </c>
      <c r="FD960" s="11">
        <v>0</v>
      </c>
      <c r="FE960" s="11">
        <v>0</v>
      </c>
      <c r="FF960" s="11">
        <v>0</v>
      </c>
      <c r="FG960" s="11">
        <v>0</v>
      </c>
      <c r="FH960" s="11">
        <v>0.90305299999999999</v>
      </c>
      <c r="FI960" s="11" t="s">
        <v>115</v>
      </c>
      <c r="FJ960" s="11" t="s">
        <v>115</v>
      </c>
      <c r="FK960" s="9">
        <v>6870.9554840000001</v>
      </c>
      <c r="FL960" s="11" t="s">
        <v>115</v>
      </c>
      <c r="FM960" s="11" t="s">
        <v>115</v>
      </c>
    </row>
    <row r="961" spans="116:169">
      <c r="DL961" s="11">
        <v>0</v>
      </c>
      <c r="DM961" s="11">
        <v>0.87041000000000002</v>
      </c>
      <c r="DN961" s="11">
        <v>5.5500000000000002E-3</v>
      </c>
      <c r="DO961" s="11">
        <v>4.8199999999999996E-3</v>
      </c>
      <c r="DP961" s="11">
        <v>4.3800000000000002E-3</v>
      </c>
      <c r="DQ961" s="11">
        <v>9.0000000000000006E-5</v>
      </c>
      <c r="DR961" s="11">
        <v>1E-4</v>
      </c>
      <c r="DS961" s="11">
        <v>5.3699999999999998E-3</v>
      </c>
      <c r="DT961" s="11">
        <v>1.2330000000000001E-2</v>
      </c>
      <c r="DU961" s="11">
        <v>6.1400000000000003E-2</v>
      </c>
      <c r="DV961" s="11">
        <v>0.75914000000000004</v>
      </c>
      <c r="DW961" s="11">
        <v>2.2754699999999999</v>
      </c>
      <c r="DX961" s="11">
        <v>0</v>
      </c>
      <c r="DY961" s="11">
        <v>6517.4411600000003</v>
      </c>
      <c r="DZ961" s="11">
        <v>42.18318</v>
      </c>
      <c r="EA961" s="11">
        <v>37.12424</v>
      </c>
      <c r="EB961" s="11">
        <v>34.225659999999998</v>
      </c>
      <c r="EC961" s="11">
        <v>0.70950000000000002</v>
      </c>
      <c r="ED961" s="11">
        <v>0.75305</v>
      </c>
      <c r="EE961" s="11">
        <v>42.502119999999998</v>
      </c>
      <c r="EF961" s="11">
        <v>93.756690000000006</v>
      </c>
      <c r="EG961" s="11">
        <v>787.76715000000002</v>
      </c>
      <c r="EH961" s="11">
        <v>8796.1158899999991</v>
      </c>
      <c r="EI961" s="11">
        <v>26853.345130000002</v>
      </c>
      <c r="EJ961" s="11">
        <v>0</v>
      </c>
      <c r="EK961" s="11">
        <v>102.08764309999999</v>
      </c>
      <c r="EL961" s="11">
        <v>8.7307401000000007E-2</v>
      </c>
      <c r="EM961" s="11">
        <v>5.6141868999999997E-2</v>
      </c>
      <c r="EN961" s="11">
        <v>2.8781416000000001E-2</v>
      </c>
      <c r="EO961" s="11">
        <v>0</v>
      </c>
      <c r="EP961" s="11">
        <v>0</v>
      </c>
      <c r="EQ961" s="11">
        <v>0</v>
      </c>
      <c r="ER961" s="11">
        <v>0</v>
      </c>
      <c r="ES961" s="11">
        <v>0</v>
      </c>
      <c r="ET961" s="11">
        <v>0</v>
      </c>
      <c r="EU961" s="11">
        <v>0</v>
      </c>
      <c r="EV961" s="11">
        <v>0</v>
      </c>
      <c r="EW961" s="11">
        <v>75.086713990000007</v>
      </c>
      <c r="EX961" s="11">
        <v>6.6607126000000003E-2</v>
      </c>
      <c r="EY961" s="11">
        <v>4.3645793000000002E-2</v>
      </c>
      <c r="EZ961" s="11">
        <v>2.288169E-2</v>
      </c>
      <c r="FA961" s="11">
        <v>0</v>
      </c>
      <c r="FB961" s="11">
        <v>0</v>
      </c>
      <c r="FC961" s="11">
        <v>0</v>
      </c>
      <c r="FD961" s="11">
        <v>0</v>
      </c>
      <c r="FE961" s="11">
        <v>0</v>
      </c>
      <c r="FF961" s="11">
        <v>0</v>
      </c>
      <c r="FG961" s="11">
        <v>0</v>
      </c>
      <c r="FH961" s="11">
        <v>0.88525200000000004</v>
      </c>
      <c r="FI961" s="11" t="s">
        <v>115</v>
      </c>
      <c r="FJ961" s="11" t="s">
        <v>115</v>
      </c>
      <c r="FK961" s="9">
        <v>6631.6837450000003</v>
      </c>
      <c r="FL961" s="11" t="s">
        <v>115</v>
      </c>
      <c r="FM961" s="11" t="s">
        <v>115</v>
      </c>
    </row>
    <row r="962" spans="116:169">
      <c r="DL962" s="11">
        <v>0</v>
      </c>
      <c r="DM962" s="11">
        <v>0.85453999999999997</v>
      </c>
      <c r="DN962" s="11">
        <v>4.7200000000000002E-3</v>
      </c>
      <c r="DO962" s="11">
        <v>5.0699999999999999E-3</v>
      </c>
      <c r="DP962" s="11">
        <v>4.2500000000000003E-3</v>
      </c>
      <c r="DQ962" s="11">
        <v>9.0000000000000006E-5</v>
      </c>
      <c r="DR962" s="11">
        <v>1E-4</v>
      </c>
      <c r="DS962" s="11">
        <v>4.4000000000000003E-3</v>
      </c>
      <c r="DT962" s="11">
        <v>1.208E-2</v>
      </c>
      <c r="DU962" s="11">
        <v>6.1499999999999999E-2</v>
      </c>
      <c r="DV962" s="11">
        <v>0.76451999999999998</v>
      </c>
      <c r="DW962" s="11">
        <v>2.2877900000000002</v>
      </c>
      <c r="DX962" s="11">
        <v>0</v>
      </c>
      <c r="DY962" s="11">
        <v>6297.5023700000002</v>
      </c>
      <c r="DZ962" s="11">
        <v>35.353160000000003</v>
      </c>
      <c r="EA962" s="11">
        <v>38.489150000000002</v>
      </c>
      <c r="EB962" s="11">
        <v>32.712919999999997</v>
      </c>
      <c r="EC962" s="11">
        <v>0.67601999999999995</v>
      </c>
      <c r="ED962" s="11">
        <v>0.71858</v>
      </c>
      <c r="EE962" s="11">
        <v>34.263370000000002</v>
      </c>
      <c r="EF962" s="11">
        <v>90.438360000000003</v>
      </c>
      <c r="EG962" s="11">
        <v>788.52020000000005</v>
      </c>
      <c r="EH962" s="11">
        <v>8838.6180100000001</v>
      </c>
      <c r="EI962" s="11">
        <v>26947.10182</v>
      </c>
      <c r="EJ962" s="11">
        <v>0</v>
      </c>
      <c r="EK962" s="11">
        <v>101.3635671</v>
      </c>
      <c r="EL962" s="11">
        <v>8.9010618999999999E-2</v>
      </c>
      <c r="EM962" s="11">
        <v>5.3632891000000002E-2</v>
      </c>
      <c r="EN962" s="11">
        <v>2.3605358999999999E-2</v>
      </c>
      <c r="EO962" s="11">
        <v>0</v>
      </c>
      <c r="EP962" s="11">
        <v>0</v>
      </c>
      <c r="EQ962" s="11">
        <v>0</v>
      </c>
      <c r="ER962" s="11">
        <v>0</v>
      </c>
      <c r="ES962" s="11">
        <v>0</v>
      </c>
      <c r="ET962" s="11">
        <v>0</v>
      </c>
      <c r="EU962" s="11">
        <v>0</v>
      </c>
      <c r="EV962" s="11">
        <v>0</v>
      </c>
      <c r="EW962" s="11">
        <v>72.586034429999998</v>
      </c>
      <c r="EX962" s="11">
        <v>6.6088942999999997E-2</v>
      </c>
      <c r="EY962" s="11">
        <v>4.0614852999999999E-2</v>
      </c>
      <c r="EZ962" s="11">
        <v>1.8292616000000001E-2</v>
      </c>
      <c r="FA962" s="11">
        <v>0</v>
      </c>
      <c r="FB962" s="11">
        <v>0</v>
      </c>
      <c r="FC962" s="11">
        <v>0</v>
      </c>
      <c r="FD962" s="11">
        <v>0</v>
      </c>
      <c r="FE962" s="11">
        <v>0</v>
      </c>
      <c r="FF962" s="11">
        <v>0</v>
      </c>
      <c r="FG962" s="11">
        <v>0</v>
      </c>
      <c r="FH962" s="11">
        <v>0.86868100000000004</v>
      </c>
      <c r="FI962" s="11" t="s">
        <v>115</v>
      </c>
      <c r="FJ962" s="11" t="s">
        <v>115</v>
      </c>
      <c r="FK962" s="9">
        <v>6404.73362</v>
      </c>
      <c r="FL962" s="11" t="s">
        <v>115</v>
      </c>
      <c r="FM962" s="11" t="s">
        <v>115</v>
      </c>
    </row>
    <row r="963" spans="116:169">
      <c r="DL963" s="11">
        <v>0</v>
      </c>
      <c r="DM963" s="11">
        <v>0.83825000000000005</v>
      </c>
      <c r="DN963" s="11">
        <v>5.1999999999999998E-3</v>
      </c>
      <c r="DO963" s="11">
        <v>4.4900000000000001E-3</v>
      </c>
      <c r="DP963" s="11">
        <v>4.4200000000000003E-3</v>
      </c>
      <c r="DQ963" s="11">
        <v>8.0000000000000007E-5</v>
      </c>
      <c r="DR963" s="11">
        <v>9.0000000000000006E-5</v>
      </c>
      <c r="DS963" s="11">
        <v>4.3099999999999996E-3</v>
      </c>
      <c r="DT963" s="11">
        <v>1.184E-2</v>
      </c>
      <c r="DU963" s="11">
        <v>6.1589999999999999E-2</v>
      </c>
      <c r="DV963" s="11">
        <v>0.76892000000000005</v>
      </c>
      <c r="DW963" s="11">
        <v>2.2998699999999999</v>
      </c>
      <c r="DX963" s="11">
        <v>0</v>
      </c>
      <c r="DY963" s="11">
        <v>6077.1269000000002</v>
      </c>
      <c r="DZ963" s="11">
        <v>38.278579999999998</v>
      </c>
      <c r="EA963" s="11">
        <v>33.50497</v>
      </c>
      <c r="EB963" s="11">
        <v>33.501170000000002</v>
      </c>
      <c r="EC963" s="11">
        <v>0.63251999999999997</v>
      </c>
      <c r="ED963" s="11">
        <v>0.68667</v>
      </c>
      <c r="EE963" s="11">
        <v>33.05209</v>
      </c>
      <c r="EF963" s="11">
        <v>87.240679999999998</v>
      </c>
      <c r="EG963" s="11">
        <v>789.23878000000002</v>
      </c>
      <c r="EH963" s="11">
        <v>8872.8813800000007</v>
      </c>
      <c r="EI963" s="11">
        <v>27037.54018</v>
      </c>
      <c r="EJ963" s="11">
        <v>0</v>
      </c>
      <c r="EK963" s="11">
        <v>100.5476731</v>
      </c>
      <c r="EL963" s="11">
        <v>8.2977368999999995E-2</v>
      </c>
      <c r="EM963" s="11">
        <v>5.6224606000000003E-2</v>
      </c>
      <c r="EN963" s="11">
        <v>2.3159743999999999E-2</v>
      </c>
      <c r="EO963" s="11">
        <v>0</v>
      </c>
      <c r="EP963" s="11">
        <v>0</v>
      </c>
      <c r="EQ963" s="11">
        <v>0</v>
      </c>
      <c r="ER963" s="11">
        <v>0</v>
      </c>
      <c r="ES963" s="11">
        <v>0</v>
      </c>
      <c r="ET963" s="11">
        <v>0</v>
      </c>
      <c r="EU963" s="11">
        <v>0</v>
      </c>
      <c r="EV963" s="11">
        <v>0</v>
      </c>
      <c r="EW963" s="11">
        <v>70.071300379999997</v>
      </c>
      <c r="EX963" s="11">
        <v>6.0038742999999999E-2</v>
      </c>
      <c r="EY963" s="11">
        <v>4.1464284999999997E-2</v>
      </c>
      <c r="EZ963" s="11">
        <v>1.748742E-2</v>
      </c>
      <c r="FA963" s="11">
        <v>0</v>
      </c>
      <c r="FB963" s="11">
        <v>0</v>
      </c>
      <c r="FC963" s="11">
        <v>0</v>
      </c>
      <c r="FD963" s="11">
        <v>0</v>
      </c>
      <c r="FE963" s="11">
        <v>0</v>
      </c>
      <c r="FF963" s="11">
        <v>0</v>
      </c>
      <c r="FG963" s="11">
        <v>0</v>
      </c>
      <c r="FH963" s="11">
        <v>0.85244200000000003</v>
      </c>
      <c r="FI963" s="11" t="s">
        <v>115</v>
      </c>
      <c r="FJ963" s="11" t="s">
        <v>115</v>
      </c>
      <c r="FK963" s="9">
        <v>6183.0441419999997</v>
      </c>
      <c r="FL963" s="11" t="s">
        <v>115</v>
      </c>
      <c r="FM963" s="11" t="s">
        <v>115</v>
      </c>
    </row>
    <row r="964" spans="116:169">
      <c r="DL964" s="11">
        <v>0</v>
      </c>
      <c r="DM964" s="11">
        <v>0.82225999999999999</v>
      </c>
      <c r="DN964" s="11">
        <v>5.2100000000000002E-3</v>
      </c>
      <c r="DO964" s="11">
        <v>4.7699999999999999E-3</v>
      </c>
      <c r="DP964" s="11">
        <v>3.98E-3</v>
      </c>
      <c r="DQ964" s="11">
        <v>8.0000000000000007E-5</v>
      </c>
      <c r="DR964" s="11">
        <v>9.0000000000000006E-5</v>
      </c>
      <c r="DS964" s="11">
        <v>4.4400000000000004E-3</v>
      </c>
      <c r="DT964" s="11">
        <v>1.1610000000000001E-2</v>
      </c>
      <c r="DU964" s="11">
        <v>6.1690000000000002E-2</v>
      </c>
      <c r="DV964" s="11">
        <v>0.77322999999999997</v>
      </c>
      <c r="DW964" s="11">
        <v>2.3117100000000002</v>
      </c>
      <c r="DX964" s="11">
        <v>0</v>
      </c>
      <c r="DY964" s="11">
        <v>5861.65301</v>
      </c>
      <c r="DZ964" s="11">
        <v>37.737940000000002</v>
      </c>
      <c r="EA964" s="11">
        <v>35.052529999999997</v>
      </c>
      <c r="EB964" s="11">
        <v>29.677299999999999</v>
      </c>
      <c r="EC964" s="11">
        <v>0.62565000000000004</v>
      </c>
      <c r="ED964" s="11">
        <v>0.67020999999999997</v>
      </c>
      <c r="EE964" s="11">
        <v>33.562530000000002</v>
      </c>
      <c r="EF964" s="11">
        <v>84.154809999999998</v>
      </c>
      <c r="EG964" s="11">
        <v>789.92544999999996</v>
      </c>
      <c r="EH964" s="11">
        <v>8905.9334699999999</v>
      </c>
      <c r="EI964" s="11">
        <v>27124.780859999999</v>
      </c>
      <c r="EJ964" s="11">
        <v>0</v>
      </c>
      <c r="EK964" s="11">
        <v>99.748523710000001</v>
      </c>
      <c r="EL964" s="11">
        <v>8.5573716999999994E-2</v>
      </c>
      <c r="EM964" s="11">
        <v>5.1722833000000003E-2</v>
      </c>
      <c r="EN964" s="11">
        <v>2.4346547999999999E-2</v>
      </c>
      <c r="EO964" s="11">
        <v>0</v>
      </c>
      <c r="EP964" s="11">
        <v>0</v>
      </c>
      <c r="EQ964" s="11">
        <v>0</v>
      </c>
      <c r="ER964" s="11">
        <v>0</v>
      </c>
      <c r="ES964" s="11">
        <v>0</v>
      </c>
      <c r="ET964" s="11">
        <v>0</v>
      </c>
      <c r="EU964" s="11">
        <v>0</v>
      </c>
      <c r="EV964" s="11">
        <v>0</v>
      </c>
      <c r="EW964" s="11">
        <v>67.620776149999998</v>
      </c>
      <c r="EX964" s="11">
        <v>6.0223181000000001E-2</v>
      </c>
      <c r="EY964" s="11">
        <v>3.7150971999999997E-2</v>
      </c>
      <c r="EZ964" s="11">
        <v>1.7905517999999999E-2</v>
      </c>
      <c r="FA964" s="11">
        <v>0</v>
      </c>
      <c r="FB964" s="11">
        <v>0</v>
      </c>
      <c r="FC964" s="11">
        <v>0</v>
      </c>
      <c r="FD964" s="11">
        <v>0</v>
      </c>
      <c r="FE964" s="11">
        <v>0</v>
      </c>
      <c r="FF964" s="11">
        <v>0</v>
      </c>
      <c r="FG964" s="11">
        <v>0</v>
      </c>
      <c r="FH964" s="11">
        <v>0.83630199999999999</v>
      </c>
      <c r="FI964" s="11" t="s">
        <v>115</v>
      </c>
      <c r="FJ964" s="11" t="s">
        <v>115</v>
      </c>
      <c r="FK964" s="9">
        <v>5964.7464289999998</v>
      </c>
      <c r="FL964" s="11" t="s">
        <v>115</v>
      </c>
      <c r="FM964" s="11" t="s">
        <v>115</v>
      </c>
    </row>
    <row r="965" spans="116:169">
      <c r="DL965" s="11">
        <v>0</v>
      </c>
      <c r="DM965" s="11">
        <v>0.80647999999999997</v>
      </c>
      <c r="DN965" s="11">
        <v>5.2500000000000003E-3</v>
      </c>
      <c r="DO965" s="11">
        <v>4.7800000000000004E-3</v>
      </c>
      <c r="DP965" s="11">
        <v>4.1799999999999997E-3</v>
      </c>
      <c r="DQ965" s="11">
        <v>8.0000000000000007E-5</v>
      </c>
      <c r="DR965" s="11">
        <v>9.0000000000000006E-5</v>
      </c>
      <c r="DS965" s="11">
        <v>4.0499999999999998E-3</v>
      </c>
      <c r="DT965" s="11">
        <v>1.1390000000000001E-2</v>
      </c>
      <c r="DU965" s="11">
        <v>6.1780000000000002E-2</v>
      </c>
      <c r="DV965" s="11">
        <v>0.77766999999999997</v>
      </c>
      <c r="DW965" s="11">
        <v>2.3233100000000002</v>
      </c>
      <c r="DX965" s="11">
        <v>0</v>
      </c>
      <c r="DY965" s="11">
        <v>5650.3795600000003</v>
      </c>
      <c r="DZ965" s="11">
        <v>37.430970000000002</v>
      </c>
      <c r="EA965" s="11">
        <v>34.581229999999998</v>
      </c>
      <c r="EB965" s="11">
        <v>30.66497</v>
      </c>
      <c r="EC965" s="11">
        <v>0.60989000000000004</v>
      </c>
      <c r="ED965" s="11">
        <v>0.64466999999999997</v>
      </c>
      <c r="EE965" s="11">
        <v>30.104600000000001</v>
      </c>
      <c r="EF965" s="11">
        <v>81.219759999999994</v>
      </c>
      <c r="EG965" s="11">
        <v>790.59565999999995</v>
      </c>
      <c r="EH965" s="11">
        <v>8939.4959999999992</v>
      </c>
      <c r="EI965" s="11">
        <v>27208.935669999999</v>
      </c>
      <c r="EJ965" s="11">
        <v>0</v>
      </c>
      <c r="EK965" s="11">
        <v>98.947435749999997</v>
      </c>
      <c r="EL965" s="11">
        <v>8.7128839999999999E-2</v>
      </c>
      <c r="EM965" s="11">
        <v>5.4039566999999997E-2</v>
      </c>
      <c r="EN965" s="11">
        <v>2.2163419E-2</v>
      </c>
      <c r="EO965" s="11">
        <v>0</v>
      </c>
      <c r="EP965" s="11">
        <v>0</v>
      </c>
      <c r="EQ965" s="11">
        <v>0</v>
      </c>
      <c r="ER965" s="11">
        <v>0</v>
      </c>
      <c r="ES965" s="11">
        <v>0</v>
      </c>
      <c r="ET965" s="11">
        <v>0</v>
      </c>
      <c r="EU965" s="11">
        <v>0</v>
      </c>
      <c r="EV965" s="11">
        <v>0</v>
      </c>
      <c r="EW965" s="11">
        <v>65.220523220000004</v>
      </c>
      <c r="EX965" s="11">
        <v>5.9650201999999999E-2</v>
      </c>
      <c r="EY965" s="11">
        <v>3.7763960999999999E-2</v>
      </c>
      <c r="EZ965" s="11">
        <v>1.5869650999999999E-2</v>
      </c>
      <c r="FA965" s="11">
        <v>0</v>
      </c>
      <c r="FB965" s="11">
        <v>0</v>
      </c>
      <c r="FC965" s="11">
        <v>0</v>
      </c>
      <c r="FD965" s="11">
        <v>0</v>
      </c>
      <c r="FE965" s="11">
        <v>0</v>
      </c>
      <c r="FF965" s="11">
        <v>0</v>
      </c>
      <c r="FG965" s="11">
        <v>0</v>
      </c>
      <c r="FH965" s="11">
        <v>0.82077100000000003</v>
      </c>
      <c r="FI965" s="11" t="s">
        <v>115</v>
      </c>
      <c r="FJ965" s="11" t="s">
        <v>115</v>
      </c>
      <c r="FK965" s="9">
        <v>5753.6666310000001</v>
      </c>
      <c r="FL965" s="11" t="s">
        <v>115</v>
      </c>
      <c r="FM965" s="11" t="s">
        <v>115</v>
      </c>
    </row>
    <row r="966" spans="116:169">
      <c r="DL966" s="11">
        <v>0</v>
      </c>
      <c r="DM966" s="11">
        <v>0.79105000000000003</v>
      </c>
      <c r="DN966" s="11">
        <v>5.13E-3</v>
      </c>
      <c r="DO966" s="11">
        <v>4.81E-3</v>
      </c>
      <c r="DP966" s="11">
        <v>4.1999999999999997E-3</v>
      </c>
      <c r="DQ966" s="11">
        <v>8.0000000000000007E-5</v>
      </c>
      <c r="DR966" s="11">
        <v>9.0000000000000006E-5</v>
      </c>
      <c r="DS966" s="11">
        <v>4.2300000000000003E-3</v>
      </c>
      <c r="DT966" s="11">
        <v>1.119E-2</v>
      </c>
      <c r="DU966" s="11">
        <v>6.1870000000000001E-2</v>
      </c>
      <c r="DV966" s="11">
        <v>0.78171999999999997</v>
      </c>
      <c r="DW966" s="11">
        <v>2.3347099999999998</v>
      </c>
      <c r="DX966" s="11">
        <v>0</v>
      </c>
      <c r="DY966" s="11">
        <v>5444.3677600000001</v>
      </c>
      <c r="DZ966" s="11">
        <v>35.927019999999999</v>
      </c>
      <c r="EA966" s="11">
        <v>34.166699999999999</v>
      </c>
      <c r="EB966" s="11">
        <v>30.30172</v>
      </c>
      <c r="EC966" s="11">
        <v>0.60660000000000003</v>
      </c>
      <c r="ED966" s="11">
        <v>0.62834999999999996</v>
      </c>
      <c r="EE966" s="11">
        <v>30.928599999999999</v>
      </c>
      <c r="EF966" s="11">
        <v>78.412679999999995</v>
      </c>
      <c r="EG966" s="11">
        <v>791.24032999999997</v>
      </c>
      <c r="EH966" s="11">
        <v>8969.6005999999998</v>
      </c>
      <c r="EI966" s="11">
        <v>27290.155429999999</v>
      </c>
      <c r="EJ966" s="11">
        <v>0</v>
      </c>
      <c r="EK966" s="11">
        <v>98.159582700000001</v>
      </c>
      <c r="EL966" s="11">
        <v>8.8919292999999996E-2</v>
      </c>
      <c r="EM966" s="11">
        <v>5.5172291999999998E-2</v>
      </c>
      <c r="EN966" s="11">
        <v>2.3528516999999999E-2</v>
      </c>
      <c r="EO966" s="11">
        <v>0</v>
      </c>
      <c r="EP966" s="11">
        <v>0</v>
      </c>
      <c r="EQ966" s="11">
        <v>0</v>
      </c>
      <c r="ER966" s="11">
        <v>0</v>
      </c>
      <c r="ES966" s="11">
        <v>0</v>
      </c>
      <c r="ET966" s="11">
        <v>0</v>
      </c>
      <c r="EU966" s="11">
        <v>0</v>
      </c>
      <c r="EV966" s="11">
        <v>0</v>
      </c>
      <c r="EW966" s="11">
        <v>62.87943293</v>
      </c>
      <c r="EX966" s="11">
        <v>5.9200423000000002E-2</v>
      </c>
      <c r="EY966" s="11">
        <v>3.7509529E-2</v>
      </c>
      <c r="EZ966" s="11">
        <v>1.6395409999999999E-2</v>
      </c>
      <c r="FA966" s="11">
        <v>0</v>
      </c>
      <c r="FB966" s="11">
        <v>0</v>
      </c>
      <c r="FC966" s="11">
        <v>0</v>
      </c>
      <c r="FD966" s="11">
        <v>0</v>
      </c>
      <c r="FE966" s="11">
        <v>0</v>
      </c>
      <c r="FF966" s="11">
        <v>0</v>
      </c>
      <c r="FG966" s="11">
        <v>0</v>
      </c>
      <c r="FH966" s="11">
        <v>0.80526600000000004</v>
      </c>
      <c r="FI966" s="11" t="s">
        <v>115</v>
      </c>
      <c r="FJ966" s="11" t="s">
        <v>115</v>
      </c>
      <c r="FK966" s="9">
        <v>5545.3697940000002</v>
      </c>
      <c r="FL966" s="11" t="s">
        <v>115</v>
      </c>
      <c r="FM966" s="11" t="s">
        <v>115</v>
      </c>
    </row>
    <row r="967" spans="116:169">
      <c r="DL967" s="11">
        <v>0</v>
      </c>
      <c r="DM967" s="11">
        <v>0.77537</v>
      </c>
      <c r="DN967" s="11">
        <v>5.5900000000000004E-3</v>
      </c>
      <c r="DO967" s="11">
        <v>4.7099999999999998E-3</v>
      </c>
      <c r="DP967" s="11">
        <v>4.2100000000000002E-3</v>
      </c>
      <c r="DQ967" s="11">
        <v>8.0000000000000007E-5</v>
      </c>
      <c r="DR967" s="11">
        <v>9.0000000000000006E-5</v>
      </c>
      <c r="DS967" s="11">
        <v>4.2599999999999999E-3</v>
      </c>
      <c r="DT967" s="11">
        <v>1.0959999999999999E-2</v>
      </c>
      <c r="DU967" s="11">
        <v>6.1960000000000001E-2</v>
      </c>
      <c r="DV967" s="11">
        <v>0.78593999999999997</v>
      </c>
      <c r="DW967" s="11">
        <v>2.3458999999999999</v>
      </c>
      <c r="DX967" s="11">
        <v>0</v>
      </c>
      <c r="DY967" s="11">
        <v>5239.3515299999999</v>
      </c>
      <c r="DZ967" s="11">
        <v>38.444940000000003</v>
      </c>
      <c r="EA967" s="11">
        <v>32.888399999999997</v>
      </c>
      <c r="EB967" s="11">
        <v>29.88963</v>
      </c>
      <c r="EC967" s="11">
        <v>0.59084999999999999</v>
      </c>
      <c r="ED967" s="11">
        <v>0.60729999999999995</v>
      </c>
      <c r="EE967" s="11">
        <v>30.685949999999998</v>
      </c>
      <c r="EF967" s="11">
        <v>75.436940000000007</v>
      </c>
      <c r="EG967" s="11">
        <v>791.86869000000002</v>
      </c>
      <c r="EH967" s="11">
        <v>9000.5292000000009</v>
      </c>
      <c r="EI967" s="11">
        <v>27368.56811</v>
      </c>
      <c r="EJ967" s="11">
        <v>0</v>
      </c>
      <c r="EK967" s="11">
        <v>97.305305790000006</v>
      </c>
      <c r="EL967" s="11">
        <v>8.8973521999999999E-2</v>
      </c>
      <c r="EM967" s="11">
        <v>5.6071653999999999E-2</v>
      </c>
      <c r="EN967" s="11">
        <v>2.3901747000000001E-2</v>
      </c>
      <c r="EO967" s="11">
        <v>0</v>
      </c>
      <c r="EP967" s="11">
        <v>0</v>
      </c>
      <c r="EQ967" s="11">
        <v>0</v>
      </c>
      <c r="ER967" s="11">
        <v>0</v>
      </c>
      <c r="ES967" s="11">
        <v>0</v>
      </c>
      <c r="ET967" s="11">
        <v>0</v>
      </c>
      <c r="EU967" s="11">
        <v>0</v>
      </c>
      <c r="EV967" s="11">
        <v>0</v>
      </c>
      <c r="EW967" s="11">
        <v>60.546408900000003</v>
      </c>
      <c r="EX967" s="11">
        <v>5.7589049000000003E-2</v>
      </c>
      <c r="EY967" s="11">
        <v>3.7067362E-2</v>
      </c>
      <c r="EZ967" s="11">
        <v>1.6201765999999999E-2</v>
      </c>
      <c r="FA967" s="11">
        <v>0</v>
      </c>
      <c r="FB967" s="11">
        <v>0</v>
      </c>
      <c r="FC967" s="11">
        <v>0</v>
      </c>
      <c r="FD967" s="11">
        <v>0</v>
      </c>
      <c r="FE967" s="11">
        <v>0</v>
      </c>
      <c r="FF967" s="11">
        <v>0</v>
      </c>
      <c r="FG967" s="11">
        <v>0</v>
      </c>
      <c r="FH967" s="11">
        <v>0.78995599999999999</v>
      </c>
      <c r="FI967" s="11" t="s">
        <v>115</v>
      </c>
      <c r="FJ967" s="11" t="s">
        <v>115</v>
      </c>
      <c r="FK967" s="9">
        <v>5341.1653480000004</v>
      </c>
      <c r="FL967" s="11" t="s">
        <v>115</v>
      </c>
      <c r="FM967" s="11" t="s">
        <v>115</v>
      </c>
    </row>
    <row r="968" spans="116:169">
      <c r="DL968" s="11">
        <v>0</v>
      </c>
      <c r="DM968" s="11">
        <v>0.75975999999999999</v>
      </c>
      <c r="DN968" s="11">
        <v>5.8399999999999997E-3</v>
      </c>
      <c r="DO968" s="11">
        <v>5.0200000000000002E-3</v>
      </c>
      <c r="DP968" s="11">
        <v>4.1399999999999996E-3</v>
      </c>
      <c r="DQ968" s="11">
        <v>9.0000000000000006E-5</v>
      </c>
      <c r="DR968" s="11">
        <v>9.0000000000000006E-5</v>
      </c>
      <c r="DS968" s="11">
        <v>4.28E-3</v>
      </c>
      <c r="DT968" s="11">
        <v>1.074E-2</v>
      </c>
      <c r="DU968" s="11">
        <v>6.2039999999999998E-2</v>
      </c>
      <c r="DV968" s="11">
        <v>0.79020000000000001</v>
      </c>
      <c r="DW968" s="11">
        <v>2.3568600000000002</v>
      </c>
      <c r="DX968" s="11">
        <v>0</v>
      </c>
      <c r="DY968" s="11">
        <v>5037.6612299999997</v>
      </c>
      <c r="DZ968" s="11">
        <v>39.48048</v>
      </c>
      <c r="EA968" s="11">
        <v>34.429499999999997</v>
      </c>
      <c r="EB968" s="11">
        <v>28.903130000000001</v>
      </c>
      <c r="EC968" s="11">
        <v>0.59426000000000001</v>
      </c>
      <c r="ED968" s="11">
        <v>0.59225000000000005</v>
      </c>
      <c r="EE968" s="11">
        <v>30.303709999999999</v>
      </c>
      <c r="EF968" s="11">
        <v>72.589479999999995</v>
      </c>
      <c r="EG968" s="11">
        <v>792.47599000000002</v>
      </c>
      <c r="EH968" s="11">
        <v>9031.21515</v>
      </c>
      <c r="EI968" s="11">
        <v>27444.00505</v>
      </c>
      <c r="EJ968" s="11">
        <v>0</v>
      </c>
      <c r="EK968" s="11">
        <v>96.437336250000001</v>
      </c>
      <c r="EL968" s="11">
        <v>9.3944059999999996E-2</v>
      </c>
      <c r="EM968" s="11">
        <v>5.5770335999999997E-2</v>
      </c>
      <c r="EN968" s="11">
        <v>2.4248872000000001E-2</v>
      </c>
      <c r="EO968" s="11">
        <v>0</v>
      </c>
      <c r="EP968" s="11">
        <v>0</v>
      </c>
      <c r="EQ968" s="11">
        <v>0</v>
      </c>
      <c r="ER968" s="11">
        <v>0</v>
      </c>
      <c r="ES968" s="11">
        <v>0</v>
      </c>
      <c r="ET968" s="11">
        <v>0</v>
      </c>
      <c r="EU968" s="11">
        <v>0</v>
      </c>
      <c r="EV968" s="11">
        <v>0</v>
      </c>
      <c r="EW968" s="11">
        <v>58.25640361</v>
      </c>
      <c r="EX968" s="11">
        <v>5.9042611000000002E-2</v>
      </c>
      <c r="EY968" s="11">
        <v>3.5833622000000002E-2</v>
      </c>
      <c r="EZ968" s="11">
        <v>1.5981901999999999E-2</v>
      </c>
      <c r="FA968" s="11">
        <v>0</v>
      </c>
      <c r="FB968" s="11">
        <v>0</v>
      </c>
      <c r="FC968" s="11">
        <v>0</v>
      </c>
      <c r="FD968" s="11">
        <v>0</v>
      </c>
      <c r="FE968" s="11">
        <v>0</v>
      </c>
      <c r="FF968" s="11">
        <v>0</v>
      </c>
      <c r="FG968" s="11">
        <v>0</v>
      </c>
      <c r="FH968" s="11">
        <v>0.77484500000000001</v>
      </c>
      <c r="FI968" s="11" t="s">
        <v>115</v>
      </c>
      <c r="FJ968" s="11" t="s">
        <v>115</v>
      </c>
      <c r="FK968" s="9">
        <v>5141.0686020000003</v>
      </c>
      <c r="FL968" s="11" t="s">
        <v>115</v>
      </c>
      <c r="FM968" s="11" t="s">
        <v>115</v>
      </c>
    </row>
    <row r="969" spans="116:169">
      <c r="DL969" s="11">
        <v>0</v>
      </c>
      <c r="DM969" s="11">
        <v>0.74546999999999997</v>
      </c>
      <c r="DN969" s="11">
        <v>4.8900000000000002E-3</v>
      </c>
      <c r="DO969" s="11">
        <v>5.2100000000000002E-3</v>
      </c>
      <c r="DP969" s="11">
        <v>4.3899999999999998E-3</v>
      </c>
      <c r="DQ969" s="11">
        <v>9.0000000000000006E-5</v>
      </c>
      <c r="DR969" s="11">
        <v>9.0000000000000006E-5</v>
      </c>
      <c r="DS969" s="11">
        <v>4.1900000000000001E-3</v>
      </c>
      <c r="DT969" s="11">
        <v>1.0529999999999999E-2</v>
      </c>
      <c r="DU969" s="11">
        <v>6.2129999999999998E-2</v>
      </c>
      <c r="DV969" s="11">
        <v>0.79449000000000003</v>
      </c>
      <c r="DW969" s="11">
        <v>2.3675999999999999</v>
      </c>
      <c r="DX969" s="11">
        <v>0</v>
      </c>
      <c r="DY969" s="11">
        <v>4847.4344300000002</v>
      </c>
      <c r="DZ969" s="11">
        <v>32.40211</v>
      </c>
      <c r="EA969" s="11">
        <v>35.12818</v>
      </c>
      <c r="EB969" s="11">
        <v>30.061029999999999</v>
      </c>
      <c r="EC969" s="11">
        <v>0.60014000000000001</v>
      </c>
      <c r="ED969" s="11">
        <v>0.57716000000000001</v>
      </c>
      <c r="EE969" s="11">
        <v>29.16058</v>
      </c>
      <c r="EF969" s="11">
        <v>69.812640000000002</v>
      </c>
      <c r="EG969" s="11">
        <v>793.06823999999995</v>
      </c>
      <c r="EH969" s="11">
        <v>9061.5188600000001</v>
      </c>
      <c r="EI969" s="11">
        <v>27516.594539999998</v>
      </c>
      <c r="EJ969" s="11">
        <v>0</v>
      </c>
      <c r="EK969" s="11">
        <v>95.709811529999996</v>
      </c>
      <c r="EL969" s="11">
        <v>9.9095513999999996E-2</v>
      </c>
      <c r="EM969" s="11">
        <v>5.9298742000000002E-2</v>
      </c>
      <c r="EN969" s="11">
        <v>2.4132196000000002E-2</v>
      </c>
      <c r="EO969" s="11">
        <v>0</v>
      </c>
      <c r="EP969" s="11">
        <v>0</v>
      </c>
      <c r="EQ969" s="11">
        <v>0</v>
      </c>
      <c r="ER969" s="11">
        <v>0</v>
      </c>
      <c r="ES969" s="11">
        <v>0</v>
      </c>
      <c r="ET969" s="11">
        <v>0</v>
      </c>
      <c r="EU969" s="11">
        <v>0</v>
      </c>
      <c r="EV969" s="11">
        <v>0</v>
      </c>
      <c r="EW969" s="11">
        <v>56.099764190000002</v>
      </c>
      <c r="EX969" s="11">
        <v>6.0465851000000001E-2</v>
      </c>
      <c r="EY969" s="11">
        <v>3.7004734999999997E-2</v>
      </c>
      <c r="EZ969" s="11">
        <v>1.5457098000000001E-2</v>
      </c>
      <c r="FA969" s="11">
        <v>0</v>
      </c>
      <c r="FB969" s="11">
        <v>0</v>
      </c>
      <c r="FC969" s="11">
        <v>0</v>
      </c>
      <c r="FD969" s="11">
        <v>0</v>
      </c>
      <c r="FE969" s="11">
        <v>0</v>
      </c>
      <c r="FF969" s="11">
        <v>0</v>
      </c>
      <c r="FG969" s="11">
        <v>0</v>
      </c>
      <c r="FH969" s="11">
        <v>0.76003900000000002</v>
      </c>
      <c r="FI969" s="11" t="s">
        <v>115</v>
      </c>
      <c r="FJ969" s="11" t="s">
        <v>115</v>
      </c>
      <c r="FK969" s="9">
        <v>4945.6258820000003</v>
      </c>
      <c r="FL969" s="11" t="s">
        <v>115</v>
      </c>
      <c r="FM969" s="11" t="s">
        <v>115</v>
      </c>
    </row>
    <row r="970" spans="116:169">
      <c r="DL970" s="11">
        <v>0</v>
      </c>
      <c r="DM970" s="11">
        <v>0.73046999999999995</v>
      </c>
      <c r="DN970" s="11">
        <v>5.5799999999999999E-3</v>
      </c>
      <c r="DO970" s="11">
        <v>4.5300000000000002E-3</v>
      </c>
      <c r="DP970" s="11">
        <v>4.5199999999999997E-3</v>
      </c>
      <c r="DQ970" s="11">
        <v>8.0000000000000007E-5</v>
      </c>
      <c r="DR970" s="11">
        <v>8.0000000000000007E-5</v>
      </c>
      <c r="DS970" s="11">
        <v>4.45E-3</v>
      </c>
      <c r="DT970" s="11">
        <v>1.031E-2</v>
      </c>
      <c r="DU970" s="11">
        <v>6.2219999999999998E-2</v>
      </c>
      <c r="DV970" s="11">
        <v>0.79867999999999995</v>
      </c>
      <c r="DW970" s="11">
        <v>2.3781300000000001</v>
      </c>
      <c r="DX970" s="11">
        <v>0</v>
      </c>
      <c r="DY970" s="11">
        <v>4655.3365899999999</v>
      </c>
      <c r="DZ970" s="11">
        <v>36.273609999999998</v>
      </c>
      <c r="EA970" s="11">
        <v>29.960889999999999</v>
      </c>
      <c r="EB970" s="11">
        <v>30.449079999999999</v>
      </c>
      <c r="EC970" s="11">
        <v>0.56394</v>
      </c>
      <c r="ED970" s="11">
        <v>0.55230000000000001</v>
      </c>
      <c r="EE970" s="11">
        <v>30.410640000000001</v>
      </c>
      <c r="EF970" s="11">
        <v>67.061009999999996</v>
      </c>
      <c r="EG970" s="11">
        <v>793.6454</v>
      </c>
      <c r="EH970" s="11">
        <v>9090.6794399999999</v>
      </c>
      <c r="EI970" s="11">
        <v>27586.407179999998</v>
      </c>
      <c r="EJ970" s="11">
        <v>0</v>
      </c>
      <c r="EK970" s="11">
        <v>94.837167390000005</v>
      </c>
      <c r="EL970" s="11">
        <v>9.2343362999999998E-2</v>
      </c>
      <c r="EM970" s="11">
        <v>6.2471640000000002E-2</v>
      </c>
      <c r="EN970" s="11">
        <v>2.5835553000000001E-2</v>
      </c>
      <c r="EO970" s="11">
        <v>0</v>
      </c>
      <c r="EP970" s="11">
        <v>0</v>
      </c>
      <c r="EQ970" s="11">
        <v>0</v>
      </c>
      <c r="ER970" s="11">
        <v>0</v>
      </c>
      <c r="ES970" s="11">
        <v>0</v>
      </c>
      <c r="ET970" s="11">
        <v>0</v>
      </c>
      <c r="EU970" s="11">
        <v>0</v>
      </c>
      <c r="EV970" s="11">
        <v>0</v>
      </c>
      <c r="EW970" s="11">
        <v>53.905394450000003</v>
      </c>
      <c r="EX970" s="11">
        <v>5.4754560000000001E-2</v>
      </c>
      <c r="EY970" s="11">
        <v>3.7850681999999997E-2</v>
      </c>
      <c r="EZ970" s="11">
        <v>1.6073971999999999E-2</v>
      </c>
      <c r="FA970" s="11">
        <v>0</v>
      </c>
      <c r="FB970" s="11">
        <v>0</v>
      </c>
      <c r="FC970" s="11">
        <v>0</v>
      </c>
      <c r="FD970" s="11">
        <v>0</v>
      </c>
      <c r="FE970" s="11">
        <v>0</v>
      </c>
      <c r="FF970" s="11">
        <v>0</v>
      </c>
      <c r="FG970" s="11">
        <v>0</v>
      </c>
      <c r="FH970" s="11">
        <v>0.74519199999999997</v>
      </c>
      <c r="FI970" s="11" t="s">
        <v>115</v>
      </c>
      <c r="FJ970" s="11" t="s">
        <v>115</v>
      </c>
      <c r="FK970" s="9">
        <v>4752.5841110000001</v>
      </c>
      <c r="FL970" s="11" t="s">
        <v>115</v>
      </c>
      <c r="FM970" s="11" t="s">
        <v>115</v>
      </c>
    </row>
    <row r="971" spans="116:169">
      <c r="DL971" s="11">
        <v>0</v>
      </c>
      <c r="DM971" s="11">
        <v>0.71733000000000002</v>
      </c>
      <c r="DN971" s="11">
        <v>4.0899999999999999E-3</v>
      </c>
      <c r="DO971" s="11">
        <v>4.9699999999999996E-3</v>
      </c>
      <c r="DP971" s="11">
        <v>4.0099999999999997E-3</v>
      </c>
      <c r="DQ971" s="11">
        <v>9.0000000000000006E-5</v>
      </c>
      <c r="DR971" s="11">
        <v>8.0000000000000007E-5</v>
      </c>
      <c r="DS971" s="11">
        <v>4.4900000000000001E-3</v>
      </c>
      <c r="DT971" s="11">
        <v>1.014E-2</v>
      </c>
      <c r="DU971" s="11">
        <v>6.2300000000000001E-2</v>
      </c>
      <c r="DV971" s="11">
        <v>0.80313000000000001</v>
      </c>
      <c r="DW971" s="11">
        <v>2.3884400000000001</v>
      </c>
      <c r="DX971" s="11">
        <v>0</v>
      </c>
      <c r="DY971" s="11">
        <v>4477.61157</v>
      </c>
      <c r="DZ971" s="11">
        <v>26.05752</v>
      </c>
      <c r="EA971" s="11">
        <v>32.200989999999997</v>
      </c>
      <c r="EB971" s="11">
        <v>26.493230000000001</v>
      </c>
      <c r="EC971" s="11">
        <v>0.56064000000000003</v>
      </c>
      <c r="ED971" s="11">
        <v>0.53957999999999995</v>
      </c>
      <c r="EE971" s="11">
        <v>30.140039999999999</v>
      </c>
      <c r="EF971" s="11">
        <v>64.609579999999994</v>
      </c>
      <c r="EG971" s="11">
        <v>794.19771000000003</v>
      </c>
      <c r="EH971" s="11">
        <v>9121.0900799999999</v>
      </c>
      <c r="EI971" s="11">
        <v>27653.46819</v>
      </c>
      <c r="EJ971" s="11">
        <v>0</v>
      </c>
      <c r="EK971" s="11">
        <v>94.190424120000003</v>
      </c>
      <c r="EL971" s="11">
        <v>9.6943791000000001E-2</v>
      </c>
      <c r="EM971" s="11">
        <v>5.6636896999999999E-2</v>
      </c>
      <c r="EN971" s="11">
        <v>2.6950915999999998E-2</v>
      </c>
      <c r="EO971" s="11">
        <v>0</v>
      </c>
      <c r="EP971" s="11">
        <v>0</v>
      </c>
      <c r="EQ971" s="11">
        <v>0</v>
      </c>
      <c r="ER971" s="11">
        <v>0</v>
      </c>
      <c r="ES971" s="11">
        <v>0</v>
      </c>
      <c r="ET971" s="11">
        <v>0</v>
      </c>
      <c r="EU971" s="11">
        <v>0</v>
      </c>
      <c r="EV971" s="11">
        <v>0</v>
      </c>
      <c r="EW971" s="11">
        <v>51.885133189999998</v>
      </c>
      <c r="EX971" s="11">
        <v>5.5695372E-2</v>
      </c>
      <c r="EY971" s="11">
        <v>3.3311385999999998E-2</v>
      </c>
      <c r="EZ971" s="11">
        <v>1.6278819999999999E-2</v>
      </c>
      <c r="FA971" s="11">
        <v>0</v>
      </c>
      <c r="FB971" s="11">
        <v>0</v>
      </c>
      <c r="FC971" s="11">
        <v>0</v>
      </c>
      <c r="FD971" s="11">
        <v>0</v>
      </c>
      <c r="FE971" s="11">
        <v>0</v>
      </c>
      <c r="FF971" s="11">
        <v>0</v>
      </c>
      <c r="FG971" s="11">
        <v>0</v>
      </c>
      <c r="FH971" s="11">
        <v>0.73048199999999996</v>
      </c>
      <c r="FI971" s="11" t="s">
        <v>115</v>
      </c>
      <c r="FJ971" s="11" t="s">
        <v>115</v>
      </c>
      <c r="FK971" s="9">
        <v>4562.923949</v>
      </c>
      <c r="FL971" s="11" t="s">
        <v>115</v>
      </c>
      <c r="FM971" s="11" t="s">
        <v>115</v>
      </c>
    </row>
    <row r="972" spans="116:169">
      <c r="DL972" s="11">
        <v>0</v>
      </c>
      <c r="DM972" s="11">
        <v>0.70404</v>
      </c>
      <c r="DN972" s="11">
        <v>4.0899999999999999E-3</v>
      </c>
      <c r="DO972" s="11">
        <v>3.9199999999999999E-3</v>
      </c>
      <c r="DP972" s="11">
        <v>4.2900000000000004E-3</v>
      </c>
      <c r="DQ972" s="11">
        <v>8.0000000000000007E-5</v>
      </c>
      <c r="DR972" s="11">
        <v>8.0000000000000007E-5</v>
      </c>
      <c r="DS972" s="11">
        <v>4.0400000000000002E-3</v>
      </c>
      <c r="DT972" s="11">
        <v>9.9500000000000005E-3</v>
      </c>
      <c r="DU972" s="11">
        <v>6.2390000000000001E-2</v>
      </c>
      <c r="DV972" s="11">
        <v>0.80762</v>
      </c>
      <c r="DW972" s="11">
        <v>2.3985699999999999</v>
      </c>
      <c r="DX972" s="11">
        <v>0</v>
      </c>
      <c r="DY972" s="11">
        <v>4301.4372199999998</v>
      </c>
      <c r="DZ972" s="11">
        <v>25.50948</v>
      </c>
      <c r="EA972" s="11">
        <v>24.87152</v>
      </c>
      <c r="EB972" s="11">
        <v>27.77355</v>
      </c>
      <c r="EC972" s="11">
        <v>0.49187999999999998</v>
      </c>
      <c r="ED972" s="11">
        <v>0.50141999999999998</v>
      </c>
      <c r="EE972" s="11">
        <v>26.576409999999999</v>
      </c>
      <c r="EF972" s="11">
        <v>62.123429999999999</v>
      </c>
      <c r="EG972" s="11">
        <v>794.73728000000006</v>
      </c>
      <c r="EH972" s="11">
        <v>9151.2301200000002</v>
      </c>
      <c r="EI972" s="11">
        <v>27718.07778</v>
      </c>
      <c r="EJ972" s="11">
        <v>0</v>
      </c>
      <c r="EK972" s="11">
        <v>93.470320659999999</v>
      </c>
      <c r="EL972" s="11">
        <v>8.3994653000000002E-2</v>
      </c>
      <c r="EM972" s="11">
        <v>6.0542046000000002E-2</v>
      </c>
      <c r="EN972" s="11">
        <v>2.4183273000000002E-2</v>
      </c>
      <c r="EO972" s="11">
        <v>0</v>
      </c>
      <c r="EP972" s="11">
        <v>0</v>
      </c>
      <c r="EQ972" s="11">
        <v>0</v>
      </c>
      <c r="ER972" s="11">
        <v>0</v>
      </c>
      <c r="ES972" s="11">
        <v>0</v>
      </c>
      <c r="ET972" s="11">
        <v>0</v>
      </c>
      <c r="EU972" s="11">
        <v>0</v>
      </c>
      <c r="EV972" s="11">
        <v>0</v>
      </c>
      <c r="EW972" s="11">
        <v>49.866463600000003</v>
      </c>
      <c r="EX972" s="11">
        <v>4.6865796000000001E-2</v>
      </c>
      <c r="EY972" s="11">
        <v>3.4516352E-2</v>
      </c>
      <c r="EZ972" s="11">
        <v>1.4173158999999999E-2</v>
      </c>
      <c r="FA972" s="11">
        <v>0</v>
      </c>
      <c r="FB972" s="11">
        <v>0</v>
      </c>
      <c r="FC972" s="11">
        <v>0</v>
      </c>
      <c r="FD972" s="11">
        <v>0</v>
      </c>
      <c r="FE972" s="11">
        <v>0</v>
      </c>
      <c r="FF972" s="11">
        <v>0</v>
      </c>
      <c r="FG972" s="11">
        <v>0</v>
      </c>
      <c r="FH972" s="11">
        <v>0.71641299999999997</v>
      </c>
      <c r="FI972" s="11" t="s">
        <v>115</v>
      </c>
      <c r="FJ972" s="11" t="s">
        <v>115</v>
      </c>
      <c r="FK972" s="9">
        <v>4380.083646</v>
      </c>
      <c r="FL972" s="11" t="s">
        <v>115</v>
      </c>
      <c r="FM972" s="11" t="s">
        <v>115</v>
      </c>
    </row>
    <row r="973" spans="116:169">
      <c r="DL973" s="11">
        <v>0</v>
      </c>
      <c r="DM973" s="11">
        <v>0.69050999999999996</v>
      </c>
      <c r="DN973" s="11">
        <v>4.4000000000000003E-3</v>
      </c>
      <c r="DO973" s="11">
        <v>3.82E-3</v>
      </c>
      <c r="DP973" s="11">
        <v>3.48E-3</v>
      </c>
      <c r="DQ973" s="11">
        <v>6.9999999999999994E-5</v>
      </c>
      <c r="DR973" s="11">
        <v>8.0000000000000007E-5</v>
      </c>
      <c r="DS973" s="11">
        <v>4.2599999999999999E-3</v>
      </c>
      <c r="DT973" s="11">
        <v>9.7800000000000005E-3</v>
      </c>
      <c r="DU973" s="11">
        <v>6.2469999999999998E-2</v>
      </c>
      <c r="DV973" s="11">
        <v>0.81166000000000005</v>
      </c>
      <c r="DW973" s="11">
        <v>2.4085299999999998</v>
      </c>
      <c r="DX973" s="11">
        <v>0</v>
      </c>
      <c r="DY973" s="11">
        <v>4126.2859500000004</v>
      </c>
      <c r="DZ973" s="11">
        <v>26.883489999999998</v>
      </c>
      <c r="EA973" s="11">
        <v>23.786439999999999</v>
      </c>
      <c r="EB973" s="11">
        <v>22.052530000000001</v>
      </c>
      <c r="EC973" s="11">
        <v>0.45645999999999998</v>
      </c>
      <c r="ED973" s="11">
        <v>0.48148999999999997</v>
      </c>
      <c r="EE973" s="11">
        <v>27.528880000000001</v>
      </c>
      <c r="EF973" s="11">
        <v>59.757449999999999</v>
      </c>
      <c r="EG973" s="11">
        <v>795.23870999999997</v>
      </c>
      <c r="EH973" s="11">
        <v>9177.8065299999998</v>
      </c>
      <c r="EI973" s="11">
        <v>27780.201209999999</v>
      </c>
      <c r="EJ973" s="11">
        <v>0</v>
      </c>
      <c r="EK973" s="11">
        <v>92.694566519999995</v>
      </c>
      <c r="EL973" s="11">
        <v>7.9274254000000002E-2</v>
      </c>
      <c r="EM973" s="11">
        <v>5.0976259000000003E-2</v>
      </c>
      <c r="EN973" s="11">
        <v>2.6133239999999999E-2</v>
      </c>
      <c r="EO973" s="11">
        <v>0</v>
      </c>
      <c r="EP973" s="11">
        <v>0</v>
      </c>
      <c r="EQ973" s="11">
        <v>0</v>
      </c>
      <c r="ER973" s="11">
        <v>0</v>
      </c>
      <c r="ES973" s="11">
        <v>0</v>
      </c>
      <c r="ET973" s="11">
        <v>0</v>
      </c>
      <c r="EU973" s="11">
        <v>0</v>
      </c>
      <c r="EV973" s="11">
        <v>0</v>
      </c>
      <c r="EW973" s="11">
        <v>47.861892609999998</v>
      </c>
      <c r="EX973" s="11">
        <v>4.2829652000000003E-2</v>
      </c>
      <c r="EY973" s="11">
        <v>2.8187568999999999E-2</v>
      </c>
      <c r="EZ973" s="11">
        <v>1.4852280000000001E-2</v>
      </c>
      <c r="FA973" s="11">
        <v>0</v>
      </c>
      <c r="FB973" s="11">
        <v>0</v>
      </c>
      <c r="FC973" s="11">
        <v>0</v>
      </c>
      <c r="FD973" s="11">
        <v>0</v>
      </c>
      <c r="FE973" s="11">
        <v>0</v>
      </c>
      <c r="FF973" s="11">
        <v>0</v>
      </c>
      <c r="FG973" s="11">
        <v>0</v>
      </c>
      <c r="FH973" s="11">
        <v>0.702291</v>
      </c>
      <c r="FI973" s="11" t="s">
        <v>115</v>
      </c>
      <c r="FJ973" s="11" t="s">
        <v>115</v>
      </c>
      <c r="FK973" s="9">
        <v>4199.4648699999998</v>
      </c>
      <c r="FL973" s="11" t="s">
        <v>115</v>
      </c>
      <c r="FM973" s="11" t="s">
        <v>115</v>
      </c>
    </row>
    <row r="974" spans="116:169">
      <c r="DL974" s="11">
        <v>0</v>
      </c>
      <c r="DM974" s="11">
        <v>0.67793000000000003</v>
      </c>
      <c r="DN974" s="11">
        <v>3.7499999999999999E-3</v>
      </c>
      <c r="DO974" s="11">
        <v>4.0200000000000001E-3</v>
      </c>
      <c r="DP974" s="11">
        <v>3.3700000000000002E-3</v>
      </c>
      <c r="DQ974" s="11">
        <v>6.9999999999999994E-5</v>
      </c>
      <c r="DR974" s="11">
        <v>8.0000000000000007E-5</v>
      </c>
      <c r="DS974" s="11">
        <v>3.49E-3</v>
      </c>
      <c r="DT974" s="11">
        <v>9.58E-3</v>
      </c>
      <c r="DU974" s="11">
        <v>6.2539999999999998E-2</v>
      </c>
      <c r="DV974" s="11">
        <v>0.81591999999999998</v>
      </c>
      <c r="DW974" s="11">
        <v>2.41831</v>
      </c>
      <c r="DX974" s="11">
        <v>0</v>
      </c>
      <c r="DY974" s="11">
        <v>3959.2375900000002</v>
      </c>
      <c r="DZ974" s="11">
        <v>22.380890000000001</v>
      </c>
      <c r="EA974" s="11">
        <v>24.505649999999999</v>
      </c>
      <c r="EB974" s="11">
        <v>20.948370000000001</v>
      </c>
      <c r="EC974" s="11">
        <v>0.43201000000000001</v>
      </c>
      <c r="ED974" s="11">
        <v>0.45633000000000001</v>
      </c>
      <c r="EE974" s="11">
        <v>22.055949999999999</v>
      </c>
      <c r="EF974" s="11">
        <v>57.260019999999997</v>
      </c>
      <c r="EG974" s="11">
        <v>795.72019</v>
      </c>
      <c r="EH974" s="11">
        <v>9205.3354199999994</v>
      </c>
      <c r="EI974" s="11">
        <v>27839.95866</v>
      </c>
      <c r="EJ974" s="11">
        <v>0</v>
      </c>
      <c r="EK974" s="11">
        <v>92.037112649999997</v>
      </c>
      <c r="EL974" s="11">
        <v>8.0820758000000006E-2</v>
      </c>
      <c r="EM974" s="11">
        <v>4.8698131999999998E-2</v>
      </c>
      <c r="EN974" s="11">
        <v>2.1433430999999999E-2</v>
      </c>
      <c r="EO974" s="11">
        <v>0</v>
      </c>
      <c r="EP974" s="11">
        <v>0</v>
      </c>
      <c r="EQ974" s="11">
        <v>0</v>
      </c>
      <c r="ER974" s="11">
        <v>0</v>
      </c>
      <c r="ES974" s="11">
        <v>0</v>
      </c>
      <c r="ET974" s="11">
        <v>0</v>
      </c>
      <c r="EU974" s="11">
        <v>0</v>
      </c>
      <c r="EV974" s="11">
        <v>0</v>
      </c>
      <c r="EW974" s="11">
        <v>45.961074289999999</v>
      </c>
      <c r="EX974" s="11">
        <v>4.2223261999999998E-2</v>
      </c>
      <c r="EY974" s="11">
        <v>2.6070751999999999E-2</v>
      </c>
      <c r="EZ974" s="11">
        <v>1.1805187E-2</v>
      </c>
      <c r="FA974" s="11">
        <v>0</v>
      </c>
      <c r="FB974" s="11">
        <v>0</v>
      </c>
      <c r="FC974" s="11">
        <v>0</v>
      </c>
      <c r="FD974" s="11">
        <v>0</v>
      </c>
      <c r="FE974" s="11">
        <v>0</v>
      </c>
      <c r="FF974" s="11">
        <v>0</v>
      </c>
      <c r="FG974" s="11">
        <v>0</v>
      </c>
      <c r="FH974" s="11">
        <v>0.68914399999999998</v>
      </c>
      <c r="FI974" s="11" t="s">
        <v>115</v>
      </c>
      <c r="FJ974" s="11" t="s">
        <v>115</v>
      </c>
      <c r="FK974" s="9">
        <v>4027.504508</v>
      </c>
      <c r="FL974" s="11" t="s">
        <v>115</v>
      </c>
      <c r="FM974" s="11" t="s">
        <v>115</v>
      </c>
    </row>
    <row r="975" spans="116:169">
      <c r="DL975" s="11">
        <v>0</v>
      </c>
      <c r="DM975" s="11">
        <v>0.66500999999999999</v>
      </c>
      <c r="DN975" s="11">
        <v>4.1200000000000004E-3</v>
      </c>
      <c r="DO975" s="11">
        <v>3.5599999999999998E-3</v>
      </c>
      <c r="DP975" s="11">
        <v>3.5100000000000001E-3</v>
      </c>
      <c r="DQ975" s="11">
        <v>6.9999999999999994E-5</v>
      </c>
      <c r="DR975" s="11">
        <v>6.9999999999999994E-5</v>
      </c>
      <c r="DS975" s="11">
        <v>3.4199999999999999E-3</v>
      </c>
      <c r="DT975" s="11">
        <v>9.3900000000000008E-3</v>
      </c>
      <c r="DU975" s="11">
        <v>6.2619999999999995E-2</v>
      </c>
      <c r="DV975" s="11">
        <v>0.81940999999999997</v>
      </c>
      <c r="DW975" s="11">
        <v>2.4278900000000001</v>
      </c>
      <c r="DX975" s="11">
        <v>0</v>
      </c>
      <c r="DY975" s="11">
        <v>3792.6639799999998</v>
      </c>
      <c r="DZ975" s="11">
        <v>24.063970000000001</v>
      </c>
      <c r="EA975" s="11">
        <v>21.187100000000001</v>
      </c>
      <c r="EB975" s="11">
        <v>21.318429999999999</v>
      </c>
      <c r="EC975" s="11">
        <v>0.40166000000000002</v>
      </c>
      <c r="ED975" s="11">
        <v>0.43307000000000001</v>
      </c>
      <c r="EE975" s="11">
        <v>21.142230000000001</v>
      </c>
      <c r="EF975" s="11">
        <v>54.850360000000002</v>
      </c>
      <c r="EG975" s="11">
        <v>796.17651999999998</v>
      </c>
      <c r="EH975" s="11">
        <v>9227.3913699999994</v>
      </c>
      <c r="EI975" s="11">
        <v>27897.218680000002</v>
      </c>
      <c r="EJ975" s="11">
        <v>0</v>
      </c>
      <c r="EK975" s="11">
        <v>91.29628898</v>
      </c>
      <c r="EL975" s="11">
        <v>7.5342626999999995E-2</v>
      </c>
      <c r="EM975" s="11">
        <v>5.1051383999999998E-2</v>
      </c>
      <c r="EN975" s="11">
        <v>2.1028818000000001E-2</v>
      </c>
      <c r="EO975" s="11">
        <v>0</v>
      </c>
      <c r="EP975" s="11">
        <v>0</v>
      </c>
      <c r="EQ975" s="11">
        <v>0</v>
      </c>
      <c r="ER975" s="11">
        <v>0</v>
      </c>
      <c r="ES975" s="11">
        <v>0</v>
      </c>
      <c r="ET975" s="11">
        <v>0</v>
      </c>
      <c r="EU975" s="11">
        <v>0</v>
      </c>
      <c r="EV975" s="11">
        <v>0</v>
      </c>
      <c r="EW975" s="11">
        <v>44.05963474</v>
      </c>
      <c r="EX975" s="11">
        <v>3.8115317000000003E-2</v>
      </c>
      <c r="EY975" s="11">
        <v>2.6447442000000002E-2</v>
      </c>
      <c r="EZ975" s="11">
        <v>1.1217504E-2</v>
      </c>
      <c r="FA975" s="11">
        <v>0</v>
      </c>
      <c r="FB975" s="11">
        <v>0</v>
      </c>
      <c r="FC975" s="11">
        <v>0</v>
      </c>
      <c r="FD975" s="11">
        <v>0</v>
      </c>
      <c r="FE975" s="11">
        <v>0</v>
      </c>
      <c r="FF975" s="11">
        <v>0</v>
      </c>
      <c r="FG975" s="11">
        <v>0</v>
      </c>
      <c r="FH975" s="11">
        <v>0.67626200000000003</v>
      </c>
      <c r="FI975" s="11" t="s">
        <v>115</v>
      </c>
      <c r="FJ975" s="11" t="s">
        <v>115</v>
      </c>
      <c r="FK975" s="9">
        <v>3859.6351340000001</v>
      </c>
      <c r="FL975" s="11" t="s">
        <v>115</v>
      </c>
      <c r="FM975" s="11" t="s">
        <v>115</v>
      </c>
    </row>
    <row r="976" spans="116:169">
      <c r="DL976" s="11">
        <v>0</v>
      </c>
      <c r="DM976" s="11">
        <v>0.65232000000000001</v>
      </c>
      <c r="DN976" s="11">
        <v>4.13E-3</v>
      </c>
      <c r="DO976" s="11">
        <v>3.7799999999999999E-3</v>
      </c>
      <c r="DP976" s="11">
        <v>3.16E-3</v>
      </c>
      <c r="DQ976" s="11">
        <v>6.9999999999999994E-5</v>
      </c>
      <c r="DR976" s="11">
        <v>6.9999999999999994E-5</v>
      </c>
      <c r="DS976" s="11">
        <v>3.5200000000000001E-3</v>
      </c>
      <c r="DT976" s="11">
        <v>9.2099999999999994E-3</v>
      </c>
      <c r="DU976" s="11">
        <v>6.2689999999999996E-2</v>
      </c>
      <c r="DV976" s="11">
        <v>0.82282999999999995</v>
      </c>
      <c r="DW976" s="11">
        <v>2.4372799999999999</v>
      </c>
      <c r="DX976" s="11">
        <v>0</v>
      </c>
      <c r="DY976" s="11">
        <v>3629.93037</v>
      </c>
      <c r="DZ976" s="11">
        <v>23.550080000000001</v>
      </c>
      <c r="EA976" s="11">
        <v>22.01193</v>
      </c>
      <c r="EB976" s="11">
        <v>18.75508</v>
      </c>
      <c r="EC976" s="11">
        <v>0.39455000000000001</v>
      </c>
      <c r="ED976" s="11">
        <v>0.41970000000000002</v>
      </c>
      <c r="EE976" s="11">
        <v>21.33381</v>
      </c>
      <c r="EF976" s="11">
        <v>52.522179999999999</v>
      </c>
      <c r="EG976" s="11">
        <v>796.60959000000003</v>
      </c>
      <c r="EH976" s="11">
        <v>9248.5335899999991</v>
      </c>
      <c r="EI976" s="11">
        <v>27952.069039999998</v>
      </c>
      <c r="EJ976" s="11">
        <v>0</v>
      </c>
      <c r="EK976" s="11">
        <v>90.570669300000006</v>
      </c>
      <c r="EL976" s="11">
        <v>7.7700085000000002E-2</v>
      </c>
      <c r="EM976" s="11">
        <v>4.6963818999999997E-2</v>
      </c>
      <c r="EN976" s="11">
        <v>2.2106424E-2</v>
      </c>
      <c r="EO976" s="11">
        <v>0</v>
      </c>
      <c r="EP976" s="11">
        <v>0</v>
      </c>
      <c r="EQ976" s="11">
        <v>0</v>
      </c>
      <c r="ER976" s="11">
        <v>0</v>
      </c>
      <c r="ES976" s="11">
        <v>0</v>
      </c>
      <c r="ET976" s="11">
        <v>0</v>
      </c>
      <c r="EU976" s="11">
        <v>0</v>
      </c>
      <c r="EV976" s="11">
        <v>0</v>
      </c>
      <c r="EW976" s="11">
        <v>42.207214229999998</v>
      </c>
      <c r="EX976" s="11">
        <v>3.7963919999999998E-2</v>
      </c>
      <c r="EY976" s="11">
        <v>2.3541797999999999E-2</v>
      </c>
      <c r="EZ976" s="11">
        <v>1.1413104E-2</v>
      </c>
      <c r="FA976" s="11">
        <v>0</v>
      </c>
      <c r="FB976" s="11">
        <v>0</v>
      </c>
      <c r="FC976" s="11">
        <v>0</v>
      </c>
      <c r="FD976" s="11">
        <v>0</v>
      </c>
      <c r="FE976" s="11">
        <v>0</v>
      </c>
      <c r="FF976" s="11">
        <v>0</v>
      </c>
      <c r="FG976" s="11">
        <v>0</v>
      </c>
      <c r="FH976" s="11">
        <v>0.66345799999999999</v>
      </c>
      <c r="FI976" s="11" t="s">
        <v>115</v>
      </c>
      <c r="FJ976" s="11" t="s">
        <v>115</v>
      </c>
      <c r="FK976" s="9">
        <v>3694.6420119999998</v>
      </c>
      <c r="FL976" s="11" t="s">
        <v>115</v>
      </c>
      <c r="FM976" s="11" t="s">
        <v>115</v>
      </c>
    </row>
    <row r="977" spans="116:169">
      <c r="DL977" s="11">
        <v>0</v>
      </c>
      <c r="DM977" s="11">
        <v>0.63980000000000004</v>
      </c>
      <c r="DN977" s="11">
        <v>4.1700000000000001E-3</v>
      </c>
      <c r="DO977" s="11">
        <v>3.79E-3</v>
      </c>
      <c r="DP977" s="11">
        <v>3.31E-3</v>
      </c>
      <c r="DQ977" s="11">
        <v>6.9999999999999994E-5</v>
      </c>
      <c r="DR977" s="11">
        <v>6.9999999999999994E-5</v>
      </c>
      <c r="DS977" s="11">
        <v>3.2100000000000002E-3</v>
      </c>
      <c r="DT977" s="11">
        <v>9.0399999999999994E-3</v>
      </c>
      <c r="DU977" s="11">
        <v>6.2759999999999996E-2</v>
      </c>
      <c r="DV977" s="11">
        <v>0.82635000000000003</v>
      </c>
      <c r="DW977" s="11">
        <v>2.4464800000000002</v>
      </c>
      <c r="DX977" s="11">
        <v>0</v>
      </c>
      <c r="DY977" s="11">
        <v>3470.5896600000001</v>
      </c>
      <c r="DZ977" s="11">
        <v>23.17801</v>
      </c>
      <c r="EA977" s="11">
        <v>21.555969999999999</v>
      </c>
      <c r="EB977" s="11">
        <v>19.244630000000001</v>
      </c>
      <c r="EC977" s="11">
        <v>0.38179999999999997</v>
      </c>
      <c r="ED977" s="11">
        <v>0.40061999999999998</v>
      </c>
      <c r="EE977" s="11">
        <v>19.000710000000002</v>
      </c>
      <c r="EF977" s="11">
        <v>50.299019999999999</v>
      </c>
      <c r="EG977" s="11">
        <v>797.02928999999995</v>
      </c>
      <c r="EH977" s="11">
        <v>9269.8673999999992</v>
      </c>
      <c r="EI977" s="11">
        <v>28004.591219999998</v>
      </c>
      <c r="EJ977" s="11">
        <v>0</v>
      </c>
      <c r="EK977" s="11">
        <v>89.843289380000002</v>
      </c>
      <c r="EL977" s="11">
        <v>7.9112122000000007E-2</v>
      </c>
      <c r="EM977" s="11">
        <v>4.9067391000000002E-2</v>
      </c>
      <c r="EN977" s="11">
        <v>2.0124164E-2</v>
      </c>
      <c r="EO977" s="11">
        <v>0</v>
      </c>
      <c r="EP977" s="11">
        <v>0</v>
      </c>
      <c r="EQ977" s="11">
        <v>0</v>
      </c>
      <c r="ER977" s="11">
        <v>0</v>
      </c>
      <c r="ES977" s="11">
        <v>0</v>
      </c>
      <c r="ET977" s="11">
        <v>0</v>
      </c>
      <c r="EU977" s="11">
        <v>0</v>
      </c>
      <c r="EV977" s="11">
        <v>0</v>
      </c>
      <c r="EW977" s="11">
        <v>40.394897389999997</v>
      </c>
      <c r="EX977" s="11">
        <v>3.7331040000000003E-2</v>
      </c>
      <c r="EY977" s="11">
        <v>2.3762442000000002E-2</v>
      </c>
      <c r="EZ977" s="11">
        <v>1.0048338E-2</v>
      </c>
      <c r="FA977" s="11">
        <v>0</v>
      </c>
      <c r="FB977" s="11">
        <v>0</v>
      </c>
      <c r="FC977" s="11">
        <v>0</v>
      </c>
      <c r="FD977" s="11">
        <v>0</v>
      </c>
      <c r="FE977" s="11">
        <v>0</v>
      </c>
      <c r="FF977" s="11">
        <v>0</v>
      </c>
      <c r="FG977" s="11">
        <v>0</v>
      </c>
      <c r="FH977" s="11">
        <v>0.65113699999999997</v>
      </c>
      <c r="FI977" s="11" t="s">
        <v>115</v>
      </c>
      <c r="FJ977" s="11" t="s">
        <v>115</v>
      </c>
      <c r="FK977" s="9">
        <v>3534.9500640000001</v>
      </c>
      <c r="FL977" s="11" t="s">
        <v>115</v>
      </c>
      <c r="FM977" s="11" t="s">
        <v>115</v>
      </c>
    </row>
    <row r="978" spans="116:169">
      <c r="DL978" s="11">
        <v>0</v>
      </c>
      <c r="DM978" s="11">
        <v>0.62756000000000001</v>
      </c>
      <c r="DN978" s="11">
        <v>4.0699999999999998E-3</v>
      </c>
      <c r="DO978" s="11">
        <v>3.81E-3</v>
      </c>
      <c r="DP978" s="11">
        <v>3.3300000000000001E-3</v>
      </c>
      <c r="DQ978" s="11">
        <v>6.9999999999999994E-5</v>
      </c>
      <c r="DR978" s="11">
        <v>6.9999999999999994E-5</v>
      </c>
      <c r="DS978" s="11">
        <v>3.3500000000000001E-3</v>
      </c>
      <c r="DT978" s="11">
        <v>8.8800000000000007E-3</v>
      </c>
      <c r="DU978" s="11">
        <v>6.2839999999999993E-2</v>
      </c>
      <c r="DV978" s="11">
        <v>0.82957000000000003</v>
      </c>
      <c r="DW978" s="11">
        <v>2.4555199999999999</v>
      </c>
      <c r="DX978" s="11">
        <v>0</v>
      </c>
      <c r="DY978" s="11">
        <v>3315.2813500000002</v>
      </c>
      <c r="DZ978" s="11">
        <v>22.065370000000001</v>
      </c>
      <c r="EA978" s="11">
        <v>21.132290000000001</v>
      </c>
      <c r="EB978" s="11">
        <v>18.87612</v>
      </c>
      <c r="EC978" s="11">
        <v>0.37692999999999999</v>
      </c>
      <c r="ED978" s="11">
        <v>0.38744000000000001</v>
      </c>
      <c r="EE978" s="11">
        <v>19.385269999999998</v>
      </c>
      <c r="EF978" s="11">
        <v>48.165179999999999</v>
      </c>
      <c r="EG978" s="11">
        <v>797.42990999999995</v>
      </c>
      <c r="EH978" s="11">
        <v>9288.8681099999994</v>
      </c>
      <c r="EI978" s="11">
        <v>28054.890240000001</v>
      </c>
      <c r="EJ978" s="11">
        <v>0</v>
      </c>
      <c r="EK978" s="11">
        <v>89.127926639999998</v>
      </c>
      <c r="EL978" s="11">
        <v>8.0737834999999994E-2</v>
      </c>
      <c r="EM978" s="11">
        <v>5.0095893000000002E-2</v>
      </c>
      <c r="EN978" s="11">
        <v>2.136366E-2</v>
      </c>
      <c r="EO978" s="11">
        <v>0</v>
      </c>
      <c r="EP978" s="11">
        <v>0</v>
      </c>
      <c r="EQ978" s="11">
        <v>0</v>
      </c>
      <c r="ER978" s="11">
        <v>0</v>
      </c>
      <c r="ES978" s="11">
        <v>0</v>
      </c>
      <c r="ET978" s="11">
        <v>0</v>
      </c>
      <c r="EU978" s="11">
        <v>0</v>
      </c>
      <c r="EV978" s="11">
        <v>0</v>
      </c>
      <c r="EW978" s="11">
        <v>38.627998009999999</v>
      </c>
      <c r="EX978" s="11">
        <v>3.6768914E-2</v>
      </c>
      <c r="EY978" s="11">
        <v>2.343071E-2</v>
      </c>
      <c r="EZ978" s="11">
        <v>1.0308902999999999E-2</v>
      </c>
      <c r="FA978" s="11">
        <v>0</v>
      </c>
      <c r="FB978" s="11">
        <v>0</v>
      </c>
      <c r="FC978" s="11">
        <v>0</v>
      </c>
      <c r="FD978" s="11">
        <v>0</v>
      </c>
      <c r="FE978" s="11">
        <v>0</v>
      </c>
      <c r="FF978" s="11">
        <v>0</v>
      </c>
      <c r="FG978" s="11">
        <v>0</v>
      </c>
      <c r="FH978" s="11">
        <v>0.63883599999999996</v>
      </c>
      <c r="FI978" s="11" t="s">
        <v>115</v>
      </c>
      <c r="FJ978" s="11" t="s">
        <v>115</v>
      </c>
      <c r="FK978" s="9">
        <v>3377.7320580000001</v>
      </c>
      <c r="FL978" s="11" t="s">
        <v>115</v>
      </c>
      <c r="FM978" s="11" t="s">
        <v>115</v>
      </c>
    </row>
    <row r="979" spans="116:169">
      <c r="DL979" s="11">
        <v>0</v>
      </c>
      <c r="DM979" s="11">
        <v>0.61512</v>
      </c>
      <c r="DN979" s="11">
        <v>4.4299999999999999E-3</v>
      </c>
      <c r="DO979" s="11">
        <v>3.7299999999999998E-3</v>
      </c>
      <c r="DP979" s="11">
        <v>3.3400000000000001E-3</v>
      </c>
      <c r="DQ979" s="11">
        <v>6.9999999999999994E-5</v>
      </c>
      <c r="DR979" s="11">
        <v>6.9999999999999994E-5</v>
      </c>
      <c r="DS979" s="11">
        <v>3.3800000000000002E-3</v>
      </c>
      <c r="DT979" s="11">
        <v>8.6899999999999998E-3</v>
      </c>
      <c r="DU979" s="11">
        <v>6.2909999999999994E-2</v>
      </c>
      <c r="DV979" s="11">
        <v>0.83291999999999999</v>
      </c>
      <c r="DW979" s="11">
        <v>2.4643999999999999</v>
      </c>
      <c r="DX979" s="11">
        <v>0</v>
      </c>
      <c r="DY979" s="11">
        <v>3161.4061799999999</v>
      </c>
      <c r="DZ979" s="11">
        <v>23.408729999999998</v>
      </c>
      <c r="EA979" s="11">
        <v>20.174510000000001</v>
      </c>
      <c r="EB979" s="11">
        <v>18.474530000000001</v>
      </c>
      <c r="EC979" s="11">
        <v>0.36425000000000002</v>
      </c>
      <c r="ED979" s="11">
        <v>0.37134</v>
      </c>
      <c r="EE979" s="11">
        <v>19.08803</v>
      </c>
      <c r="EF979" s="11">
        <v>45.93882</v>
      </c>
      <c r="EG979" s="11">
        <v>797.81735000000003</v>
      </c>
      <c r="EH979" s="11">
        <v>9308.2533800000001</v>
      </c>
      <c r="EI979" s="11">
        <v>28103.055420000001</v>
      </c>
      <c r="EJ979" s="11">
        <v>0</v>
      </c>
      <c r="EK979" s="11">
        <v>88.352251679999995</v>
      </c>
      <c r="EL979" s="11">
        <v>8.0787075E-2</v>
      </c>
      <c r="EM979" s="11">
        <v>5.0912504999999997E-2</v>
      </c>
      <c r="EN979" s="11">
        <v>2.1702549000000002E-2</v>
      </c>
      <c r="EO979" s="11">
        <v>0</v>
      </c>
      <c r="EP979" s="11">
        <v>0</v>
      </c>
      <c r="EQ979" s="11">
        <v>0</v>
      </c>
      <c r="ER979" s="11">
        <v>0</v>
      </c>
      <c r="ES979" s="11">
        <v>0</v>
      </c>
      <c r="ET979" s="11">
        <v>0</v>
      </c>
      <c r="EU979" s="11">
        <v>0</v>
      </c>
      <c r="EV979" s="11">
        <v>0</v>
      </c>
      <c r="EW979" s="11">
        <v>36.875114420000003</v>
      </c>
      <c r="EX979" s="11">
        <v>3.5484356000000002E-2</v>
      </c>
      <c r="EY979" s="11">
        <v>2.2976801000000002E-2</v>
      </c>
      <c r="EZ979" s="11">
        <v>1.0112483E-2</v>
      </c>
      <c r="FA979" s="11">
        <v>0</v>
      </c>
      <c r="FB979" s="11">
        <v>0</v>
      </c>
      <c r="FC979" s="11">
        <v>0</v>
      </c>
      <c r="FD979" s="11">
        <v>0</v>
      </c>
      <c r="FE979" s="11">
        <v>0</v>
      </c>
      <c r="FF979" s="11">
        <v>0</v>
      </c>
      <c r="FG979" s="11">
        <v>0</v>
      </c>
      <c r="FH979" s="11">
        <v>0.62668999999999997</v>
      </c>
      <c r="FI979" s="11" t="s">
        <v>115</v>
      </c>
      <c r="FJ979" s="11" t="s">
        <v>115</v>
      </c>
      <c r="FK979" s="9">
        <v>3223.8282119999999</v>
      </c>
      <c r="FL979" s="11" t="s">
        <v>115</v>
      </c>
      <c r="FM979" s="11" t="s">
        <v>115</v>
      </c>
    </row>
    <row r="980" spans="116:169">
      <c r="DL980" s="11">
        <v>0</v>
      </c>
      <c r="DM980" s="11">
        <v>0.60272999999999999</v>
      </c>
      <c r="DN980" s="11">
        <v>4.64E-3</v>
      </c>
      <c r="DO980" s="11">
        <v>3.98E-3</v>
      </c>
      <c r="DP980" s="11">
        <v>3.29E-3</v>
      </c>
      <c r="DQ980" s="11">
        <v>6.9999999999999994E-5</v>
      </c>
      <c r="DR980" s="11">
        <v>6.9999999999999994E-5</v>
      </c>
      <c r="DS980" s="11">
        <v>3.3999999999999998E-3</v>
      </c>
      <c r="DT980" s="11">
        <v>8.5199999999999998E-3</v>
      </c>
      <c r="DU980" s="11">
        <v>6.2979999999999994E-2</v>
      </c>
      <c r="DV980" s="11">
        <v>0.83630000000000004</v>
      </c>
      <c r="DW980" s="11">
        <v>2.47309</v>
      </c>
      <c r="DX980" s="11">
        <v>0</v>
      </c>
      <c r="DY980" s="11">
        <v>3010.4034799999999</v>
      </c>
      <c r="DZ980" s="11">
        <v>23.820509999999999</v>
      </c>
      <c r="EA980" s="11">
        <v>20.9389</v>
      </c>
      <c r="EB980" s="11">
        <v>17.71697</v>
      </c>
      <c r="EC980" s="11">
        <v>0.36325000000000002</v>
      </c>
      <c r="ED980" s="11">
        <v>0.35897000000000001</v>
      </c>
      <c r="EE980" s="11">
        <v>18.701270000000001</v>
      </c>
      <c r="EF980" s="11">
        <v>43.802770000000002</v>
      </c>
      <c r="EG980" s="11">
        <v>798.18868999999995</v>
      </c>
      <c r="EH980" s="11">
        <v>9327.3414100000009</v>
      </c>
      <c r="EI980" s="11">
        <v>28148.99424</v>
      </c>
      <c r="EJ980" s="11">
        <v>0</v>
      </c>
      <c r="EK980" s="11">
        <v>87.564143959999996</v>
      </c>
      <c r="EL980" s="11">
        <v>8.5300273999999995E-2</v>
      </c>
      <c r="EM980" s="11">
        <v>5.0638912000000001E-2</v>
      </c>
      <c r="EN980" s="11">
        <v>2.2017735E-2</v>
      </c>
      <c r="EO980" s="11">
        <v>0</v>
      </c>
      <c r="EP980" s="11">
        <v>0</v>
      </c>
      <c r="EQ980" s="11">
        <v>0</v>
      </c>
      <c r="ER980" s="11">
        <v>0</v>
      </c>
      <c r="ES980" s="11">
        <v>0</v>
      </c>
      <c r="ET980" s="11">
        <v>0</v>
      </c>
      <c r="EU980" s="11">
        <v>0</v>
      </c>
      <c r="EV980" s="11">
        <v>0</v>
      </c>
      <c r="EW980" s="11">
        <v>35.157928679999998</v>
      </c>
      <c r="EX980" s="11">
        <v>3.6067542000000001E-2</v>
      </c>
      <c r="EY980" s="11">
        <v>2.2032598E-2</v>
      </c>
      <c r="EZ980" s="11">
        <v>9.8982559999999994E-3</v>
      </c>
      <c r="FA980" s="11">
        <v>0</v>
      </c>
      <c r="FB980" s="11">
        <v>0</v>
      </c>
      <c r="FC980" s="11">
        <v>0</v>
      </c>
      <c r="FD980" s="11">
        <v>0</v>
      </c>
      <c r="FE980" s="11">
        <v>0</v>
      </c>
      <c r="FF980" s="11">
        <v>0</v>
      </c>
      <c r="FG980" s="11">
        <v>0</v>
      </c>
      <c r="FH980" s="11">
        <v>0.61470199999999997</v>
      </c>
      <c r="FI980" s="11" t="s">
        <v>115</v>
      </c>
      <c r="FJ980" s="11" t="s">
        <v>115</v>
      </c>
      <c r="FK980" s="9">
        <v>3073.2431059999999</v>
      </c>
      <c r="FL980" s="11" t="s">
        <v>115</v>
      </c>
      <c r="FM980" s="11" t="s">
        <v>115</v>
      </c>
    </row>
    <row r="981" spans="116:169">
      <c r="DL981" s="11">
        <v>0</v>
      </c>
      <c r="DM981" s="11">
        <v>0.59140000000000004</v>
      </c>
      <c r="DN981" s="11">
        <v>3.8800000000000002E-3</v>
      </c>
      <c r="DO981" s="11">
        <v>4.13E-3</v>
      </c>
      <c r="DP981" s="11">
        <v>3.48E-3</v>
      </c>
      <c r="DQ981" s="11">
        <v>6.9999999999999994E-5</v>
      </c>
      <c r="DR981" s="11">
        <v>6.9999999999999994E-5</v>
      </c>
      <c r="DS981" s="11">
        <v>3.3300000000000001E-3</v>
      </c>
      <c r="DT981" s="11">
        <v>8.3499999999999998E-3</v>
      </c>
      <c r="DU981" s="11">
        <v>6.3039999999999999E-2</v>
      </c>
      <c r="DV981" s="11">
        <v>0.8397</v>
      </c>
      <c r="DW981" s="11">
        <v>2.4816199999999999</v>
      </c>
      <c r="DX981" s="11">
        <v>0</v>
      </c>
      <c r="DY981" s="11">
        <v>2867.0947900000001</v>
      </c>
      <c r="DZ981" s="11">
        <v>19.360890000000001</v>
      </c>
      <c r="EA981" s="11">
        <v>21.16939</v>
      </c>
      <c r="EB981" s="11">
        <v>18.26859</v>
      </c>
      <c r="EC981" s="11">
        <v>0.36359000000000002</v>
      </c>
      <c r="ED981" s="11">
        <v>0.34658</v>
      </c>
      <c r="EE981" s="11">
        <v>17.848610000000001</v>
      </c>
      <c r="EF981" s="11">
        <v>41.72137</v>
      </c>
      <c r="EG981" s="11">
        <v>798.54765999999995</v>
      </c>
      <c r="EH981" s="11">
        <v>9346.0426800000005</v>
      </c>
      <c r="EI981" s="11">
        <v>28192.797020000002</v>
      </c>
      <c r="EJ981" s="11">
        <v>0</v>
      </c>
      <c r="EK981" s="11">
        <v>86.903558739999994</v>
      </c>
      <c r="EL981" s="11">
        <v>8.9977742999999999E-2</v>
      </c>
      <c r="EM981" s="11">
        <v>5.3842669000000003E-2</v>
      </c>
      <c r="EN981" s="11">
        <v>2.1911795000000001E-2</v>
      </c>
      <c r="EO981" s="11">
        <v>0</v>
      </c>
      <c r="EP981" s="11">
        <v>0</v>
      </c>
      <c r="EQ981" s="11">
        <v>0</v>
      </c>
      <c r="ER981" s="11">
        <v>0</v>
      </c>
      <c r="ES981" s="11">
        <v>0</v>
      </c>
      <c r="ET981" s="11">
        <v>0</v>
      </c>
      <c r="EU981" s="11">
        <v>0</v>
      </c>
      <c r="EV981" s="11">
        <v>0</v>
      </c>
      <c r="EW981" s="11">
        <v>33.530440689999999</v>
      </c>
      <c r="EX981" s="11">
        <v>3.6605927000000003E-2</v>
      </c>
      <c r="EY981" s="11">
        <v>2.2557075999999999E-2</v>
      </c>
      <c r="EZ981" s="11">
        <v>9.4952960000000003E-3</v>
      </c>
      <c r="FA981" s="11">
        <v>0</v>
      </c>
      <c r="FB981" s="11">
        <v>0</v>
      </c>
      <c r="FC981" s="11">
        <v>0</v>
      </c>
      <c r="FD981" s="11">
        <v>0</v>
      </c>
      <c r="FE981" s="11">
        <v>0</v>
      </c>
      <c r="FF981" s="11">
        <v>0</v>
      </c>
      <c r="FG981" s="11">
        <v>0</v>
      </c>
      <c r="FH981" s="11">
        <v>0.60295600000000005</v>
      </c>
      <c r="FI981" s="11" t="s">
        <v>115</v>
      </c>
      <c r="FJ981" s="11" t="s">
        <v>115</v>
      </c>
      <c r="FK981" s="9">
        <v>2926.2572610000002</v>
      </c>
      <c r="FL981" s="11" t="s">
        <v>115</v>
      </c>
      <c r="FM981" s="11" t="s">
        <v>115</v>
      </c>
    </row>
    <row r="982" spans="116:169">
      <c r="DL982" s="11">
        <v>0</v>
      </c>
      <c r="DM982" s="11">
        <v>0.57950000000000002</v>
      </c>
      <c r="DN982" s="11">
        <v>4.4299999999999999E-3</v>
      </c>
      <c r="DO982" s="11">
        <v>3.5999999999999999E-3</v>
      </c>
      <c r="DP982" s="11">
        <v>3.5899999999999999E-3</v>
      </c>
      <c r="DQ982" s="11">
        <v>6.9999999999999994E-5</v>
      </c>
      <c r="DR982" s="11">
        <v>6.9999999999999994E-5</v>
      </c>
      <c r="DS982" s="11">
        <v>3.5300000000000002E-3</v>
      </c>
      <c r="DT982" s="11">
        <v>8.1799999999999998E-3</v>
      </c>
      <c r="DU982" s="11">
        <v>6.3109999999999999E-2</v>
      </c>
      <c r="DV982" s="11">
        <v>0.84301999999999999</v>
      </c>
      <c r="DW982" s="11">
        <v>2.48997</v>
      </c>
      <c r="DX982" s="11">
        <v>0</v>
      </c>
      <c r="DY982" s="11">
        <v>2723.5313000000001</v>
      </c>
      <c r="DZ982" s="11">
        <v>21.4526</v>
      </c>
      <c r="EA982" s="11">
        <v>17.876860000000001</v>
      </c>
      <c r="EB982" s="11">
        <v>18.336590000000001</v>
      </c>
      <c r="EC982" s="11">
        <v>0.33864</v>
      </c>
      <c r="ED982" s="11">
        <v>0.32840999999999998</v>
      </c>
      <c r="EE982" s="11">
        <v>18.450520000000001</v>
      </c>
      <c r="EF982" s="11">
        <v>39.667099999999998</v>
      </c>
      <c r="EG982" s="11">
        <v>798.89422999999999</v>
      </c>
      <c r="EH982" s="11">
        <v>9363.8912899999996</v>
      </c>
      <c r="EI982" s="11">
        <v>28234.518380000001</v>
      </c>
      <c r="EJ982" s="11">
        <v>0</v>
      </c>
      <c r="EK982" s="11">
        <v>86.111206510000002</v>
      </c>
      <c r="EL982" s="11">
        <v>8.3846856999999997E-2</v>
      </c>
      <c r="EM982" s="11">
        <v>5.6723628999999998E-2</v>
      </c>
      <c r="EN982" s="11">
        <v>2.3458425000000001E-2</v>
      </c>
      <c r="EO982" s="11">
        <v>0</v>
      </c>
      <c r="EP982" s="11">
        <v>0</v>
      </c>
      <c r="EQ982" s="11">
        <v>0</v>
      </c>
      <c r="ER982" s="11">
        <v>0</v>
      </c>
      <c r="ES982" s="11">
        <v>0</v>
      </c>
      <c r="ET982" s="11">
        <v>0</v>
      </c>
      <c r="EU982" s="11">
        <v>0</v>
      </c>
      <c r="EV982" s="11">
        <v>0</v>
      </c>
      <c r="EW982" s="11">
        <v>31.889660840000001</v>
      </c>
      <c r="EX982" s="11">
        <v>3.2849281000000001E-2</v>
      </c>
      <c r="EY982" s="11">
        <v>2.2864358000000001E-2</v>
      </c>
      <c r="EZ982" s="11">
        <v>9.7893570000000003E-3</v>
      </c>
      <c r="FA982" s="11">
        <v>0</v>
      </c>
      <c r="FB982" s="11">
        <v>0</v>
      </c>
      <c r="FC982" s="11">
        <v>0</v>
      </c>
      <c r="FD982" s="11">
        <v>0</v>
      </c>
      <c r="FE982" s="11">
        <v>0</v>
      </c>
      <c r="FF982" s="11">
        <v>0</v>
      </c>
      <c r="FG982" s="11">
        <v>0</v>
      </c>
      <c r="FH982" s="11">
        <v>0.59117699999999995</v>
      </c>
      <c r="FI982" s="11" t="s">
        <v>115</v>
      </c>
      <c r="FJ982" s="11" t="s">
        <v>115</v>
      </c>
      <c r="FK982" s="9">
        <v>2781.5360009999999</v>
      </c>
      <c r="FL982" s="11" t="s">
        <v>115</v>
      </c>
      <c r="FM982" s="11" t="s">
        <v>115</v>
      </c>
    </row>
    <row r="983" spans="116:169">
      <c r="DL983" s="11">
        <v>0</v>
      </c>
      <c r="DM983" s="11">
        <v>0.56906999999999996</v>
      </c>
      <c r="DN983" s="11">
        <v>3.2399999999999998E-3</v>
      </c>
      <c r="DO983" s="11">
        <v>3.9399999999999999E-3</v>
      </c>
      <c r="DP983" s="11">
        <v>3.1800000000000001E-3</v>
      </c>
      <c r="DQ983" s="11">
        <v>6.9999999999999994E-5</v>
      </c>
      <c r="DR983" s="11">
        <v>6.9999999999999994E-5</v>
      </c>
      <c r="DS983" s="11">
        <v>3.5599999999999998E-3</v>
      </c>
      <c r="DT983" s="11">
        <v>8.0400000000000003E-3</v>
      </c>
      <c r="DU983" s="11">
        <v>6.318E-2</v>
      </c>
      <c r="DV983" s="11">
        <v>0.84655999999999998</v>
      </c>
      <c r="DW983" s="11">
        <v>2.4981499999999999</v>
      </c>
      <c r="DX983" s="11">
        <v>0</v>
      </c>
      <c r="DY983" s="11">
        <v>2589.2141200000001</v>
      </c>
      <c r="DZ983" s="11">
        <v>15.242559999999999</v>
      </c>
      <c r="EA983" s="11">
        <v>19.01829</v>
      </c>
      <c r="EB983" s="11">
        <v>15.79434</v>
      </c>
      <c r="EC983" s="11">
        <v>0.33323000000000003</v>
      </c>
      <c r="ED983" s="11">
        <v>0.31751000000000001</v>
      </c>
      <c r="EE983" s="11">
        <v>18.1265</v>
      </c>
      <c r="EF983" s="11">
        <v>37.801560000000002</v>
      </c>
      <c r="EG983" s="11">
        <v>799.22263999999996</v>
      </c>
      <c r="EH983" s="11">
        <v>9382.3418000000001</v>
      </c>
      <c r="EI983" s="11">
        <v>28274.18548</v>
      </c>
      <c r="EJ983" s="11">
        <v>0</v>
      </c>
      <c r="EK983" s="11">
        <v>85.523970050000003</v>
      </c>
      <c r="EL983" s="11">
        <v>8.8024000000000005E-2</v>
      </c>
      <c r="EM983" s="11">
        <v>5.1425739999999998E-2</v>
      </c>
      <c r="EN983" s="11">
        <v>2.4471164E-2</v>
      </c>
      <c r="EO983" s="11">
        <v>0</v>
      </c>
      <c r="EP983" s="11">
        <v>0</v>
      </c>
      <c r="EQ983" s="11">
        <v>0</v>
      </c>
      <c r="ER983" s="11">
        <v>0</v>
      </c>
      <c r="ES983" s="11">
        <v>0</v>
      </c>
      <c r="ET983" s="11">
        <v>0</v>
      </c>
      <c r="EU983" s="11">
        <v>0</v>
      </c>
      <c r="EV983" s="11">
        <v>0</v>
      </c>
      <c r="EW983" s="11">
        <v>30.361101779999998</v>
      </c>
      <c r="EX983" s="11">
        <v>3.3068130000000001E-2</v>
      </c>
      <c r="EY983" s="11">
        <v>1.9932284000000002E-2</v>
      </c>
      <c r="EZ983" s="11">
        <v>9.8239710000000008E-3</v>
      </c>
      <c r="FA983" s="11">
        <v>0</v>
      </c>
      <c r="FB983" s="11">
        <v>0</v>
      </c>
      <c r="FC983" s="11">
        <v>0</v>
      </c>
      <c r="FD983" s="11">
        <v>0</v>
      </c>
      <c r="FE983" s="11">
        <v>0</v>
      </c>
      <c r="FF983" s="11">
        <v>0</v>
      </c>
      <c r="FG983" s="11">
        <v>0</v>
      </c>
      <c r="FH983" s="11">
        <v>0.57950800000000002</v>
      </c>
      <c r="FI983" s="11" t="s">
        <v>115</v>
      </c>
      <c r="FJ983" s="11" t="s">
        <v>115</v>
      </c>
      <c r="FK983" s="9">
        <v>2639.602543</v>
      </c>
      <c r="FL983" s="11" t="s">
        <v>115</v>
      </c>
      <c r="FM983" s="11" t="s">
        <v>115</v>
      </c>
    </row>
    <row r="984" spans="116:169">
      <c r="DL984" s="11">
        <v>0</v>
      </c>
      <c r="DM984" s="11">
        <v>0.55852999999999997</v>
      </c>
      <c r="DN984" s="11">
        <v>3.2399999999999998E-3</v>
      </c>
      <c r="DO984" s="11">
        <v>3.1099999999999999E-3</v>
      </c>
      <c r="DP984" s="11">
        <v>3.3999999999999998E-3</v>
      </c>
      <c r="DQ984" s="11">
        <v>6.0000000000000002E-5</v>
      </c>
      <c r="DR984" s="11">
        <v>6.0000000000000002E-5</v>
      </c>
      <c r="DS984" s="11">
        <v>3.2000000000000002E-3</v>
      </c>
      <c r="DT984" s="11">
        <v>7.8899999999999994E-3</v>
      </c>
      <c r="DU984" s="11">
        <v>6.3250000000000001E-2</v>
      </c>
      <c r="DV984" s="11">
        <v>0.85011999999999999</v>
      </c>
      <c r="DW984" s="11">
        <v>2.5061900000000001</v>
      </c>
      <c r="DX984" s="11">
        <v>0</v>
      </c>
      <c r="DY984" s="11">
        <v>2456.5908100000001</v>
      </c>
      <c r="DZ984" s="11">
        <v>14.749000000000001</v>
      </c>
      <c r="EA984" s="11">
        <v>14.52286</v>
      </c>
      <c r="EB984" s="11">
        <v>16.390599999999999</v>
      </c>
      <c r="EC984" s="11">
        <v>0.28936000000000001</v>
      </c>
      <c r="ED984" s="11">
        <v>0.29163</v>
      </c>
      <c r="EE984" s="11">
        <v>15.818899999999999</v>
      </c>
      <c r="EF984" s="11">
        <v>35.926070000000003</v>
      </c>
      <c r="EG984" s="11">
        <v>799.54015000000004</v>
      </c>
      <c r="EH984" s="11">
        <v>9400.4683000000005</v>
      </c>
      <c r="EI984" s="11">
        <v>28311.98704</v>
      </c>
      <c r="EJ984" s="11">
        <v>0</v>
      </c>
      <c r="EK984" s="11">
        <v>84.87012326</v>
      </c>
      <c r="EL984" s="11">
        <v>7.6266311000000003E-2</v>
      </c>
      <c r="EM984" s="11">
        <v>5.4971577000000001E-2</v>
      </c>
      <c r="EN984" s="11">
        <v>2.1958172000000001E-2</v>
      </c>
      <c r="EO984" s="11">
        <v>0</v>
      </c>
      <c r="EP984" s="11">
        <v>0</v>
      </c>
      <c r="EQ984" s="11">
        <v>0</v>
      </c>
      <c r="ER984" s="11">
        <v>0</v>
      </c>
      <c r="ES984" s="11">
        <v>0</v>
      </c>
      <c r="ET984" s="11">
        <v>0</v>
      </c>
      <c r="EU984" s="11">
        <v>0</v>
      </c>
      <c r="EV984" s="11">
        <v>0</v>
      </c>
      <c r="EW984" s="11">
        <v>28.842217430000002</v>
      </c>
      <c r="EX984" s="11">
        <v>2.7548268000000001E-2</v>
      </c>
      <c r="EY984" s="11">
        <v>2.0440417999999998E-2</v>
      </c>
      <c r="EZ984" s="11">
        <v>8.4708609999999997E-3</v>
      </c>
      <c r="FA984" s="11">
        <v>0</v>
      </c>
      <c r="FB984" s="11">
        <v>0</v>
      </c>
      <c r="FC984" s="11">
        <v>0</v>
      </c>
      <c r="FD984" s="11">
        <v>0</v>
      </c>
      <c r="FE984" s="11">
        <v>0</v>
      </c>
      <c r="FF984" s="11">
        <v>0</v>
      </c>
      <c r="FG984" s="11">
        <v>0</v>
      </c>
      <c r="FH984" s="11">
        <v>0.56834600000000002</v>
      </c>
      <c r="FI984" s="11" t="s">
        <v>115</v>
      </c>
      <c r="FJ984" s="11" t="s">
        <v>115</v>
      </c>
      <c r="FK984" s="9">
        <v>2502.5426170000001</v>
      </c>
      <c r="FL984" s="11" t="s">
        <v>115</v>
      </c>
      <c r="FM984" s="11" t="s">
        <v>115</v>
      </c>
    </row>
    <row r="985" spans="116:169">
      <c r="DL985" s="11">
        <v>0</v>
      </c>
      <c r="DM985" s="11">
        <v>0.54779999999999995</v>
      </c>
      <c r="DN985" s="11">
        <v>3.49E-3</v>
      </c>
      <c r="DO985" s="11">
        <v>3.0300000000000001E-3</v>
      </c>
      <c r="DP985" s="11">
        <v>2.7599999999999999E-3</v>
      </c>
      <c r="DQ985" s="11">
        <v>6.0000000000000002E-5</v>
      </c>
      <c r="DR985" s="11">
        <v>6.0000000000000002E-5</v>
      </c>
      <c r="DS985" s="11">
        <v>3.3800000000000002E-3</v>
      </c>
      <c r="DT985" s="11">
        <v>7.7600000000000004E-3</v>
      </c>
      <c r="DU985" s="11">
        <v>6.3310000000000005E-2</v>
      </c>
      <c r="DV985" s="11">
        <v>0.85331999999999997</v>
      </c>
      <c r="DW985" s="11">
        <v>2.5140799999999999</v>
      </c>
      <c r="DX985" s="11">
        <v>0</v>
      </c>
      <c r="DY985" s="11">
        <v>2325.4000299999998</v>
      </c>
      <c r="DZ985" s="11">
        <v>15.35145</v>
      </c>
      <c r="EA985" s="11">
        <v>13.726509999999999</v>
      </c>
      <c r="EB985" s="11">
        <v>12.8645</v>
      </c>
      <c r="EC985" s="11">
        <v>0.26551000000000002</v>
      </c>
      <c r="ED985" s="11">
        <v>0.27671000000000001</v>
      </c>
      <c r="EE985" s="11">
        <v>16.219719999999999</v>
      </c>
      <c r="EF985" s="11">
        <v>34.13044</v>
      </c>
      <c r="EG985" s="11">
        <v>799.83177999999998</v>
      </c>
      <c r="EH985" s="11">
        <v>9416.2872000000007</v>
      </c>
      <c r="EI985" s="11">
        <v>28347.913110000001</v>
      </c>
      <c r="EJ985" s="11">
        <v>0</v>
      </c>
      <c r="EK985" s="11">
        <v>84.165746200000001</v>
      </c>
      <c r="EL985" s="11">
        <v>7.1980235000000004E-2</v>
      </c>
      <c r="EM985" s="11">
        <v>4.6285936999999999E-2</v>
      </c>
      <c r="EN985" s="11">
        <v>2.3728723E-2</v>
      </c>
      <c r="EO985" s="11">
        <v>0</v>
      </c>
      <c r="EP985" s="11">
        <v>0</v>
      </c>
      <c r="EQ985" s="11">
        <v>0</v>
      </c>
      <c r="ER985" s="11">
        <v>0</v>
      </c>
      <c r="ES985" s="11">
        <v>0</v>
      </c>
      <c r="ET985" s="11">
        <v>0</v>
      </c>
      <c r="EU985" s="11">
        <v>0</v>
      </c>
      <c r="EV985" s="11">
        <v>0</v>
      </c>
      <c r="EW985" s="11">
        <v>27.340899140000001</v>
      </c>
      <c r="EX985" s="11">
        <v>2.4887579E-2</v>
      </c>
      <c r="EY985" s="11">
        <v>1.6516533999999999E-2</v>
      </c>
      <c r="EZ985" s="11">
        <v>8.7860260000000006E-3</v>
      </c>
      <c r="FA985" s="11">
        <v>0</v>
      </c>
      <c r="FB985" s="11">
        <v>0</v>
      </c>
      <c r="FC985" s="11">
        <v>0</v>
      </c>
      <c r="FD985" s="11">
        <v>0</v>
      </c>
      <c r="FE985" s="11">
        <v>0</v>
      </c>
      <c r="FF985" s="11">
        <v>0</v>
      </c>
      <c r="FG985" s="11">
        <v>0</v>
      </c>
      <c r="FH985" s="11">
        <v>0.55714300000000005</v>
      </c>
      <c r="FI985" s="11" t="s">
        <v>115</v>
      </c>
      <c r="FJ985" s="11" t="s">
        <v>115</v>
      </c>
      <c r="FK985" s="9">
        <v>2367.6079970000001</v>
      </c>
      <c r="FL985" s="11" t="s">
        <v>115</v>
      </c>
      <c r="FM985" s="11" t="s">
        <v>115</v>
      </c>
    </row>
    <row r="986" spans="116:169">
      <c r="DL986" s="11">
        <v>0</v>
      </c>
      <c r="DM986" s="11">
        <v>0.53781999999999996</v>
      </c>
      <c r="DN986" s="11">
        <v>2.97E-3</v>
      </c>
      <c r="DO986" s="11">
        <v>3.1900000000000001E-3</v>
      </c>
      <c r="DP986" s="11">
        <v>2.6800000000000001E-3</v>
      </c>
      <c r="DQ986" s="11">
        <v>6.0000000000000002E-5</v>
      </c>
      <c r="DR986" s="11">
        <v>6.0000000000000002E-5</v>
      </c>
      <c r="DS986" s="11">
        <v>2.7699999999999999E-3</v>
      </c>
      <c r="DT986" s="11">
        <v>7.6E-3</v>
      </c>
      <c r="DU986" s="11">
        <v>6.3369999999999996E-2</v>
      </c>
      <c r="DV986" s="11">
        <v>0.85670000000000002</v>
      </c>
      <c r="DW986" s="11">
        <v>2.5218400000000001</v>
      </c>
      <c r="DX986" s="11">
        <v>0</v>
      </c>
      <c r="DY986" s="11">
        <v>2199.6268500000001</v>
      </c>
      <c r="DZ986" s="11">
        <v>12.61098</v>
      </c>
      <c r="EA986" s="11">
        <v>13.96691</v>
      </c>
      <c r="EB986" s="11">
        <v>12.075659999999999</v>
      </c>
      <c r="EC986" s="11">
        <v>0.24801999999999999</v>
      </c>
      <c r="ED986" s="11">
        <v>0.25874000000000003</v>
      </c>
      <c r="EE986" s="11">
        <v>12.843170000000001</v>
      </c>
      <c r="EF986" s="11">
        <v>32.271810000000002</v>
      </c>
      <c r="EG986" s="11">
        <v>800.10850000000005</v>
      </c>
      <c r="EH986" s="11">
        <v>9432.5069299999996</v>
      </c>
      <c r="EI986" s="11">
        <v>28382.043549999999</v>
      </c>
      <c r="EJ986" s="11">
        <v>0</v>
      </c>
      <c r="EK986" s="11">
        <v>83.568784609999994</v>
      </c>
      <c r="EL986" s="11">
        <v>7.3384446000000006E-2</v>
      </c>
      <c r="EM986" s="11">
        <v>4.4217421E-2</v>
      </c>
      <c r="EN986" s="11">
        <v>1.9461342999999999E-2</v>
      </c>
      <c r="EO986" s="11">
        <v>0</v>
      </c>
      <c r="EP986" s="11">
        <v>0</v>
      </c>
      <c r="EQ986" s="11">
        <v>0</v>
      </c>
      <c r="ER986" s="11">
        <v>0</v>
      </c>
      <c r="ES986" s="11">
        <v>0</v>
      </c>
      <c r="ET986" s="11">
        <v>0</v>
      </c>
      <c r="EU986" s="11">
        <v>0</v>
      </c>
      <c r="EV986" s="11">
        <v>0</v>
      </c>
      <c r="EW986" s="11">
        <v>25.908325040000001</v>
      </c>
      <c r="EX986" s="11">
        <v>2.4229181999999998E-2</v>
      </c>
      <c r="EY986" s="11">
        <v>1.5098441000000001E-2</v>
      </c>
      <c r="EZ986" s="11">
        <v>6.9076119999999996E-3</v>
      </c>
      <c r="FA986" s="11">
        <v>0</v>
      </c>
      <c r="FB986" s="11">
        <v>0</v>
      </c>
      <c r="FC986" s="11">
        <v>0</v>
      </c>
      <c r="FD986" s="11">
        <v>0</v>
      </c>
      <c r="FE986" s="11">
        <v>0</v>
      </c>
      <c r="FF986" s="11">
        <v>0</v>
      </c>
      <c r="FG986" s="11">
        <v>0</v>
      </c>
      <c r="FH986" s="11">
        <v>0.54671400000000003</v>
      </c>
      <c r="FI986" s="11" t="s">
        <v>115</v>
      </c>
      <c r="FJ986" s="11" t="s">
        <v>115</v>
      </c>
      <c r="FK986" s="9">
        <v>2238.5284280000001</v>
      </c>
      <c r="FL986" s="11" t="s">
        <v>115</v>
      </c>
      <c r="FM986" s="11" t="s">
        <v>115</v>
      </c>
    </row>
    <row r="987" spans="116:169">
      <c r="DL987" s="11">
        <v>0</v>
      </c>
      <c r="DM987" s="11">
        <v>0.52756000000000003</v>
      </c>
      <c r="DN987" s="11">
        <v>3.2699999999999999E-3</v>
      </c>
      <c r="DO987" s="11">
        <v>2.82E-3</v>
      </c>
      <c r="DP987" s="11">
        <v>2.7799999999999999E-3</v>
      </c>
      <c r="DQ987" s="11">
        <v>5.0000000000000002E-5</v>
      </c>
      <c r="DR987" s="11">
        <v>6.0000000000000002E-5</v>
      </c>
      <c r="DS987" s="11">
        <v>2.7100000000000002E-3</v>
      </c>
      <c r="DT987" s="11">
        <v>7.45E-3</v>
      </c>
      <c r="DU987" s="11">
        <v>6.343E-2</v>
      </c>
      <c r="DV987" s="11">
        <v>0.85946999999999996</v>
      </c>
      <c r="DW987" s="11">
        <v>2.5294400000000001</v>
      </c>
      <c r="DX987" s="11">
        <v>0</v>
      </c>
      <c r="DY987" s="11">
        <v>2074.9758999999999</v>
      </c>
      <c r="DZ987" s="11">
        <v>13.36716</v>
      </c>
      <c r="EA987" s="11">
        <v>11.91128</v>
      </c>
      <c r="EB987" s="11">
        <v>12.137449999999999</v>
      </c>
      <c r="EC987" s="11">
        <v>0.22772000000000001</v>
      </c>
      <c r="ED987" s="11">
        <v>0.24217</v>
      </c>
      <c r="EE987" s="11">
        <v>12.161149999999999</v>
      </c>
      <c r="EF987" s="11">
        <v>30.475619999999999</v>
      </c>
      <c r="EG987" s="11">
        <v>800.36724000000004</v>
      </c>
      <c r="EH987" s="11">
        <v>9445.3500999999997</v>
      </c>
      <c r="EI987" s="11">
        <v>28414.315360000001</v>
      </c>
      <c r="EJ987" s="11">
        <v>0</v>
      </c>
      <c r="EK987" s="11">
        <v>82.896124080000007</v>
      </c>
      <c r="EL987" s="11">
        <v>6.8410358000000004E-2</v>
      </c>
      <c r="EM987" s="11">
        <v>4.6354149999999997E-2</v>
      </c>
      <c r="EN987" s="11">
        <v>1.9093958000000001E-2</v>
      </c>
      <c r="EO987" s="11">
        <v>0</v>
      </c>
      <c r="EP987" s="11">
        <v>0</v>
      </c>
      <c r="EQ987" s="11">
        <v>0</v>
      </c>
      <c r="ER987" s="11">
        <v>0</v>
      </c>
      <c r="ES987" s="11">
        <v>0</v>
      </c>
      <c r="ET987" s="11">
        <v>0</v>
      </c>
      <c r="EU987" s="11">
        <v>0</v>
      </c>
      <c r="EV987" s="11">
        <v>0</v>
      </c>
      <c r="EW987" s="11">
        <v>24.484817889999999</v>
      </c>
      <c r="EX987" s="11">
        <v>2.1598418000000001E-2</v>
      </c>
      <c r="EY987" s="11">
        <v>1.5127435999999999E-2</v>
      </c>
      <c r="EZ987" s="11">
        <v>6.4877850000000003E-3</v>
      </c>
      <c r="FA987" s="11">
        <v>0</v>
      </c>
      <c r="FB987" s="11">
        <v>0</v>
      </c>
      <c r="FC987" s="11">
        <v>0</v>
      </c>
      <c r="FD987" s="11">
        <v>0</v>
      </c>
      <c r="FE987" s="11">
        <v>0</v>
      </c>
      <c r="FF987" s="11">
        <v>0</v>
      </c>
      <c r="FG987" s="11">
        <v>0</v>
      </c>
      <c r="FH987" s="11">
        <v>0.53649400000000003</v>
      </c>
      <c r="FI987" s="11" t="s">
        <v>115</v>
      </c>
      <c r="FJ987" s="11" t="s">
        <v>115</v>
      </c>
      <c r="FK987" s="9">
        <v>2112.6195120000002</v>
      </c>
      <c r="FL987" s="11" t="s">
        <v>115</v>
      </c>
      <c r="FM987" s="11" t="s">
        <v>115</v>
      </c>
    </row>
    <row r="988" spans="116:169">
      <c r="DL988" s="11">
        <v>0</v>
      </c>
      <c r="DM988" s="11">
        <v>0.51749999999999996</v>
      </c>
      <c r="DN988" s="11">
        <v>3.2799999999999999E-3</v>
      </c>
      <c r="DO988" s="11">
        <v>3.0000000000000001E-3</v>
      </c>
      <c r="DP988" s="11">
        <v>2.5000000000000001E-3</v>
      </c>
      <c r="DQ988" s="11">
        <v>5.0000000000000002E-5</v>
      </c>
      <c r="DR988" s="11">
        <v>6.0000000000000002E-5</v>
      </c>
      <c r="DS988" s="11">
        <v>2.8E-3</v>
      </c>
      <c r="DT988" s="11">
        <v>7.3000000000000001E-3</v>
      </c>
      <c r="DU988" s="11">
        <v>6.3490000000000005E-2</v>
      </c>
      <c r="DV988" s="11">
        <v>0.86219000000000001</v>
      </c>
      <c r="DW988" s="11">
        <v>2.5368900000000001</v>
      </c>
      <c r="DX988" s="11">
        <v>0</v>
      </c>
      <c r="DY988" s="11">
        <v>1953.32727</v>
      </c>
      <c r="DZ988" s="11">
        <v>12.88232</v>
      </c>
      <c r="EA988" s="11">
        <v>12.199809999999999</v>
      </c>
      <c r="EB988" s="11">
        <v>10.53084</v>
      </c>
      <c r="EC988" s="11">
        <v>0.22058</v>
      </c>
      <c r="ED988" s="11">
        <v>0.23127</v>
      </c>
      <c r="EE988" s="11">
        <v>12.11941</v>
      </c>
      <c r="EF988" s="11">
        <v>28.737480000000001</v>
      </c>
      <c r="EG988" s="11">
        <v>800.60940000000005</v>
      </c>
      <c r="EH988" s="11">
        <v>9457.5112499999996</v>
      </c>
      <c r="EI988" s="11">
        <v>28444.790980000002</v>
      </c>
      <c r="EJ988" s="11">
        <v>0</v>
      </c>
      <c r="EK988" s="11">
        <v>82.237268610000001</v>
      </c>
      <c r="EL988" s="11">
        <v>7.0550905999999997E-2</v>
      </c>
      <c r="EM988" s="11">
        <v>4.2642681000000002E-2</v>
      </c>
      <c r="EN988" s="11">
        <v>2.0072413000000001E-2</v>
      </c>
      <c r="EO988" s="11">
        <v>0</v>
      </c>
      <c r="EP988" s="11">
        <v>0</v>
      </c>
      <c r="EQ988" s="11">
        <v>0</v>
      </c>
      <c r="ER988" s="11">
        <v>0</v>
      </c>
      <c r="ES988" s="11">
        <v>0</v>
      </c>
      <c r="ET988" s="11">
        <v>0</v>
      </c>
      <c r="EU988" s="11">
        <v>0</v>
      </c>
      <c r="EV988" s="11">
        <v>0</v>
      </c>
      <c r="EW988" s="11">
        <v>23.098455269999999</v>
      </c>
      <c r="EX988" s="11">
        <v>2.1207987000000001E-2</v>
      </c>
      <c r="EY988" s="11">
        <v>1.3291033000000001E-2</v>
      </c>
      <c r="EZ988" s="11">
        <v>6.5193930000000001E-3</v>
      </c>
      <c r="FA988" s="11">
        <v>0</v>
      </c>
      <c r="FB988" s="11">
        <v>0</v>
      </c>
      <c r="FC988" s="11">
        <v>0</v>
      </c>
      <c r="FD988" s="11">
        <v>0</v>
      </c>
      <c r="FE988" s="11">
        <v>0</v>
      </c>
      <c r="FF988" s="11">
        <v>0</v>
      </c>
      <c r="FG988" s="11">
        <v>0</v>
      </c>
      <c r="FH988" s="11">
        <v>0.52633600000000003</v>
      </c>
      <c r="FI988" s="11" t="s">
        <v>115</v>
      </c>
      <c r="FJ988" s="11" t="s">
        <v>115</v>
      </c>
      <c r="FK988" s="9">
        <v>1989.160811</v>
      </c>
      <c r="FL988" s="11" t="s">
        <v>115</v>
      </c>
      <c r="FM988" s="11" t="s">
        <v>115</v>
      </c>
    </row>
    <row r="989" spans="116:169">
      <c r="DL989" s="11">
        <v>0</v>
      </c>
      <c r="DM989" s="11">
        <v>0.50756000000000001</v>
      </c>
      <c r="DN989" s="11">
        <v>3.31E-3</v>
      </c>
      <c r="DO989" s="11">
        <v>3.0100000000000001E-3</v>
      </c>
      <c r="DP989" s="11">
        <v>2.63E-3</v>
      </c>
      <c r="DQ989" s="11">
        <v>5.0000000000000002E-5</v>
      </c>
      <c r="DR989" s="11">
        <v>6.0000000000000002E-5</v>
      </c>
      <c r="DS989" s="11">
        <v>2.5500000000000002E-3</v>
      </c>
      <c r="DT989" s="11">
        <v>7.1700000000000002E-3</v>
      </c>
      <c r="DU989" s="11">
        <v>6.3549999999999995E-2</v>
      </c>
      <c r="DV989" s="11">
        <v>0.86497999999999997</v>
      </c>
      <c r="DW989" s="11">
        <v>2.5442</v>
      </c>
      <c r="DX989" s="11">
        <v>0</v>
      </c>
      <c r="DY989" s="11">
        <v>1834.4253100000001</v>
      </c>
      <c r="DZ989" s="11">
        <v>12.470420000000001</v>
      </c>
      <c r="EA989" s="11">
        <v>11.76357</v>
      </c>
      <c r="EB989" s="11">
        <v>10.65226</v>
      </c>
      <c r="EC989" s="11">
        <v>0.21023</v>
      </c>
      <c r="ED989" s="11">
        <v>0.2172</v>
      </c>
      <c r="EE989" s="11">
        <v>10.640930000000001</v>
      </c>
      <c r="EF989" s="11">
        <v>27.069410000000001</v>
      </c>
      <c r="EG989" s="11">
        <v>800.84068000000002</v>
      </c>
      <c r="EH989" s="11">
        <v>9469.6306600000007</v>
      </c>
      <c r="EI989" s="11">
        <v>28473.528460000001</v>
      </c>
      <c r="EJ989" s="11">
        <v>0</v>
      </c>
      <c r="EK989" s="11">
        <v>81.576814859999999</v>
      </c>
      <c r="EL989" s="11">
        <v>7.1833020999999997E-2</v>
      </c>
      <c r="EM989" s="11">
        <v>4.4552702999999999E-2</v>
      </c>
      <c r="EN989" s="11">
        <v>1.8272541E-2</v>
      </c>
      <c r="EO989" s="11">
        <v>0</v>
      </c>
      <c r="EP989" s="11">
        <v>0</v>
      </c>
      <c r="EQ989" s="11">
        <v>0</v>
      </c>
      <c r="ER989" s="11">
        <v>0</v>
      </c>
      <c r="ES989" s="11">
        <v>0</v>
      </c>
      <c r="ET989" s="11">
        <v>0</v>
      </c>
      <c r="EU989" s="11">
        <v>0</v>
      </c>
      <c r="EV989" s="11">
        <v>0</v>
      </c>
      <c r="EW989" s="11">
        <v>21.744109640000001</v>
      </c>
      <c r="EX989" s="11">
        <v>2.0543994999999999E-2</v>
      </c>
      <c r="EY989" s="11">
        <v>1.3224863999999999E-2</v>
      </c>
      <c r="EZ989" s="11">
        <v>5.663993E-3</v>
      </c>
      <c r="FA989" s="11">
        <v>0</v>
      </c>
      <c r="FB989" s="11">
        <v>0</v>
      </c>
      <c r="FC989" s="11">
        <v>0</v>
      </c>
      <c r="FD989" s="11">
        <v>0</v>
      </c>
      <c r="FE989" s="11">
        <v>0</v>
      </c>
      <c r="FF989" s="11">
        <v>0</v>
      </c>
      <c r="FG989" s="11">
        <v>0</v>
      </c>
      <c r="FH989" s="11">
        <v>0.51656100000000005</v>
      </c>
      <c r="FI989" s="11" t="s">
        <v>115</v>
      </c>
      <c r="FJ989" s="11" t="s">
        <v>115</v>
      </c>
      <c r="FK989" s="9">
        <v>1869.5217929999999</v>
      </c>
      <c r="FL989" s="11" t="s">
        <v>115</v>
      </c>
      <c r="FM989" s="11" t="s">
        <v>115</v>
      </c>
    </row>
    <row r="990" spans="116:169">
      <c r="DL990" s="11">
        <v>0</v>
      </c>
      <c r="DM990" s="11">
        <v>0.49786000000000002</v>
      </c>
      <c r="DN990" s="11">
        <v>3.2299999999999998E-3</v>
      </c>
      <c r="DO990" s="11">
        <v>3.0200000000000001E-3</v>
      </c>
      <c r="DP990" s="11">
        <v>2.64E-3</v>
      </c>
      <c r="DQ990" s="11">
        <v>5.0000000000000002E-5</v>
      </c>
      <c r="DR990" s="11">
        <v>6.0000000000000002E-5</v>
      </c>
      <c r="DS990" s="11">
        <v>2.66E-3</v>
      </c>
      <c r="DT990" s="11">
        <v>7.0400000000000003E-3</v>
      </c>
      <c r="DU990" s="11">
        <v>6.3600000000000004E-2</v>
      </c>
      <c r="DV990" s="11">
        <v>0.86753000000000002</v>
      </c>
      <c r="DW990" s="11">
        <v>2.5513699999999999</v>
      </c>
      <c r="DX990" s="11">
        <v>0</v>
      </c>
      <c r="DY990" s="11">
        <v>1718.5936099999999</v>
      </c>
      <c r="DZ990" s="11">
        <v>11.66081</v>
      </c>
      <c r="EA990" s="11">
        <v>11.34137</v>
      </c>
      <c r="EB990" s="11">
        <v>10.28697</v>
      </c>
      <c r="EC990" s="11">
        <v>0.20430999999999999</v>
      </c>
      <c r="ED990" s="11">
        <v>0.20652999999999999</v>
      </c>
      <c r="EE990" s="11">
        <v>10.701639999999999</v>
      </c>
      <c r="EF990" s="11">
        <v>25.461089999999999</v>
      </c>
      <c r="EG990" s="11">
        <v>801.05787999999995</v>
      </c>
      <c r="EH990" s="11">
        <v>9480.2715900000003</v>
      </c>
      <c r="EI990" s="11">
        <v>28500.597880000001</v>
      </c>
      <c r="EJ990" s="11">
        <v>0</v>
      </c>
      <c r="EK990" s="11">
        <v>80.927272590000001</v>
      </c>
      <c r="EL990" s="11">
        <v>7.3309153000000002E-2</v>
      </c>
      <c r="EM990" s="11">
        <v>4.5486574000000002E-2</v>
      </c>
      <c r="EN990" s="11">
        <v>1.9397991E-2</v>
      </c>
      <c r="EO990" s="11">
        <v>0</v>
      </c>
      <c r="EP990" s="11">
        <v>0</v>
      </c>
      <c r="EQ990" s="11">
        <v>0</v>
      </c>
      <c r="ER990" s="11">
        <v>0</v>
      </c>
      <c r="ES990" s="11">
        <v>0</v>
      </c>
      <c r="ET990" s="11">
        <v>0</v>
      </c>
      <c r="EU990" s="11">
        <v>0</v>
      </c>
      <c r="EV990" s="11">
        <v>0</v>
      </c>
      <c r="EW990" s="11">
        <v>20.424416740000002</v>
      </c>
      <c r="EX990" s="11">
        <v>1.9911631999999999E-2</v>
      </c>
      <c r="EY990" s="11">
        <v>1.2843757000000001E-2</v>
      </c>
      <c r="EZ990" s="11">
        <v>5.7285749999999996E-3</v>
      </c>
      <c r="FA990" s="11">
        <v>0</v>
      </c>
      <c r="FB990" s="11">
        <v>0</v>
      </c>
      <c r="FC990" s="11">
        <v>0</v>
      </c>
      <c r="FD990" s="11">
        <v>0</v>
      </c>
      <c r="FE990" s="11">
        <v>0</v>
      </c>
      <c r="FF990" s="11">
        <v>0</v>
      </c>
      <c r="FG990" s="11">
        <v>0</v>
      </c>
      <c r="FH990" s="11">
        <v>0.506803</v>
      </c>
      <c r="FI990" s="11" t="s">
        <v>115</v>
      </c>
      <c r="FJ990" s="11" t="s">
        <v>115</v>
      </c>
      <c r="FK990" s="9">
        <v>1752.0870749999999</v>
      </c>
      <c r="FL990" s="11" t="s">
        <v>115</v>
      </c>
      <c r="FM990" s="11" t="s">
        <v>115</v>
      </c>
    </row>
    <row r="991" spans="116:169">
      <c r="DL991" s="11">
        <v>0</v>
      </c>
      <c r="DM991" s="11">
        <v>0.48798999999999998</v>
      </c>
      <c r="DN991" s="11">
        <v>3.5200000000000001E-3</v>
      </c>
      <c r="DO991" s="11">
        <v>2.96E-3</v>
      </c>
      <c r="DP991" s="11">
        <v>2.65E-3</v>
      </c>
      <c r="DQ991" s="11">
        <v>5.0000000000000002E-5</v>
      </c>
      <c r="DR991" s="11">
        <v>6.0000000000000002E-5</v>
      </c>
      <c r="DS991" s="11">
        <v>2.6800000000000001E-3</v>
      </c>
      <c r="DT991" s="11">
        <v>6.8999999999999999E-3</v>
      </c>
      <c r="DU991" s="11">
        <v>6.3659999999999994E-2</v>
      </c>
      <c r="DV991" s="11">
        <v>0.87019000000000002</v>
      </c>
      <c r="DW991" s="11">
        <v>2.5584099999999999</v>
      </c>
      <c r="DX991" s="11">
        <v>0</v>
      </c>
      <c r="DY991" s="11">
        <v>1604.48298</v>
      </c>
      <c r="DZ991" s="11">
        <v>12.13256</v>
      </c>
      <c r="EA991" s="11">
        <v>10.632680000000001</v>
      </c>
      <c r="EB991" s="11">
        <v>9.9005899999999993</v>
      </c>
      <c r="EC991" s="11">
        <v>0.19409999999999999</v>
      </c>
      <c r="ED991" s="11">
        <v>0.19431000000000001</v>
      </c>
      <c r="EE991" s="11">
        <v>10.37072</v>
      </c>
      <c r="EF991" s="11">
        <v>23.816880000000001</v>
      </c>
      <c r="EG991" s="11">
        <v>801.26441</v>
      </c>
      <c r="EH991" s="11">
        <v>9490.9732299999996</v>
      </c>
      <c r="EI991" s="11">
        <v>28526.058959999998</v>
      </c>
      <c r="EJ991" s="11">
        <v>0</v>
      </c>
      <c r="EK991" s="11">
        <v>80.222967429999997</v>
      </c>
      <c r="EL991" s="11">
        <v>7.3353862000000006E-2</v>
      </c>
      <c r="EM991" s="11">
        <v>4.622805E-2</v>
      </c>
      <c r="EN991" s="11">
        <v>1.9705699E-2</v>
      </c>
      <c r="EO991" s="11">
        <v>0</v>
      </c>
      <c r="EP991" s="11">
        <v>0</v>
      </c>
      <c r="EQ991" s="11">
        <v>0</v>
      </c>
      <c r="ER991" s="11">
        <v>0</v>
      </c>
      <c r="ES991" s="11">
        <v>0</v>
      </c>
      <c r="ET991" s="11">
        <v>0</v>
      </c>
      <c r="EU991" s="11">
        <v>0</v>
      </c>
      <c r="EV991" s="11">
        <v>0</v>
      </c>
      <c r="EW991" s="11">
        <v>19.122758730000001</v>
      </c>
      <c r="EX991" s="11">
        <v>1.8886917E-2</v>
      </c>
      <c r="EY991" s="11">
        <v>1.2390022000000001E-2</v>
      </c>
      <c r="EZ991" s="11">
        <v>5.533891E-3</v>
      </c>
      <c r="FA991" s="11">
        <v>0</v>
      </c>
      <c r="FB991" s="11">
        <v>0</v>
      </c>
      <c r="FC991" s="11">
        <v>0</v>
      </c>
      <c r="FD991" s="11">
        <v>0</v>
      </c>
      <c r="FE991" s="11">
        <v>0</v>
      </c>
      <c r="FF991" s="11">
        <v>0</v>
      </c>
      <c r="FG991" s="11">
        <v>0</v>
      </c>
      <c r="FH991" s="11">
        <v>0.49716700000000003</v>
      </c>
      <c r="FI991" s="11" t="s">
        <v>115</v>
      </c>
      <c r="FJ991" s="11" t="s">
        <v>115</v>
      </c>
      <c r="FK991" s="9">
        <v>1637.342913</v>
      </c>
      <c r="FL991" s="11" t="s">
        <v>115</v>
      </c>
      <c r="FM991" s="11" t="s">
        <v>115</v>
      </c>
    </row>
    <row r="992" spans="116:169">
      <c r="DL992" s="11">
        <v>0</v>
      </c>
      <c r="DM992" s="11">
        <v>0.47815999999999997</v>
      </c>
      <c r="DN992" s="11">
        <v>3.6800000000000001E-3</v>
      </c>
      <c r="DO992" s="11">
        <v>3.16E-3</v>
      </c>
      <c r="DP992" s="11">
        <v>2.6099999999999999E-3</v>
      </c>
      <c r="DQ992" s="11">
        <v>5.0000000000000002E-5</v>
      </c>
      <c r="DR992" s="11">
        <v>5.0000000000000002E-5</v>
      </c>
      <c r="DS992" s="11">
        <v>2.7000000000000001E-3</v>
      </c>
      <c r="DT992" s="11">
        <v>6.7600000000000004E-3</v>
      </c>
      <c r="DU992" s="11">
        <v>6.3710000000000003E-2</v>
      </c>
      <c r="DV992" s="11">
        <v>0.87287000000000003</v>
      </c>
      <c r="DW992" s="11">
        <v>2.5653100000000002</v>
      </c>
      <c r="DX992" s="11">
        <v>0</v>
      </c>
      <c r="DY992" s="11">
        <v>1492.86356</v>
      </c>
      <c r="DZ992" s="11">
        <v>12.087199999999999</v>
      </c>
      <c r="EA992" s="11">
        <v>10.823040000000001</v>
      </c>
      <c r="EB992" s="11">
        <v>9.3223299999999991</v>
      </c>
      <c r="EC992" s="11">
        <v>0.18992999999999999</v>
      </c>
      <c r="ED992" s="11">
        <v>0.18410000000000001</v>
      </c>
      <c r="EE992" s="11">
        <v>9.9880600000000008</v>
      </c>
      <c r="EF992" s="11">
        <v>22.233899999999998</v>
      </c>
      <c r="EG992" s="11">
        <v>801.45871</v>
      </c>
      <c r="EH992" s="11">
        <v>9501.3439500000004</v>
      </c>
      <c r="EI992" s="11">
        <v>28549.875840000001</v>
      </c>
      <c r="EJ992" s="11">
        <v>0</v>
      </c>
      <c r="EK992" s="11">
        <v>79.507373439999995</v>
      </c>
      <c r="EL992" s="11">
        <v>7.7451802E-2</v>
      </c>
      <c r="EM992" s="11">
        <v>4.5979629000000001E-2</v>
      </c>
      <c r="EN992" s="11">
        <v>1.9991885000000001E-2</v>
      </c>
      <c r="EO992" s="11">
        <v>0</v>
      </c>
      <c r="EP992" s="11">
        <v>0</v>
      </c>
      <c r="EQ992" s="11">
        <v>0</v>
      </c>
      <c r="ER992" s="11">
        <v>0</v>
      </c>
      <c r="ES992" s="11">
        <v>0</v>
      </c>
      <c r="ET992" s="11">
        <v>0</v>
      </c>
      <c r="EU992" s="11">
        <v>0</v>
      </c>
      <c r="EV992" s="11">
        <v>0</v>
      </c>
      <c r="EW992" s="11">
        <v>17.850846260000001</v>
      </c>
      <c r="EX992" s="11">
        <v>1.8832055E-2</v>
      </c>
      <c r="EY992" s="11">
        <v>1.1672337E-2</v>
      </c>
      <c r="EZ992" s="11">
        <v>5.3277979999999999E-3</v>
      </c>
      <c r="FA992" s="11">
        <v>0</v>
      </c>
      <c r="FB992" s="11">
        <v>0</v>
      </c>
      <c r="FC992" s="11">
        <v>0</v>
      </c>
      <c r="FD992" s="11">
        <v>0</v>
      </c>
      <c r="FE992" s="11">
        <v>0</v>
      </c>
      <c r="FF992" s="11">
        <v>0</v>
      </c>
      <c r="FG992" s="11">
        <v>0</v>
      </c>
      <c r="FH992" s="11">
        <v>0.48765700000000001</v>
      </c>
      <c r="FI992" s="11" t="s">
        <v>115</v>
      </c>
      <c r="FJ992" s="11" t="s">
        <v>115</v>
      </c>
      <c r="FK992" s="9">
        <v>1525.286067</v>
      </c>
      <c r="FL992" s="11" t="s">
        <v>115</v>
      </c>
      <c r="FM992" s="11" t="s">
        <v>115</v>
      </c>
    </row>
    <row r="993" spans="116:169">
      <c r="DL993" s="11">
        <v>0</v>
      </c>
      <c r="DM993" s="11">
        <v>0.46916999999999998</v>
      </c>
      <c r="DN993" s="11">
        <v>3.0799999999999998E-3</v>
      </c>
      <c r="DO993" s="11">
        <v>3.2799999999999999E-3</v>
      </c>
      <c r="DP993" s="11">
        <v>2.7599999999999999E-3</v>
      </c>
      <c r="DQ993" s="11">
        <v>6.0000000000000002E-5</v>
      </c>
      <c r="DR993" s="11">
        <v>5.0000000000000002E-5</v>
      </c>
      <c r="DS993" s="11">
        <v>2.64E-3</v>
      </c>
      <c r="DT993" s="11">
        <v>6.6299999999999996E-3</v>
      </c>
      <c r="DU993" s="11">
        <v>6.3769999999999993E-2</v>
      </c>
      <c r="DV993" s="11">
        <v>0.87556999999999996</v>
      </c>
      <c r="DW993" s="11">
        <v>2.5720700000000001</v>
      </c>
      <c r="DX993" s="11">
        <v>0</v>
      </c>
      <c r="DY993" s="11">
        <v>1386.0765699999999</v>
      </c>
      <c r="DZ993" s="11">
        <v>9.5987500000000008</v>
      </c>
      <c r="EA993" s="11">
        <v>10.71191</v>
      </c>
      <c r="EB993" s="11">
        <v>9.4267500000000002</v>
      </c>
      <c r="EC993" s="11">
        <v>0.18628</v>
      </c>
      <c r="ED993" s="11">
        <v>0.17388999999999999</v>
      </c>
      <c r="EE993" s="11">
        <v>9.3608499999999992</v>
      </c>
      <c r="EF993" s="11">
        <v>20.693010000000001</v>
      </c>
      <c r="EG993" s="11">
        <v>801.64281000000005</v>
      </c>
      <c r="EH993" s="11">
        <v>9511.3320000000003</v>
      </c>
      <c r="EI993" s="11">
        <v>28572.10974</v>
      </c>
      <c r="EJ993" s="11">
        <v>0</v>
      </c>
      <c r="EK993" s="11">
        <v>78.907568620000006</v>
      </c>
      <c r="EL993" s="11">
        <v>8.1698898000000006E-2</v>
      </c>
      <c r="EM993" s="11">
        <v>4.8888609E-2</v>
      </c>
      <c r="EN993" s="11">
        <v>1.9895692E-2</v>
      </c>
      <c r="EO993" s="11">
        <v>0</v>
      </c>
      <c r="EP993" s="11">
        <v>0</v>
      </c>
      <c r="EQ993" s="11">
        <v>0</v>
      </c>
      <c r="ER993" s="11">
        <v>0</v>
      </c>
      <c r="ES993" s="11">
        <v>0</v>
      </c>
      <c r="ET993" s="11">
        <v>0</v>
      </c>
      <c r="EU993" s="11">
        <v>0</v>
      </c>
      <c r="EV993" s="11">
        <v>0</v>
      </c>
      <c r="EW993" s="11">
        <v>16.63547041</v>
      </c>
      <c r="EX993" s="11">
        <v>1.8722816E-2</v>
      </c>
      <c r="EY993" s="11">
        <v>1.1721051999999999E-2</v>
      </c>
      <c r="EZ993" s="11">
        <v>5.0202689999999999E-3</v>
      </c>
      <c r="FA993" s="11">
        <v>0</v>
      </c>
      <c r="FB993" s="11">
        <v>0</v>
      </c>
      <c r="FC993" s="11">
        <v>0</v>
      </c>
      <c r="FD993" s="11">
        <v>0</v>
      </c>
      <c r="FE993" s="11">
        <v>0</v>
      </c>
      <c r="FF993" s="11">
        <v>0</v>
      </c>
      <c r="FG993" s="11">
        <v>0</v>
      </c>
      <c r="FH993" s="11">
        <v>0.47833900000000001</v>
      </c>
      <c r="FI993" s="11" t="s">
        <v>115</v>
      </c>
      <c r="FJ993" s="11" t="s">
        <v>115</v>
      </c>
      <c r="FK993" s="9">
        <v>1416.000262</v>
      </c>
      <c r="FL993" s="11" t="s">
        <v>115</v>
      </c>
      <c r="FM993" s="11" t="s">
        <v>115</v>
      </c>
    </row>
    <row r="994" spans="116:169">
      <c r="DL994" s="11">
        <v>0</v>
      </c>
      <c r="DM994" s="11">
        <v>0.45973000000000003</v>
      </c>
      <c r="DN994" s="11">
        <v>3.5100000000000001E-3</v>
      </c>
      <c r="DO994" s="11">
        <v>2.8500000000000001E-3</v>
      </c>
      <c r="DP994" s="11">
        <v>2.8500000000000001E-3</v>
      </c>
      <c r="DQ994" s="11">
        <v>5.0000000000000002E-5</v>
      </c>
      <c r="DR994" s="11">
        <v>5.0000000000000002E-5</v>
      </c>
      <c r="DS994" s="11">
        <v>2.8E-3</v>
      </c>
      <c r="DT994" s="11">
        <v>6.4900000000000001E-3</v>
      </c>
      <c r="DU994" s="11">
        <v>6.3820000000000002E-2</v>
      </c>
      <c r="DV994" s="11">
        <v>0.87819999999999998</v>
      </c>
      <c r="DW994" s="11">
        <v>2.5786899999999999</v>
      </c>
      <c r="DX994" s="11">
        <v>0</v>
      </c>
      <c r="DY994" s="11">
        <v>1280.2038399999999</v>
      </c>
      <c r="DZ994" s="11">
        <v>10.368639999999999</v>
      </c>
      <c r="EA994" s="11">
        <v>8.8324300000000004</v>
      </c>
      <c r="EB994" s="11">
        <v>9.2629199999999994</v>
      </c>
      <c r="EC994" s="11">
        <v>0.16991999999999999</v>
      </c>
      <c r="ED994" s="11">
        <v>0.16089000000000001</v>
      </c>
      <c r="EE994" s="11">
        <v>9.4844299999999997</v>
      </c>
      <c r="EF994" s="11">
        <v>19.180129999999998</v>
      </c>
      <c r="EG994" s="11">
        <v>801.81669999999997</v>
      </c>
      <c r="EH994" s="11">
        <v>9520.6928499999995</v>
      </c>
      <c r="EI994" s="11">
        <v>28592.802749999999</v>
      </c>
      <c r="EJ994" s="11">
        <v>0</v>
      </c>
      <c r="EK994" s="11">
        <v>78.188120670000004</v>
      </c>
      <c r="EL994" s="11">
        <v>7.6132114000000001E-2</v>
      </c>
      <c r="EM994" s="11">
        <v>5.1504491999999999E-2</v>
      </c>
      <c r="EN994" s="11">
        <v>2.1300017000000001E-2</v>
      </c>
      <c r="EO994" s="11">
        <v>0</v>
      </c>
      <c r="EP994" s="11">
        <v>0</v>
      </c>
      <c r="EQ994" s="11">
        <v>0</v>
      </c>
      <c r="ER994" s="11">
        <v>0</v>
      </c>
      <c r="ES994" s="11">
        <v>0</v>
      </c>
      <c r="ET994" s="11">
        <v>0</v>
      </c>
      <c r="EU994" s="11">
        <v>0</v>
      </c>
      <c r="EV994" s="11">
        <v>0</v>
      </c>
      <c r="EW994" s="11">
        <v>15.424659180000001</v>
      </c>
      <c r="EX994" s="11">
        <v>1.6445595E-2</v>
      </c>
      <c r="EY994" s="11">
        <v>1.1634474000000001E-2</v>
      </c>
      <c r="EZ994" s="11">
        <v>5.0762070000000001E-3</v>
      </c>
      <c r="FA994" s="11">
        <v>0</v>
      </c>
      <c r="FB994" s="11">
        <v>0</v>
      </c>
      <c r="FC994" s="11">
        <v>0</v>
      </c>
      <c r="FD994" s="11">
        <v>0</v>
      </c>
      <c r="FE994" s="11">
        <v>0</v>
      </c>
      <c r="FF994" s="11">
        <v>0</v>
      </c>
      <c r="FG994" s="11">
        <v>0</v>
      </c>
      <c r="FH994" s="11">
        <v>0.468995</v>
      </c>
      <c r="FI994" s="11" t="s">
        <v>115</v>
      </c>
      <c r="FJ994" s="11" t="s">
        <v>115</v>
      </c>
      <c r="FK994" s="9">
        <v>1308.837749</v>
      </c>
      <c r="FL994" s="11" t="s">
        <v>115</v>
      </c>
      <c r="FM994" s="11" t="s">
        <v>115</v>
      </c>
    </row>
    <row r="995" spans="116:169">
      <c r="DL995" s="11">
        <v>0</v>
      </c>
      <c r="DM995" s="11">
        <v>0.45145999999999997</v>
      </c>
      <c r="DN995" s="11">
        <v>2.5699999999999998E-3</v>
      </c>
      <c r="DO995" s="11">
        <v>3.13E-3</v>
      </c>
      <c r="DP995" s="11">
        <v>2.5300000000000001E-3</v>
      </c>
      <c r="DQ995" s="11">
        <v>5.0000000000000002E-5</v>
      </c>
      <c r="DR995" s="11">
        <v>5.0000000000000002E-5</v>
      </c>
      <c r="DS995" s="11">
        <v>2.8300000000000001E-3</v>
      </c>
      <c r="DT995" s="11">
        <v>6.3800000000000003E-3</v>
      </c>
      <c r="DU995" s="11">
        <v>6.3880000000000006E-2</v>
      </c>
      <c r="DV995" s="11">
        <v>0.88100999999999996</v>
      </c>
      <c r="DW995" s="11">
        <v>2.5851799999999998</v>
      </c>
      <c r="DX995" s="11">
        <v>0</v>
      </c>
      <c r="DY995" s="11">
        <v>1179.7088100000001</v>
      </c>
      <c r="DZ995" s="11">
        <v>7.1623700000000001</v>
      </c>
      <c r="EA995" s="11">
        <v>9.1607599999999998</v>
      </c>
      <c r="EB995" s="11">
        <v>7.7872599999999998</v>
      </c>
      <c r="EC995" s="11">
        <v>0.16308</v>
      </c>
      <c r="ED995" s="11">
        <v>0.1515</v>
      </c>
      <c r="EE995" s="11">
        <v>9.1280900000000003</v>
      </c>
      <c r="EF995" s="11">
        <v>17.772110000000001</v>
      </c>
      <c r="EG995" s="11">
        <v>801.97758999999996</v>
      </c>
      <c r="EH995" s="11">
        <v>9530.1772899999996</v>
      </c>
      <c r="EI995" s="11">
        <v>28611.98288</v>
      </c>
      <c r="EJ995" s="11">
        <v>0</v>
      </c>
      <c r="EK995" s="11">
        <v>77.654915779999996</v>
      </c>
      <c r="EL995" s="11">
        <v>7.9924917999999998E-2</v>
      </c>
      <c r="EM995" s="11">
        <v>4.6694061000000002E-2</v>
      </c>
      <c r="EN995" s="11">
        <v>2.2219573999999999E-2</v>
      </c>
      <c r="EO995" s="11">
        <v>0</v>
      </c>
      <c r="EP995" s="11">
        <v>0</v>
      </c>
      <c r="EQ995" s="11">
        <v>0</v>
      </c>
      <c r="ER995" s="11">
        <v>0</v>
      </c>
      <c r="ES995" s="11">
        <v>0</v>
      </c>
      <c r="ET995" s="11">
        <v>0</v>
      </c>
      <c r="EU995" s="11">
        <v>0</v>
      </c>
      <c r="EV995" s="11">
        <v>0</v>
      </c>
      <c r="EW995" s="11">
        <v>14.27935521</v>
      </c>
      <c r="EX995" s="11">
        <v>1.6140231000000001E-2</v>
      </c>
      <c r="EY995" s="11">
        <v>9.915887E-3</v>
      </c>
      <c r="EZ995" s="11">
        <v>4.987539E-3</v>
      </c>
      <c r="FA995" s="11">
        <v>0</v>
      </c>
      <c r="FB995" s="11">
        <v>0</v>
      </c>
      <c r="FC995" s="11">
        <v>0</v>
      </c>
      <c r="FD995" s="11">
        <v>0</v>
      </c>
      <c r="FE995" s="11">
        <v>0</v>
      </c>
      <c r="FF995" s="11">
        <v>0</v>
      </c>
      <c r="FG995" s="11">
        <v>0</v>
      </c>
      <c r="FH995" s="11">
        <v>0.45973700000000001</v>
      </c>
      <c r="FI995" s="11" t="s">
        <v>115</v>
      </c>
      <c r="FJ995" s="11" t="s">
        <v>115</v>
      </c>
      <c r="FK995" s="9">
        <v>1203.982287</v>
      </c>
      <c r="FL995" s="11" t="s">
        <v>115</v>
      </c>
      <c r="FM995" s="11" t="s">
        <v>115</v>
      </c>
    </row>
    <row r="996" spans="116:169">
      <c r="DL996" s="11">
        <v>0</v>
      </c>
      <c r="DM996" s="11">
        <v>0.44309999999999999</v>
      </c>
      <c r="DN996" s="11">
        <v>2.5699999999999998E-3</v>
      </c>
      <c r="DO996" s="11">
        <v>2.4599999999999999E-3</v>
      </c>
      <c r="DP996" s="11">
        <v>2.7000000000000001E-3</v>
      </c>
      <c r="DQ996" s="11">
        <v>5.0000000000000002E-5</v>
      </c>
      <c r="DR996" s="11">
        <v>5.0000000000000002E-5</v>
      </c>
      <c r="DS996" s="11">
        <v>2.5400000000000002E-3</v>
      </c>
      <c r="DT996" s="11">
        <v>6.2599999999999999E-3</v>
      </c>
      <c r="DU996" s="11">
        <v>6.3930000000000001E-2</v>
      </c>
      <c r="DV996" s="11">
        <v>0.88383</v>
      </c>
      <c r="DW996" s="11">
        <v>2.5915599999999999</v>
      </c>
      <c r="DX996" s="11">
        <v>0</v>
      </c>
      <c r="DY996" s="11">
        <v>1080.9785999999999</v>
      </c>
      <c r="DZ996" s="11">
        <v>6.7174300000000002</v>
      </c>
      <c r="EA996" s="11">
        <v>6.7922399999999996</v>
      </c>
      <c r="EB996" s="11">
        <v>7.8794300000000002</v>
      </c>
      <c r="EC996" s="11">
        <v>0.13797999999999999</v>
      </c>
      <c r="ED996" s="11">
        <v>0.13497000000000001</v>
      </c>
      <c r="EE996" s="11">
        <v>7.7691299999999996</v>
      </c>
      <c r="EF996" s="11">
        <v>16.372170000000001</v>
      </c>
      <c r="EG996" s="11">
        <v>802.12909000000002</v>
      </c>
      <c r="EH996" s="11">
        <v>9539.3053799999998</v>
      </c>
      <c r="EI996" s="11">
        <v>28629.755000000001</v>
      </c>
      <c r="EJ996" s="11">
        <v>0</v>
      </c>
      <c r="EK996" s="11">
        <v>77.061229389999994</v>
      </c>
      <c r="EL996" s="11">
        <v>6.9249053000000005E-2</v>
      </c>
      <c r="EM996" s="11">
        <v>4.9913645999999999E-2</v>
      </c>
      <c r="EN996" s="11">
        <v>1.9937802000000001E-2</v>
      </c>
      <c r="EO996" s="11">
        <v>0</v>
      </c>
      <c r="EP996" s="11">
        <v>0</v>
      </c>
      <c r="EQ996" s="11">
        <v>0</v>
      </c>
      <c r="ER996" s="11">
        <v>0</v>
      </c>
      <c r="ES996" s="11">
        <v>0</v>
      </c>
      <c r="ET996" s="11">
        <v>0</v>
      </c>
      <c r="EU996" s="11">
        <v>0</v>
      </c>
      <c r="EV996" s="11">
        <v>0</v>
      </c>
      <c r="EW996" s="11">
        <v>13.14936443</v>
      </c>
      <c r="EX996" s="11">
        <v>1.3109421E-2</v>
      </c>
      <c r="EY996" s="11">
        <v>9.91241E-3</v>
      </c>
      <c r="EZ996" s="11">
        <v>4.2022439999999999E-3</v>
      </c>
      <c r="FA996" s="11">
        <v>0</v>
      </c>
      <c r="FB996" s="11">
        <v>0</v>
      </c>
      <c r="FC996" s="11">
        <v>0</v>
      </c>
      <c r="FD996" s="11">
        <v>0</v>
      </c>
      <c r="FE996" s="11">
        <v>0</v>
      </c>
      <c r="FF996" s="11">
        <v>0</v>
      </c>
      <c r="FG996" s="11">
        <v>0</v>
      </c>
      <c r="FH996" s="11">
        <v>0.45088200000000001</v>
      </c>
      <c r="FI996" s="11" t="s">
        <v>115</v>
      </c>
      <c r="FJ996" s="11" t="s">
        <v>115</v>
      </c>
      <c r="FK996" s="9">
        <v>1102.505686</v>
      </c>
      <c r="FL996" s="11" t="s">
        <v>115</v>
      </c>
      <c r="FM996" s="11" t="s">
        <v>115</v>
      </c>
    </row>
    <row r="997" spans="116:169">
      <c r="DL997" s="11">
        <v>0</v>
      </c>
      <c r="DM997" s="11">
        <v>0.43458000000000002</v>
      </c>
      <c r="DN997" s="11">
        <v>2.7699999999999999E-3</v>
      </c>
      <c r="DO997" s="11">
        <v>2.4099999999999998E-3</v>
      </c>
      <c r="DP997" s="11">
        <v>2.1900000000000001E-3</v>
      </c>
      <c r="DQ997" s="11">
        <v>5.0000000000000002E-5</v>
      </c>
      <c r="DR997" s="11">
        <v>5.0000000000000002E-5</v>
      </c>
      <c r="DS997" s="11">
        <v>2.6800000000000001E-3</v>
      </c>
      <c r="DT997" s="11">
        <v>6.1500000000000001E-3</v>
      </c>
      <c r="DU997" s="11">
        <v>6.3979999999999995E-2</v>
      </c>
      <c r="DV997" s="11">
        <v>0.88636999999999999</v>
      </c>
      <c r="DW997" s="11">
        <v>2.5978300000000001</v>
      </c>
      <c r="DX997" s="11">
        <v>0</v>
      </c>
      <c r="DY997" s="11">
        <v>983.94861000000003</v>
      </c>
      <c r="DZ997" s="11">
        <v>6.7526599999999997</v>
      </c>
      <c r="EA997" s="11">
        <v>6.2190099999999999</v>
      </c>
      <c r="EB997" s="11">
        <v>6.0014599999999998</v>
      </c>
      <c r="EC997" s="11">
        <v>0.12292</v>
      </c>
      <c r="ED997" s="11">
        <v>0.12395</v>
      </c>
      <c r="EE997" s="11">
        <v>7.7649699999999999</v>
      </c>
      <c r="EF997" s="11">
        <v>15.021520000000001</v>
      </c>
      <c r="EG997" s="11">
        <v>802.26405999999997</v>
      </c>
      <c r="EH997" s="11">
        <v>9547.0745100000004</v>
      </c>
      <c r="EI997" s="11">
        <v>28646.12716</v>
      </c>
      <c r="EJ997" s="11">
        <v>0</v>
      </c>
      <c r="EK997" s="11">
        <v>76.421662019999999</v>
      </c>
      <c r="EL997" s="11">
        <v>6.5357339E-2</v>
      </c>
      <c r="EM997" s="11">
        <v>4.2027172000000002E-2</v>
      </c>
      <c r="EN997" s="11">
        <v>2.1545445E-2</v>
      </c>
      <c r="EO997" s="11">
        <v>0</v>
      </c>
      <c r="EP997" s="11">
        <v>0</v>
      </c>
      <c r="EQ997" s="11">
        <v>0</v>
      </c>
      <c r="ER997" s="11">
        <v>0</v>
      </c>
      <c r="ES997" s="11">
        <v>0</v>
      </c>
      <c r="ET997" s="11">
        <v>0</v>
      </c>
      <c r="EU997" s="11">
        <v>0</v>
      </c>
      <c r="EV997" s="11">
        <v>0</v>
      </c>
      <c r="EW997" s="11">
        <v>12.039103369999999</v>
      </c>
      <c r="EX997" s="11">
        <v>1.1490106999999999E-2</v>
      </c>
      <c r="EY997" s="11">
        <v>7.7954610000000001E-3</v>
      </c>
      <c r="EZ997" s="11">
        <v>4.2492470000000003E-3</v>
      </c>
      <c r="FA997" s="11">
        <v>0</v>
      </c>
      <c r="FB997" s="11">
        <v>0</v>
      </c>
      <c r="FC997" s="11">
        <v>0</v>
      </c>
      <c r="FD997" s="11">
        <v>0</v>
      </c>
      <c r="FE997" s="11">
        <v>0</v>
      </c>
      <c r="FF997" s="11">
        <v>0</v>
      </c>
      <c r="FG997" s="11">
        <v>0</v>
      </c>
      <c r="FH997" s="11">
        <v>0.44199500000000003</v>
      </c>
      <c r="FI997" s="11" t="s">
        <v>115</v>
      </c>
      <c r="FJ997" s="11" t="s">
        <v>115</v>
      </c>
      <c r="FK997" s="9">
        <v>1003.044662</v>
      </c>
      <c r="FL997" s="11" t="s">
        <v>115</v>
      </c>
      <c r="FM997" s="11" t="s">
        <v>115</v>
      </c>
    </row>
    <row r="998" spans="116:169">
      <c r="DL998" s="11">
        <v>0</v>
      </c>
      <c r="DM998" s="11">
        <v>0.42665999999999998</v>
      </c>
      <c r="DN998" s="11">
        <v>2.3600000000000001E-3</v>
      </c>
      <c r="DO998" s="11">
        <v>2.5300000000000001E-3</v>
      </c>
      <c r="DP998" s="11">
        <v>2.1199999999999999E-3</v>
      </c>
      <c r="DQ998" s="11">
        <v>4.0000000000000003E-5</v>
      </c>
      <c r="DR998" s="11">
        <v>5.0000000000000002E-5</v>
      </c>
      <c r="DS998" s="11">
        <v>2.2000000000000001E-3</v>
      </c>
      <c r="DT998" s="11">
        <v>6.0299999999999998E-3</v>
      </c>
      <c r="DU998" s="11">
        <v>6.4030000000000004E-2</v>
      </c>
      <c r="DV998" s="11">
        <v>0.88905999999999996</v>
      </c>
      <c r="DW998" s="11">
        <v>2.60398</v>
      </c>
      <c r="DX998" s="11">
        <v>0</v>
      </c>
      <c r="DY998" s="11">
        <v>890.29890999999998</v>
      </c>
      <c r="DZ998" s="11">
        <v>5.3336100000000002</v>
      </c>
      <c r="EA998" s="11">
        <v>6.1099500000000004</v>
      </c>
      <c r="EB998" s="11">
        <v>5.4547499999999998</v>
      </c>
      <c r="EC998" s="11">
        <v>0.11078</v>
      </c>
      <c r="ED998" s="11">
        <v>0.11149000000000001</v>
      </c>
      <c r="EE998" s="11">
        <v>5.9626999999999999</v>
      </c>
      <c r="EF998" s="11">
        <v>13.658379999999999</v>
      </c>
      <c r="EG998" s="11">
        <v>802.38801000000001</v>
      </c>
      <c r="EH998" s="11">
        <v>9554.8394800000005</v>
      </c>
      <c r="EI998" s="11">
        <v>28661.148679999998</v>
      </c>
      <c r="EJ998" s="11">
        <v>0</v>
      </c>
      <c r="EK998" s="11">
        <v>75.879626819999999</v>
      </c>
      <c r="EL998" s="11">
        <v>6.6632347999999994E-2</v>
      </c>
      <c r="EM998" s="11">
        <v>4.0148979000000001E-2</v>
      </c>
      <c r="EN998" s="11">
        <v>1.7670706000000001E-2</v>
      </c>
      <c r="EO998" s="11">
        <v>0</v>
      </c>
      <c r="EP998" s="11">
        <v>0</v>
      </c>
      <c r="EQ998" s="11">
        <v>0</v>
      </c>
      <c r="ER998" s="11">
        <v>0</v>
      </c>
      <c r="ES998" s="11">
        <v>0</v>
      </c>
      <c r="ET998" s="11">
        <v>0</v>
      </c>
      <c r="EU998" s="11">
        <v>0</v>
      </c>
      <c r="EV998" s="11">
        <v>0</v>
      </c>
      <c r="EW998" s="11">
        <v>10.97106161</v>
      </c>
      <c r="EX998" s="11">
        <v>1.0806769000000001E-2</v>
      </c>
      <c r="EY998" s="11">
        <v>6.9076470000000003E-3</v>
      </c>
      <c r="EZ998" s="11">
        <v>3.2483870000000001E-3</v>
      </c>
      <c r="FA998" s="11">
        <v>0</v>
      </c>
      <c r="FB998" s="11">
        <v>0</v>
      </c>
      <c r="FC998" s="11">
        <v>0</v>
      </c>
      <c r="FD998" s="11">
        <v>0</v>
      </c>
      <c r="FE998" s="11">
        <v>0</v>
      </c>
      <c r="FF998" s="11">
        <v>0</v>
      </c>
      <c r="FG998" s="11">
        <v>0</v>
      </c>
      <c r="FH998" s="11">
        <v>0.43372100000000002</v>
      </c>
      <c r="FI998" s="11" t="s">
        <v>115</v>
      </c>
      <c r="FJ998" s="11" t="s">
        <v>115</v>
      </c>
      <c r="FK998" s="11">
        <v>907.30800499999998</v>
      </c>
      <c r="FL998" s="11" t="s">
        <v>115</v>
      </c>
      <c r="FM998" s="11" t="s">
        <v>115</v>
      </c>
    </row>
    <row r="999" spans="116:169">
      <c r="DL999" s="11">
        <v>0</v>
      </c>
      <c r="DM999" s="11">
        <v>0.41853000000000001</v>
      </c>
      <c r="DN999" s="11">
        <v>2.5899999999999999E-3</v>
      </c>
      <c r="DO999" s="11">
        <v>2.2399999999999998E-3</v>
      </c>
      <c r="DP999" s="11">
        <v>2.2100000000000002E-3</v>
      </c>
      <c r="DQ999" s="11">
        <v>4.0000000000000003E-5</v>
      </c>
      <c r="DR999" s="11">
        <v>5.0000000000000002E-5</v>
      </c>
      <c r="DS999" s="11">
        <v>2.15E-3</v>
      </c>
      <c r="DT999" s="11">
        <v>5.9100000000000003E-3</v>
      </c>
      <c r="DU999" s="11">
        <v>6.4079999999999998E-2</v>
      </c>
      <c r="DV999" s="11">
        <v>0.89124999999999999</v>
      </c>
      <c r="DW999" s="11">
        <v>2.6100099999999999</v>
      </c>
      <c r="DX999" s="11">
        <v>0</v>
      </c>
      <c r="DY999" s="11">
        <v>798.21649000000002</v>
      </c>
      <c r="DZ999" s="11">
        <v>5.4077500000000001</v>
      </c>
      <c r="EA999" s="11">
        <v>5.00312</v>
      </c>
      <c r="EB999" s="11">
        <v>5.29331</v>
      </c>
      <c r="EC999" s="11">
        <v>9.8100000000000007E-2</v>
      </c>
      <c r="ED999" s="11">
        <v>0.10004</v>
      </c>
      <c r="EE999" s="11">
        <v>5.4605600000000001</v>
      </c>
      <c r="EF999" s="11">
        <v>12.338240000000001</v>
      </c>
      <c r="EG999" s="11">
        <v>802.49950999999999</v>
      </c>
      <c r="EH999" s="11">
        <v>9560.8021800000006</v>
      </c>
      <c r="EI999" s="11">
        <v>28674.807059999999</v>
      </c>
      <c r="EJ999" s="11">
        <v>0</v>
      </c>
      <c r="EK999" s="11">
        <v>75.268857729999993</v>
      </c>
      <c r="EL999" s="11">
        <v>6.2115926000000002E-2</v>
      </c>
      <c r="EM999" s="11">
        <v>4.2089108E-2</v>
      </c>
      <c r="EN999" s="11">
        <v>1.7337123999999999E-2</v>
      </c>
      <c r="EO999" s="11">
        <v>0</v>
      </c>
      <c r="EP999" s="11">
        <v>0</v>
      </c>
      <c r="EQ999" s="11">
        <v>0</v>
      </c>
      <c r="ER999" s="11">
        <v>0</v>
      </c>
      <c r="ES999" s="11">
        <v>0</v>
      </c>
      <c r="ET999" s="11">
        <v>0</v>
      </c>
      <c r="EU999" s="11">
        <v>0</v>
      </c>
      <c r="EV999" s="11">
        <v>0</v>
      </c>
      <c r="EW999" s="11">
        <v>9.9188930559999999</v>
      </c>
      <c r="EX999" s="11">
        <v>9.2900889999999996E-3</v>
      </c>
      <c r="EY999" s="11">
        <v>6.6856370000000004E-3</v>
      </c>
      <c r="EZ999" s="11">
        <v>2.9574559999999998E-3</v>
      </c>
      <c r="FA999" s="11">
        <v>0</v>
      </c>
      <c r="FB999" s="11">
        <v>0</v>
      </c>
      <c r="FC999" s="11">
        <v>0</v>
      </c>
      <c r="FD999" s="11">
        <v>0</v>
      </c>
      <c r="FE999" s="11">
        <v>0</v>
      </c>
      <c r="FF999" s="11">
        <v>0</v>
      </c>
      <c r="FG999" s="11">
        <v>0</v>
      </c>
      <c r="FH999" s="11">
        <v>0.42561300000000002</v>
      </c>
      <c r="FI999" s="11" t="s">
        <v>115</v>
      </c>
      <c r="FJ999" s="11" t="s">
        <v>115</v>
      </c>
      <c r="FK999" s="11">
        <v>814.01876200000004</v>
      </c>
      <c r="FL999" s="11" t="s">
        <v>115</v>
      </c>
      <c r="FM999" s="11" t="s">
        <v>115</v>
      </c>
    </row>
    <row r="1000" spans="116:169">
      <c r="DL1000" s="11">
        <v>0</v>
      </c>
      <c r="DM1000" s="11">
        <v>0.41054000000000002</v>
      </c>
      <c r="DN1000" s="11">
        <v>2.5999999999999999E-3</v>
      </c>
      <c r="DO1000" s="11">
        <v>2.3800000000000002E-3</v>
      </c>
      <c r="DP1000" s="11">
        <v>1.99E-3</v>
      </c>
      <c r="DQ1000" s="11">
        <v>4.0000000000000003E-5</v>
      </c>
      <c r="DR1000" s="11">
        <v>5.0000000000000002E-5</v>
      </c>
      <c r="DS1000" s="11">
        <v>2.2200000000000002E-3</v>
      </c>
      <c r="DT1000" s="11">
        <v>5.7999999999999996E-3</v>
      </c>
      <c r="DU1000" s="11">
        <v>6.4119999999999996E-2</v>
      </c>
      <c r="DV1000" s="11">
        <v>0.89341000000000004</v>
      </c>
      <c r="DW1000" s="11">
        <v>2.61592</v>
      </c>
      <c r="DX1000" s="11">
        <v>0</v>
      </c>
      <c r="DY1000" s="11">
        <v>708.47586999999999</v>
      </c>
      <c r="DZ1000" s="11">
        <v>4.9530399999999997</v>
      </c>
      <c r="EA1000" s="11">
        <v>4.8998600000000003</v>
      </c>
      <c r="EB1000" s="11">
        <v>4.4064199999999998</v>
      </c>
      <c r="EC1000" s="11">
        <v>9.1069999999999998E-2</v>
      </c>
      <c r="ED1000" s="11">
        <v>9.1139999999999999E-2</v>
      </c>
      <c r="EE1000" s="11">
        <v>5.2515400000000003</v>
      </c>
      <c r="EF1000" s="11">
        <v>11.05819</v>
      </c>
      <c r="EG1000" s="11">
        <v>802.59955000000002</v>
      </c>
      <c r="EH1000" s="11">
        <v>9566.2627400000001</v>
      </c>
      <c r="EI1000" s="11">
        <v>28687.1453</v>
      </c>
      <c r="EJ1000" s="11">
        <v>0</v>
      </c>
      <c r="EK1000" s="11">
        <v>74.670623509999999</v>
      </c>
      <c r="EL1000" s="11">
        <v>6.4059522999999993E-2</v>
      </c>
      <c r="EM1000" s="11">
        <v>3.8719130999999997E-2</v>
      </c>
      <c r="EN1000" s="11">
        <v>1.8225551999999999E-2</v>
      </c>
      <c r="EO1000" s="11">
        <v>0</v>
      </c>
      <c r="EP1000" s="11">
        <v>0</v>
      </c>
      <c r="EQ1000" s="11">
        <v>0</v>
      </c>
      <c r="ER1000" s="11">
        <v>0</v>
      </c>
      <c r="ES1000" s="11">
        <v>0</v>
      </c>
      <c r="ET1000" s="11">
        <v>0</v>
      </c>
      <c r="EU1000" s="11">
        <v>0</v>
      </c>
      <c r="EV1000" s="11">
        <v>0</v>
      </c>
      <c r="EW1000" s="11">
        <v>8.8946091139999996</v>
      </c>
      <c r="EX1000" s="11">
        <v>8.7349009999999998E-3</v>
      </c>
      <c r="EY1000" s="11">
        <v>5.6543599999999998E-3</v>
      </c>
      <c r="EZ1000" s="11">
        <v>2.870334E-3</v>
      </c>
      <c r="FA1000" s="11">
        <v>0</v>
      </c>
      <c r="FB1000" s="11">
        <v>0</v>
      </c>
      <c r="FC1000" s="11">
        <v>0</v>
      </c>
      <c r="FD1000" s="11">
        <v>0</v>
      </c>
      <c r="FE1000" s="11">
        <v>0</v>
      </c>
      <c r="FF1000" s="11">
        <v>0</v>
      </c>
      <c r="FG1000" s="11">
        <v>0</v>
      </c>
      <c r="FH1000" s="11">
        <v>0.41755399999999998</v>
      </c>
      <c r="FI1000" s="11" t="s">
        <v>115</v>
      </c>
      <c r="FJ1000" s="11" t="s">
        <v>115</v>
      </c>
      <c r="FK1000" s="11">
        <v>722.82625499999995</v>
      </c>
      <c r="FL1000" s="11" t="s">
        <v>115</v>
      </c>
      <c r="FM1000" s="11" t="s">
        <v>115</v>
      </c>
    </row>
    <row r="1001" spans="116:169">
      <c r="DL1001" s="11">
        <v>0</v>
      </c>
      <c r="DM1001" s="11">
        <v>0.40266000000000002</v>
      </c>
      <c r="DN1001" s="11">
        <v>2.6199999999999999E-3</v>
      </c>
      <c r="DO1001" s="11">
        <v>2.3900000000000002E-3</v>
      </c>
      <c r="DP1001" s="11">
        <v>2.0899999999999998E-3</v>
      </c>
      <c r="DQ1001" s="11">
        <v>4.0000000000000003E-5</v>
      </c>
      <c r="DR1001" s="11">
        <v>4.0000000000000003E-5</v>
      </c>
      <c r="DS1001" s="11">
        <v>2.0200000000000001E-3</v>
      </c>
      <c r="DT1001" s="11">
        <v>5.6899999999999997E-3</v>
      </c>
      <c r="DU1001" s="11">
        <v>6.4170000000000005E-2</v>
      </c>
      <c r="DV1001" s="11">
        <v>0.89561999999999997</v>
      </c>
      <c r="DW1001" s="11">
        <v>2.6217199999999998</v>
      </c>
      <c r="DX1001" s="11">
        <v>0</v>
      </c>
      <c r="DY1001" s="11">
        <v>620.96420999999998</v>
      </c>
      <c r="DZ1001" s="11">
        <v>4.5202900000000001</v>
      </c>
      <c r="EA1001" s="11">
        <v>4.4861199999999997</v>
      </c>
      <c r="EB1001" s="11">
        <v>4.2603499999999999</v>
      </c>
      <c r="EC1001" s="11">
        <v>8.2650000000000001E-2</v>
      </c>
      <c r="ED1001" s="11">
        <v>8.0949999999999994E-2</v>
      </c>
      <c r="EE1001" s="11">
        <v>4.4167800000000002</v>
      </c>
      <c r="EF1001" s="11">
        <v>9.8216800000000006</v>
      </c>
      <c r="EG1001" s="11">
        <v>802.69069000000002</v>
      </c>
      <c r="EH1001" s="11">
        <v>9571.5142899999992</v>
      </c>
      <c r="EI1001" s="11">
        <v>28698.20349</v>
      </c>
      <c r="EJ1001" s="11">
        <v>0</v>
      </c>
      <c r="EK1001" s="11">
        <v>74.070938060000003</v>
      </c>
      <c r="EL1001" s="11">
        <v>6.5223669999999997E-2</v>
      </c>
      <c r="EM1001" s="11">
        <v>4.0453412000000001E-2</v>
      </c>
      <c r="EN1001" s="11">
        <v>1.6591286E-2</v>
      </c>
      <c r="EO1001" s="11">
        <v>0</v>
      </c>
      <c r="EP1001" s="11">
        <v>0</v>
      </c>
      <c r="EQ1001" s="11">
        <v>0</v>
      </c>
      <c r="ER1001" s="11">
        <v>0</v>
      </c>
      <c r="ES1001" s="11">
        <v>0</v>
      </c>
      <c r="ET1001" s="11">
        <v>0</v>
      </c>
      <c r="EU1001" s="11">
        <v>0</v>
      </c>
      <c r="EV1001" s="11">
        <v>0</v>
      </c>
      <c r="EW1001" s="11">
        <v>7.8959082580000004</v>
      </c>
      <c r="EX1001" s="11">
        <v>8.0611239999999994E-3</v>
      </c>
      <c r="EY1001" s="11">
        <v>5.3828499999999998E-3</v>
      </c>
      <c r="EZ1001" s="11">
        <v>2.3981129999999999E-3</v>
      </c>
      <c r="FA1001" s="11">
        <v>0</v>
      </c>
      <c r="FB1001" s="11">
        <v>0</v>
      </c>
      <c r="FC1001" s="11">
        <v>0</v>
      </c>
      <c r="FD1001" s="11">
        <v>0</v>
      </c>
      <c r="FE1001" s="11">
        <v>0</v>
      </c>
      <c r="FF1001" s="11">
        <v>0</v>
      </c>
      <c r="FG1001" s="11">
        <v>0</v>
      </c>
      <c r="FH1001" s="11">
        <v>0.4098</v>
      </c>
      <c r="FI1001" s="11" t="s">
        <v>115</v>
      </c>
      <c r="FJ1001" s="11" t="s">
        <v>115</v>
      </c>
      <c r="FK1001" s="11">
        <v>634.31362999999999</v>
      </c>
      <c r="FL1001" s="11" t="s">
        <v>115</v>
      </c>
      <c r="FM1001" s="11" t="s">
        <v>115</v>
      </c>
    </row>
    <row r="1002" spans="116:169">
      <c r="DL1002" s="11">
        <v>0</v>
      </c>
      <c r="DM1002" s="11">
        <v>0.39452999999999999</v>
      </c>
      <c r="DN1002" s="11">
        <v>2.5999999999999999E-3</v>
      </c>
      <c r="DO1002" s="11">
        <v>2.7699999999999999E-3</v>
      </c>
      <c r="DP1002" s="11">
        <v>2.1099999999999999E-3</v>
      </c>
      <c r="DQ1002" s="11">
        <v>5.0000000000000002E-5</v>
      </c>
      <c r="DR1002" s="11">
        <v>5.0000000000000002E-5</v>
      </c>
      <c r="DS1002" s="11">
        <v>2.1099999999999999E-3</v>
      </c>
      <c r="DT1002" s="11">
        <v>5.5900000000000004E-3</v>
      </c>
      <c r="DU1002" s="11">
        <v>6.4210000000000003E-2</v>
      </c>
      <c r="DV1002" s="11">
        <v>0.89763999999999999</v>
      </c>
      <c r="DW1002" s="11">
        <v>2.6274000000000002</v>
      </c>
      <c r="DX1002" s="11">
        <v>0</v>
      </c>
      <c r="DY1002" s="11">
        <v>535.18912999999998</v>
      </c>
      <c r="DZ1002" s="11">
        <v>4.0062800000000003</v>
      </c>
      <c r="EA1002" s="11">
        <v>4.70845</v>
      </c>
      <c r="EB1002" s="11">
        <v>3.9271799999999999</v>
      </c>
      <c r="EC1002" s="11">
        <v>8.1250000000000003E-2</v>
      </c>
      <c r="ED1002" s="11">
        <v>7.3760000000000006E-2</v>
      </c>
      <c r="EE1002" s="11">
        <v>4.2460000000000004</v>
      </c>
      <c r="EF1002" s="11">
        <v>8.6261799999999997</v>
      </c>
      <c r="EG1002" s="11">
        <v>802.77165000000002</v>
      </c>
      <c r="EH1002" s="11">
        <v>9575.9310700000005</v>
      </c>
      <c r="EI1002" s="11">
        <v>28708.025180000001</v>
      </c>
      <c r="EJ1002" s="11">
        <v>0</v>
      </c>
      <c r="EK1002" s="11">
        <v>73.322542159999998</v>
      </c>
      <c r="EL1002" s="11">
        <v>7.3940211000000006E-2</v>
      </c>
      <c r="EM1002" s="11">
        <v>4.1301358000000003E-2</v>
      </c>
      <c r="EN1002" s="11">
        <v>1.7613183000000001E-2</v>
      </c>
      <c r="EO1002" s="11">
        <v>0</v>
      </c>
      <c r="EP1002" s="11">
        <v>0</v>
      </c>
      <c r="EQ1002" s="11">
        <v>0</v>
      </c>
      <c r="ER1002" s="11">
        <v>0</v>
      </c>
      <c r="ES1002" s="11">
        <v>0</v>
      </c>
      <c r="ET1002" s="11">
        <v>0</v>
      </c>
      <c r="EU1002" s="11">
        <v>0</v>
      </c>
      <c r="EV1002" s="11">
        <v>0</v>
      </c>
      <c r="EW1002" s="11">
        <v>6.9075326390000003</v>
      </c>
      <c r="EX1002" s="11">
        <v>8.1761730000000001E-3</v>
      </c>
      <c r="EY1002" s="11">
        <v>4.9734250000000001E-3</v>
      </c>
      <c r="EZ1002" s="11">
        <v>2.320295E-3</v>
      </c>
      <c r="FA1002" s="11">
        <v>0</v>
      </c>
      <c r="FB1002" s="11">
        <v>0</v>
      </c>
      <c r="FC1002" s="11">
        <v>0</v>
      </c>
      <c r="FD1002" s="11">
        <v>0</v>
      </c>
      <c r="FE1002" s="11">
        <v>0</v>
      </c>
      <c r="FF1002" s="11">
        <v>0</v>
      </c>
      <c r="FG1002" s="11">
        <v>0</v>
      </c>
      <c r="FH1002" s="11">
        <v>0.40205400000000002</v>
      </c>
      <c r="FI1002" s="11" t="s">
        <v>115</v>
      </c>
      <c r="FJ1002" s="11" t="s">
        <v>115</v>
      </c>
      <c r="FK1002" s="11">
        <v>547.91228999999998</v>
      </c>
      <c r="FL1002" s="11" t="s">
        <v>115</v>
      </c>
      <c r="FM1002" s="11" t="s">
        <v>115</v>
      </c>
    </row>
    <row r="1003" spans="116:169">
      <c r="DL1003" s="11">
        <v>0</v>
      </c>
      <c r="DM1003" s="11">
        <v>0.35693000000000003</v>
      </c>
      <c r="DN1003" s="11">
        <v>6.3000000000000003E-4</v>
      </c>
      <c r="DO1003" s="11">
        <v>2.7499999999999998E-3</v>
      </c>
      <c r="DP1003" s="11">
        <v>2.3999999999999998E-3</v>
      </c>
      <c r="DQ1003" s="11">
        <v>5.0000000000000002E-5</v>
      </c>
      <c r="DR1003" s="11">
        <v>4.0000000000000003E-5</v>
      </c>
      <c r="DS1003" s="11">
        <v>2.0600000000000002E-3</v>
      </c>
      <c r="DT1003" s="11">
        <v>3.7190000000000001E-2</v>
      </c>
      <c r="DU1003" s="11">
        <v>6.4259999999999998E-2</v>
      </c>
      <c r="DV1003" s="11">
        <v>0.89976</v>
      </c>
      <c r="DW1003" s="11">
        <v>2.6329899999999999</v>
      </c>
      <c r="DX1003" s="11">
        <v>0</v>
      </c>
      <c r="DY1003" s="11">
        <v>417.17381999999998</v>
      </c>
      <c r="DZ1003" s="11">
        <v>0.85197999999999996</v>
      </c>
      <c r="EA1003" s="11">
        <v>4.1771500000000001</v>
      </c>
      <c r="EB1003" s="11">
        <v>4.0504199999999999</v>
      </c>
      <c r="EC1003" s="11">
        <v>7.5200000000000003E-2</v>
      </c>
      <c r="ED1003" s="11">
        <v>6.173E-2</v>
      </c>
      <c r="EE1003" s="11">
        <v>3.8165</v>
      </c>
      <c r="EF1003" s="11">
        <v>50.4559</v>
      </c>
      <c r="EG1003" s="11">
        <v>802.84541000000002</v>
      </c>
      <c r="EH1003" s="11">
        <v>9580.1770699999997</v>
      </c>
      <c r="EI1003" s="11">
        <v>28716.65136</v>
      </c>
      <c r="EJ1003" s="11">
        <v>0</v>
      </c>
      <c r="EK1003" s="11">
        <v>67.106573159999996</v>
      </c>
      <c r="EL1003" s="11">
        <v>7.7665570000000003E-2</v>
      </c>
      <c r="EM1003" s="11">
        <v>4.7359218000000002E-2</v>
      </c>
      <c r="EN1003" s="11">
        <v>1.8005772999999999E-2</v>
      </c>
      <c r="EO1003" s="11">
        <v>0</v>
      </c>
      <c r="EP1003" s="11">
        <v>0</v>
      </c>
      <c r="EQ1003" s="11">
        <v>0</v>
      </c>
      <c r="ER1003" s="11">
        <v>0</v>
      </c>
      <c r="ES1003" s="11">
        <v>0</v>
      </c>
      <c r="ET1003" s="11">
        <v>0</v>
      </c>
      <c r="EU1003" s="11">
        <v>0</v>
      </c>
      <c r="EV1003" s="11">
        <v>0</v>
      </c>
      <c r="EW1003" s="11">
        <v>5.5009394929999997</v>
      </c>
      <c r="EX1003" s="11">
        <v>7.6387030000000002E-3</v>
      </c>
      <c r="EY1003" s="11">
        <v>5.1035330000000004E-3</v>
      </c>
      <c r="EZ1003" s="11">
        <v>2.1440420000000001E-3</v>
      </c>
      <c r="FA1003" s="11">
        <v>0</v>
      </c>
      <c r="FB1003" s="11">
        <v>0</v>
      </c>
      <c r="FC1003" s="11">
        <v>0</v>
      </c>
      <c r="FD1003" s="11">
        <v>0</v>
      </c>
      <c r="FE1003" s="11">
        <v>0</v>
      </c>
      <c r="FF1003" s="11">
        <v>0</v>
      </c>
      <c r="FG1003" s="11">
        <v>0</v>
      </c>
      <c r="FH1003" s="11">
        <v>0.362757</v>
      </c>
      <c r="FI1003" s="11" t="s">
        <v>115</v>
      </c>
      <c r="FJ1003" s="11" t="s">
        <v>115</v>
      </c>
      <c r="FK1003" s="11">
        <v>426.32855999999998</v>
      </c>
      <c r="FL1003" s="11" t="s">
        <v>115</v>
      </c>
      <c r="FM1003" s="11" t="s">
        <v>115</v>
      </c>
    </row>
    <row r="1004" spans="116:169">
      <c r="DL1004" s="11">
        <v>0</v>
      </c>
      <c r="DM1004" s="11">
        <v>0.20179</v>
      </c>
      <c r="DN1004" s="11">
        <v>1.6000000000000001E-4</v>
      </c>
      <c r="DO1004" s="11">
        <v>9.3999999999999997E-4</v>
      </c>
      <c r="DP1004" s="11">
        <v>2.32E-3</v>
      </c>
      <c r="DQ1004" s="11">
        <v>3.0000000000000001E-5</v>
      </c>
      <c r="DR1004" s="11">
        <v>3.0000000000000001E-5</v>
      </c>
      <c r="DS1004" s="11">
        <v>2.31E-3</v>
      </c>
      <c r="DT1004" s="11">
        <v>0.15518999999999999</v>
      </c>
      <c r="DU1004" s="11">
        <v>6.4299999999999996E-2</v>
      </c>
      <c r="DV1004" s="11">
        <v>0.90181999999999995</v>
      </c>
      <c r="DW1004" s="11">
        <v>2.6701800000000002</v>
      </c>
      <c r="DX1004" s="11">
        <v>0</v>
      </c>
      <c r="DY1004" s="11">
        <v>197.52826999999999</v>
      </c>
      <c r="DZ1004" s="11">
        <v>0.18149999999999999</v>
      </c>
      <c r="EA1004" s="11">
        <v>1.2325900000000001</v>
      </c>
      <c r="EB1004" s="11">
        <v>3.50244</v>
      </c>
      <c r="EC1004" s="11">
        <v>4.7039999999999998E-2</v>
      </c>
      <c r="ED1004" s="11">
        <v>3.4229999999999997E-2</v>
      </c>
      <c r="EE1004" s="11">
        <v>3.8795099999999998</v>
      </c>
      <c r="EF1004" s="11">
        <v>181.38839999999999</v>
      </c>
      <c r="EG1004" s="11">
        <v>802.90714000000003</v>
      </c>
      <c r="EH1004" s="11">
        <v>9583.9935700000005</v>
      </c>
      <c r="EI1004" s="11">
        <v>28767.107250000001</v>
      </c>
      <c r="EJ1004" s="11">
        <v>0</v>
      </c>
      <c r="EK1004" s="11">
        <v>38.420361440000001</v>
      </c>
      <c r="EL1004" s="11">
        <v>4.4890218000000003E-2</v>
      </c>
      <c r="EM1004" s="11">
        <v>4.8588643000000001E-2</v>
      </c>
      <c r="EN1004" s="11">
        <v>2.0733349000000002E-2</v>
      </c>
      <c r="EO1004" s="11">
        <v>0</v>
      </c>
      <c r="EP1004" s="11">
        <v>0</v>
      </c>
      <c r="EQ1004" s="11">
        <v>0</v>
      </c>
      <c r="ER1004" s="11">
        <v>0</v>
      </c>
      <c r="ES1004" s="11">
        <v>0</v>
      </c>
      <c r="ET1004" s="11">
        <v>0</v>
      </c>
      <c r="EU1004" s="11">
        <v>0</v>
      </c>
      <c r="EV1004" s="11">
        <v>0</v>
      </c>
      <c r="EW1004" s="11">
        <v>2.6855477059999999</v>
      </c>
      <c r="EX1004" s="11">
        <v>4.0155429999999999E-3</v>
      </c>
      <c r="EY1004" s="11">
        <v>4.6391219999999999E-3</v>
      </c>
      <c r="EZ1004" s="11">
        <v>2.2092610000000001E-3</v>
      </c>
      <c r="FA1004" s="11">
        <v>0</v>
      </c>
      <c r="FB1004" s="11">
        <v>0</v>
      </c>
      <c r="FC1004" s="11">
        <v>0</v>
      </c>
      <c r="FD1004" s="11">
        <v>0</v>
      </c>
      <c r="FE1004" s="11">
        <v>0</v>
      </c>
      <c r="FF1004" s="11">
        <v>0</v>
      </c>
      <c r="FG1004" s="11">
        <v>0</v>
      </c>
      <c r="FH1004" s="11">
        <v>0.205231</v>
      </c>
      <c r="FI1004" s="11" t="s">
        <v>115</v>
      </c>
      <c r="FJ1004" s="11" t="s">
        <v>115</v>
      </c>
      <c r="FK1004" s="11">
        <v>202.49184500000001</v>
      </c>
      <c r="FL1004" s="11" t="s">
        <v>115</v>
      </c>
      <c r="FM1004" s="11" t="s">
        <v>115</v>
      </c>
    </row>
    <row r="1005" spans="116:169">
      <c r="DL1005" s="11">
        <v>0</v>
      </c>
      <c r="DM1005" s="11">
        <v>3.032E-2</v>
      </c>
      <c r="DN1005" s="11">
        <v>5.0000000000000002E-5</v>
      </c>
      <c r="DO1005" s="11">
        <v>2.5999999999999998E-4</v>
      </c>
      <c r="DP1005" s="11">
        <v>8.4999999999999995E-4</v>
      </c>
      <c r="DQ1005" s="11">
        <v>2.0000000000000002E-5</v>
      </c>
      <c r="DR1005" s="11">
        <v>1.0000000000000001E-5</v>
      </c>
      <c r="DS1005" s="11">
        <v>2.16E-3</v>
      </c>
      <c r="DT1005" s="11">
        <v>0.17157</v>
      </c>
      <c r="DU1005" s="11">
        <v>6.4329999999999998E-2</v>
      </c>
      <c r="DV1005" s="11">
        <v>0.90412999999999999</v>
      </c>
      <c r="DW1005" s="11">
        <v>2.8253699999999999</v>
      </c>
      <c r="DX1005" s="11">
        <v>0</v>
      </c>
      <c r="DY1005" s="11">
        <v>23.849930000000001</v>
      </c>
      <c r="DZ1005" s="11">
        <v>4.7989999999999998E-2</v>
      </c>
      <c r="EA1005" s="11">
        <v>0.28539999999999999</v>
      </c>
      <c r="EB1005" s="11">
        <v>1.1197299999999999</v>
      </c>
      <c r="EC1005" s="11">
        <v>2.2589999999999999E-2</v>
      </c>
      <c r="ED1005" s="11">
        <v>1.1520000000000001E-2</v>
      </c>
      <c r="EE1005" s="11">
        <v>3.2589000000000001</v>
      </c>
      <c r="EF1005" s="11">
        <v>167.94992999999999</v>
      </c>
      <c r="EG1005" s="11">
        <v>802.94137000000001</v>
      </c>
      <c r="EH1005" s="11">
        <v>9587.8730799999994</v>
      </c>
      <c r="EI1005" s="11">
        <v>28948.495650000001</v>
      </c>
      <c r="EJ1005" s="11">
        <v>0</v>
      </c>
      <c r="EK1005" s="11">
        <v>5.8822153679999998</v>
      </c>
      <c r="EL1005" s="11">
        <v>2.1412637000000002E-2</v>
      </c>
      <c r="EM1005" s="11">
        <v>2.2001936999999999E-2</v>
      </c>
      <c r="EN1005" s="11">
        <v>2.0227353E-2</v>
      </c>
      <c r="EO1005" s="11">
        <v>0</v>
      </c>
      <c r="EP1005" s="11">
        <v>0</v>
      </c>
      <c r="EQ1005" s="11">
        <v>0</v>
      </c>
      <c r="ER1005" s="11">
        <v>0</v>
      </c>
      <c r="ES1005" s="11">
        <v>0</v>
      </c>
      <c r="ET1005" s="11">
        <v>0</v>
      </c>
      <c r="EU1005" s="11">
        <v>0</v>
      </c>
      <c r="EV1005" s="11">
        <v>0</v>
      </c>
      <c r="EW1005" s="11">
        <v>0.341805794</v>
      </c>
      <c r="EX1005" s="11">
        <v>1.7084139999999999E-3</v>
      </c>
      <c r="EY1005" s="11">
        <v>1.858883E-3</v>
      </c>
      <c r="EZ1005" s="11">
        <v>1.904944E-3</v>
      </c>
      <c r="FA1005" s="11">
        <v>0</v>
      </c>
      <c r="FB1005" s="11">
        <v>0</v>
      </c>
      <c r="FC1005" s="11">
        <v>0</v>
      </c>
      <c r="FD1005" s="11">
        <v>0</v>
      </c>
      <c r="FE1005" s="11">
        <v>0</v>
      </c>
      <c r="FF1005" s="11">
        <v>0</v>
      </c>
      <c r="FG1005" s="11">
        <v>0</v>
      </c>
      <c r="FH1005" s="11">
        <v>3.1495000000000002E-2</v>
      </c>
      <c r="FI1005" s="11" t="s">
        <v>115</v>
      </c>
      <c r="FJ1005" s="11" t="s">
        <v>115</v>
      </c>
      <c r="FK1005" s="11">
        <v>25.325637</v>
      </c>
      <c r="FL1005" s="11" t="s">
        <v>115</v>
      </c>
      <c r="FM1005" s="11" t="s">
        <v>115</v>
      </c>
    </row>
    <row r="1006" spans="116:169">
      <c r="DL1006" s="11">
        <v>0</v>
      </c>
      <c r="DM1006" s="11">
        <v>7.5000000000000002E-4</v>
      </c>
      <c r="DN1006" s="11">
        <v>2.0000000000000002E-5</v>
      </c>
      <c r="DO1006" s="11">
        <v>6.9999999999999994E-5</v>
      </c>
      <c r="DP1006" s="11">
        <v>2.4000000000000001E-4</v>
      </c>
      <c r="DQ1006" s="11">
        <v>1.0000000000000001E-5</v>
      </c>
      <c r="DR1006" s="11">
        <v>0</v>
      </c>
      <c r="DS1006" s="11">
        <v>7.9000000000000001E-4</v>
      </c>
      <c r="DT1006" s="11">
        <v>2.9610000000000001E-2</v>
      </c>
      <c r="DU1006" s="11">
        <v>6.4339999999999994E-2</v>
      </c>
      <c r="DV1006" s="11">
        <v>0.90629000000000004</v>
      </c>
      <c r="DW1006" s="11">
        <v>2.9969399999999999</v>
      </c>
      <c r="DX1006" s="11">
        <v>0</v>
      </c>
      <c r="DY1006" s="11">
        <v>0.44058000000000003</v>
      </c>
      <c r="DZ1006" s="11">
        <v>1.272E-2</v>
      </c>
      <c r="EA1006" s="11">
        <v>6.7559999999999995E-2</v>
      </c>
      <c r="EB1006" s="11">
        <v>0.27017000000000002</v>
      </c>
      <c r="EC1006" s="11">
        <v>6.4900000000000001E-3</v>
      </c>
      <c r="ED1006" s="11">
        <v>2.81E-3</v>
      </c>
      <c r="EE1006" s="11">
        <v>1.0376000000000001</v>
      </c>
      <c r="EF1006" s="11">
        <v>23.296869999999998</v>
      </c>
      <c r="EG1006" s="11">
        <v>802.95289000000002</v>
      </c>
      <c r="EH1006" s="11">
        <v>9591.1319800000001</v>
      </c>
      <c r="EI1006" s="11">
        <v>29116.44558</v>
      </c>
      <c r="EJ1006" s="11">
        <v>0</v>
      </c>
      <c r="EK1006" s="11">
        <v>0.168377688</v>
      </c>
      <c r="EL1006" s="11">
        <v>7.9206260000000001E-3</v>
      </c>
      <c r="EM1006" s="11">
        <v>6.9948830000000004E-3</v>
      </c>
      <c r="EN1006" s="11">
        <v>7.5377049999999996E-3</v>
      </c>
      <c r="EO1006" s="11">
        <v>0</v>
      </c>
      <c r="EP1006" s="11">
        <v>0</v>
      </c>
      <c r="EQ1006" s="11">
        <v>0</v>
      </c>
      <c r="ER1006" s="11">
        <v>0</v>
      </c>
      <c r="ES1006" s="11">
        <v>0</v>
      </c>
      <c r="ET1006" s="11">
        <v>0</v>
      </c>
      <c r="EU1006" s="11">
        <v>0</v>
      </c>
      <c r="EV1006" s="11">
        <v>0</v>
      </c>
      <c r="EW1006" s="11">
        <v>8.3058980000000008E-3</v>
      </c>
      <c r="EX1006" s="11">
        <v>5.4580199999999996E-4</v>
      </c>
      <c r="EY1006" s="11">
        <v>5.1076500000000005E-4</v>
      </c>
      <c r="EZ1006" s="11">
        <v>6.1760799999999996E-4</v>
      </c>
      <c r="FA1006" s="11">
        <v>0</v>
      </c>
      <c r="FB1006" s="11">
        <v>0</v>
      </c>
      <c r="FC1006" s="11">
        <v>0</v>
      </c>
      <c r="FD1006" s="11">
        <v>0</v>
      </c>
      <c r="FE1006" s="11">
        <v>0</v>
      </c>
      <c r="FF1006" s="11">
        <v>0</v>
      </c>
      <c r="FG1006" s="11">
        <v>0</v>
      </c>
      <c r="FH1006" s="11">
        <v>1.0859999999999999E-3</v>
      </c>
      <c r="FI1006" s="11" t="s">
        <v>115</v>
      </c>
      <c r="FJ1006" s="11" t="s">
        <v>115</v>
      </c>
      <c r="FK1006" s="11">
        <v>0.79752000000000001</v>
      </c>
      <c r="FL1006" s="11" t="s">
        <v>115</v>
      </c>
      <c r="FM1006" s="11" t="s">
        <v>115</v>
      </c>
    </row>
    <row r="1007" spans="116:169">
      <c r="DL1007" s="11">
        <v>0</v>
      </c>
      <c r="DM1007" s="11">
        <v>3</v>
      </c>
      <c r="DN1007" s="11">
        <v>0</v>
      </c>
      <c r="DO1007" s="11">
        <v>0</v>
      </c>
      <c r="DP1007" s="11">
        <v>0</v>
      </c>
      <c r="DQ1007" s="11">
        <v>0</v>
      </c>
      <c r="DR1007" s="11">
        <v>0</v>
      </c>
      <c r="DS1007" s="11">
        <v>0</v>
      </c>
      <c r="DT1007" s="11">
        <v>0</v>
      </c>
      <c r="DU1007" s="11">
        <v>0</v>
      </c>
      <c r="DV1007" s="11">
        <v>0</v>
      </c>
      <c r="DW1007" s="11">
        <v>0</v>
      </c>
      <c r="DX1007" s="11">
        <v>0</v>
      </c>
      <c r="DY1007" s="11">
        <v>45060</v>
      </c>
      <c r="DZ1007" s="11">
        <v>0</v>
      </c>
      <c r="EA1007" s="11">
        <v>0</v>
      </c>
      <c r="EB1007" s="11">
        <v>0</v>
      </c>
      <c r="EC1007" s="11">
        <v>0</v>
      </c>
      <c r="ED1007" s="11">
        <v>0</v>
      </c>
      <c r="EE1007" s="11">
        <v>0</v>
      </c>
      <c r="EF1007" s="11">
        <v>0</v>
      </c>
      <c r="EG1007" s="11">
        <v>0</v>
      </c>
      <c r="EH1007" s="11">
        <v>0</v>
      </c>
      <c r="EI1007" s="11">
        <v>0</v>
      </c>
      <c r="EJ1007" s="11">
        <v>0</v>
      </c>
      <c r="EK1007" s="11">
        <v>0</v>
      </c>
      <c r="EL1007" s="11">
        <v>0</v>
      </c>
      <c r="EM1007" s="11">
        <v>0</v>
      </c>
      <c r="EN1007" s="11">
        <v>0</v>
      </c>
      <c r="EO1007" s="11">
        <v>0</v>
      </c>
      <c r="EP1007" s="11">
        <v>0</v>
      </c>
      <c r="EQ1007" s="11">
        <v>0</v>
      </c>
      <c r="ER1007" s="11">
        <v>0</v>
      </c>
      <c r="ES1007" s="11">
        <v>0</v>
      </c>
      <c r="ET1007" s="11">
        <v>0</v>
      </c>
      <c r="EU1007" s="11">
        <v>0</v>
      </c>
      <c r="EV1007" s="11">
        <v>0</v>
      </c>
      <c r="EW1007" s="11">
        <v>0</v>
      </c>
      <c r="EX1007" s="11">
        <v>0</v>
      </c>
      <c r="EY1007" s="11">
        <v>0</v>
      </c>
      <c r="EZ1007" s="11">
        <v>0</v>
      </c>
      <c r="FA1007" s="11">
        <v>0</v>
      </c>
      <c r="FB1007" s="11">
        <v>0</v>
      </c>
      <c r="FC1007" s="11">
        <v>0</v>
      </c>
      <c r="FD1007" s="11">
        <v>0</v>
      </c>
      <c r="FE1007" s="11">
        <v>0</v>
      </c>
      <c r="FF1007" s="11">
        <v>0</v>
      </c>
      <c r="FG1007" s="11">
        <v>0</v>
      </c>
      <c r="FH1007" s="11" t="s">
        <v>115</v>
      </c>
      <c r="FI1007" s="11" t="s">
        <v>115</v>
      </c>
      <c r="FJ1007" s="11" t="s">
        <v>115</v>
      </c>
      <c r="FK1007" s="11" t="s">
        <v>115</v>
      </c>
      <c r="FL1007" s="11" t="s">
        <v>115</v>
      </c>
      <c r="FM1007" s="11" t="s">
        <v>115</v>
      </c>
    </row>
    <row r="1008" spans="116:169">
      <c r="DL1008" s="11">
        <v>0</v>
      </c>
      <c r="DM1008" s="11">
        <v>2.7926700000000002</v>
      </c>
      <c r="DN1008" s="11">
        <v>1.8970000000000001E-2</v>
      </c>
      <c r="DO1008" s="11">
        <v>2.33E-3</v>
      </c>
      <c r="DP1008" s="11">
        <v>0</v>
      </c>
      <c r="DQ1008" s="11">
        <v>0</v>
      </c>
      <c r="DR1008" s="11">
        <v>9.3299999999999998E-3</v>
      </c>
      <c r="DS1008" s="11">
        <v>0</v>
      </c>
      <c r="DT1008" s="11">
        <v>0.1767</v>
      </c>
      <c r="DU1008" s="11">
        <v>0</v>
      </c>
      <c r="DV1008" s="11">
        <v>0</v>
      </c>
      <c r="DW1008" s="11">
        <v>0</v>
      </c>
      <c r="DX1008" s="11">
        <v>0</v>
      </c>
      <c r="DY1008" s="11">
        <v>41778.114220000003</v>
      </c>
      <c r="DZ1008" s="11">
        <v>284.96211</v>
      </c>
      <c r="EA1008" s="11">
        <v>35.027850000000001</v>
      </c>
      <c r="EB1008" s="11">
        <v>0</v>
      </c>
      <c r="EC1008" s="11">
        <v>0</v>
      </c>
      <c r="ED1008" s="11">
        <v>140.11142000000001</v>
      </c>
      <c r="EE1008" s="11">
        <v>0</v>
      </c>
      <c r="EF1008" s="11">
        <v>2654.0426499999999</v>
      </c>
      <c r="EG1008" s="11">
        <v>0</v>
      </c>
      <c r="EH1008" s="11">
        <v>0</v>
      </c>
      <c r="EI1008" s="11">
        <v>0</v>
      </c>
      <c r="EJ1008" s="11">
        <v>0</v>
      </c>
      <c r="EK1008" s="11">
        <v>167.74174679999999</v>
      </c>
      <c r="EL1008" s="11">
        <v>0</v>
      </c>
      <c r="EM1008" s="11">
        <v>0</v>
      </c>
      <c r="EN1008" s="11">
        <v>0</v>
      </c>
      <c r="EO1008" s="11">
        <v>0</v>
      </c>
      <c r="EP1008" s="11">
        <v>0</v>
      </c>
      <c r="EQ1008" s="11">
        <v>0</v>
      </c>
      <c r="ER1008" s="11">
        <v>0</v>
      </c>
      <c r="ES1008" s="11">
        <v>0</v>
      </c>
      <c r="ET1008" s="11">
        <v>0</v>
      </c>
      <c r="EU1008" s="11">
        <v>0</v>
      </c>
      <c r="EV1008" s="11">
        <v>0</v>
      </c>
      <c r="EW1008" s="11">
        <v>468.72539180000001</v>
      </c>
      <c r="EX1008" s="11">
        <v>0</v>
      </c>
      <c r="EY1008" s="11">
        <v>0</v>
      </c>
      <c r="EZ1008" s="11">
        <v>0</v>
      </c>
      <c r="FA1008" s="11">
        <v>0</v>
      </c>
      <c r="FB1008" s="11">
        <v>0</v>
      </c>
      <c r="FC1008" s="11">
        <v>0</v>
      </c>
      <c r="FD1008" s="11">
        <v>0</v>
      </c>
      <c r="FE1008" s="11">
        <v>0</v>
      </c>
      <c r="FF1008" s="11">
        <v>0</v>
      </c>
      <c r="FG1008" s="11">
        <v>0</v>
      </c>
      <c r="FH1008" s="11">
        <v>2.813971</v>
      </c>
      <c r="FI1008" s="11" t="s">
        <v>115</v>
      </c>
      <c r="FJ1008" s="11" t="s">
        <v>115</v>
      </c>
      <c r="FK1008" s="9">
        <v>42098.104181000002</v>
      </c>
      <c r="FL1008" s="11" t="s">
        <v>115</v>
      </c>
      <c r="FM1008" s="11" t="s">
        <v>115</v>
      </c>
    </row>
    <row r="1009" spans="116:169">
      <c r="DL1009" s="11">
        <v>0</v>
      </c>
      <c r="DM1009" s="11">
        <v>2.7014200000000002</v>
      </c>
      <c r="DN1009" s="11">
        <v>9.92E-3</v>
      </c>
      <c r="DO1009" s="11">
        <v>1.434E-2</v>
      </c>
      <c r="DP1009" s="11">
        <v>0</v>
      </c>
      <c r="DQ1009" s="11">
        <v>3.8999999999999999E-4</v>
      </c>
      <c r="DR1009" s="11">
        <v>6.62E-3</v>
      </c>
      <c r="DS1009" s="11">
        <v>0</v>
      </c>
      <c r="DT1009" s="11">
        <v>8.1280000000000005E-2</v>
      </c>
      <c r="DU1009" s="11">
        <v>9.3299999999999998E-3</v>
      </c>
      <c r="DV1009" s="11">
        <v>0</v>
      </c>
      <c r="DW1009" s="11">
        <v>0.1767</v>
      </c>
      <c r="DX1009" s="11">
        <v>0</v>
      </c>
      <c r="DY1009" s="11">
        <v>40248.994350000001</v>
      </c>
      <c r="DZ1009" s="11">
        <v>148.45241999999999</v>
      </c>
      <c r="EA1009" s="11">
        <v>215.29481999999999</v>
      </c>
      <c r="EB1009" s="11">
        <v>0</v>
      </c>
      <c r="EC1009" s="11">
        <v>5.81555</v>
      </c>
      <c r="ED1009" s="11">
        <v>99.252099999999999</v>
      </c>
      <c r="EE1009" s="11">
        <v>0</v>
      </c>
      <c r="EF1009" s="11">
        <v>1215.9881800000001</v>
      </c>
      <c r="EG1009" s="11">
        <v>140.11142000000001</v>
      </c>
      <c r="EH1009" s="11">
        <v>0</v>
      </c>
      <c r="EI1009" s="11">
        <v>2654.0426499999999</v>
      </c>
      <c r="EJ1009" s="11">
        <v>0</v>
      </c>
      <c r="EK1009" s="11">
        <v>164.2835019</v>
      </c>
      <c r="EL1009" s="11">
        <v>2.3256434999999999E-2</v>
      </c>
      <c r="EM1009" s="11">
        <v>0</v>
      </c>
      <c r="EN1009" s="11">
        <v>0</v>
      </c>
      <c r="EO1009" s="11">
        <v>0</v>
      </c>
      <c r="EP1009" s="11">
        <v>0</v>
      </c>
      <c r="EQ1009" s="11">
        <v>0</v>
      </c>
      <c r="ER1009" s="11">
        <v>0</v>
      </c>
      <c r="ES1009" s="11">
        <v>0</v>
      </c>
      <c r="ET1009" s="11">
        <v>0</v>
      </c>
      <c r="EU1009" s="11">
        <v>0</v>
      </c>
      <c r="EV1009" s="11">
        <v>0</v>
      </c>
      <c r="EW1009" s="11">
        <v>452.18208149999998</v>
      </c>
      <c r="EX1009" s="11">
        <v>6.4986097000000007E-2</v>
      </c>
      <c r="EY1009" s="11">
        <v>0</v>
      </c>
      <c r="EZ1009" s="11">
        <v>0</v>
      </c>
      <c r="FA1009" s="11">
        <v>0</v>
      </c>
      <c r="FB1009" s="11">
        <v>0</v>
      </c>
      <c r="FC1009" s="11">
        <v>0</v>
      </c>
      <c r="FD1009" s="11">
        <v>0</v>
      </c>
      <c r="FE1009" s="11">
        <v>0</v>
      </c>
      <c r="FF1009" s="11">
        <v>0</v>
      </c>
      <c r="FG1009" s="11">
        <v>0</v>
      </c>
      <c r="FH1009" s="11">
        <v>2.7260680000000002</v>
      </c>
      <c r="FI1009" s="11" t="s">
        <v>115</v>
      </c>
      <c r="FJ1009" s="11" t="s">
        <v>115</v>
      </c>
      <c r="FK1009" s="9">
        <v>40618.557143999999</v>
      </c>
      <c r="FL1009" s="11" t="s">
        <v>115</v>
      </c>
      <c r="FM1009" s="11" t="s">
        <v>115</v>
      </c>
    </row>
    <row r="1010" spans="116:169">
      <c r="DL1010" s="11">
        <v>0</v>
      </c>
      <c r="DM1010" s="11">
        <v>2.6331000000000002</v>
      </c>
      <c r="DN1010" s="11">
        <v>1.286E-2</v>
      </c>
      <c r="DO1010" s="11">
        <v>8.3099999999999997E-3</v>
      </c>
      <c r="DP1010" s="11">
        <v>9.9600000000000001E-3</v>
      </c>
      <c r="DQ1010" s="11">
        <v>0</v>
      </c>
      <c r="DR1010" s="11">
        <v>4.9100000000000003E-3</v>
      </c>
      <c r="DS1010" s="11">
        <v>8.0000000000000004E-4</v>
      </c>
      <c r="DT1010" s="11">
        <v>5.6140000000000002E-2</v>
      </c>
      <c r="DU1010" s="11">
        <v>1.5949999999999999E-2</v>
      </c>
      <c r="DV1010" s="11">
        <v>0</v>
      </c>
      <c r="DW1010" s="11">
        <v>0.25797999999999999</v>
      </c>
      <c r="DX1010" s="11">
        <v>0</v>
      </c>
      <c r="DY1010" s="11">
        <v>39069.435920000004</v>
      </c>
      <c r="DZ1010" s="11">
        <v>191.58498</v>
      </c>
      <c r="EA1010" s="11">
        <v>124.14053</v>
      </c>
      <c r="EB1010" s="11">
        <v>149.51029</v>
      </c>
      <c r="EC1010" s="11">
        <v>0</v>
      </c>
      <c r="ED1010" s="11">
        <v>73.542829999999995</v>
      </c>
      <c r="EE1010" s="11">
        <v>11.96082</v>
      </c>
      <c r="EF1010" s="11">
        <v>836.40315999999996</v>
      </c>
      <c r="EG1010" s="11">
        <v>239.36351999999999</v>
      </c>
      <c r="EH1010" s="11">
        <v>0</v>
      </c>
      <c r="EI1010" s="11">
        <v>3870.0308300000002</v>
      </c>
      <c r="EJ1010" s="11">
        <v>0</v>
      </c>
      <c r="EK1010" s="11">
        <v>161.91107389999999</v>
      </c>
      <c r="EL1010" s="11">
        <v>6.7551293999999998E-2</v>
      </c>
      <c r="EM1010" s="11">
        <v>0</v>
      </c>
      <c r="EN1010" s="11">
        <v>0</v>
      </c>
      <c r="EO1010" s="11">
        <v>0</v>
      </c>
      <c r="EP1010" s="11">
        <v>0</v>
      </c>
      <c r="EQ1010" s="11">
        <v>0</v>
      </c>
      <c r="ER1010" s="11">
        <v>0</v>
      </c>
      <c r="ES1010" s="11">
        <v>0</v>
      </c>
      <c r="ET1010" s="11">
        <v>0</v>
      </c>
      <c r="EU1010" s="11">
        <v>0</v>
      </c>
      <c r="EV1010" s="11">
        <v>0</v>
      </c>
      <c r="EW1010" s="11">
        <v>438.9395854</v>
      </c>
      <c r="EX1010" s="11">
        <v>0.186930969</v>
      </c>
      <c r="EY1010" s="11">
        <v>0</v>
      </c>
      <c r="EZ1010" s="11">
        <v>0</v>
      </c>
      <c r="FA1010" s="11">
        <v>0</v>
      </c>
      <c r="FB1010" s="11">
        <v>0</v>
      </c>
      <c r="FC1010" s="11">
        <v>0</v>
      </c>
      <c r="FD1010" s="11">
        <v>0</v>
      </c>
      <c r="FE1010" s="11">
        <v>0</v>
      </c>
      <c r="FF1010" s="11">
        <v>0</v>
      </c>
      <c r="FG1010" s="11">
        <v>0</v>
      </c>
      <c r="FH1010" s="11">
        <v>2.6642220000000001</v>
      </c>
      <c r="FI1010" s="11" t="s">
        <v>115</v>
      </c>
      <c r="FJ1010" s="11" t="s">
        <v>115</v>
      </c>
      <c r="FK1010" s="9">
        <v>39534.671713000003</v>
      </c>
      <c r="FL1010" s="11" t="s">
        <v>115</v>
      </c>
      <c r="FM1010" s="11" t="s">
        <v>115</v>
      </c>
    </row>
    <row r="1011" spans="116:169">
      <c r="DL1011" s="11">
        <v>0</v>
      </c>
      <c r="DM1011" s="11">
        <v>2.5697800000000002</v>
      </c>
      <c r="DN1011" s="11">
        <v>1.269E-2</v>
      </c>
      <c r="DO1011" s="11">
        <v>1.205E-2</v>
      </c>
      <c r="DP1011" s="11">
        <v>7.8499999999999993E-3</v>
      </c>
      <c r="DQ1011" s="11">
        <v>3.6000000000000002E-4</v>
      </c>
      <c r="DR1011" s="11">
        <v>2.99E-3</v>
      </c>
      <c r="DS1011" s="11">
        <v>9.4900000000000002E-3</v>
      </c>
      <c r="DT1011" s="11">
        <v>4.9009999999999998E-2</v>
      </c>
      <c r="DU1011" s="11">
        <v>2.086E-2</v>
      </c>
      <c r="DV1011" s="11">
        <v>8.0000000000000004E-4</v>
      </c>
      <c r="DW1011" s="11">
        <v>0.31412000000000001</v>
      </c>
      <c r="DX1011" s="11">
        <v>0</v>
      </c>
      <c r="DY1011" s="11">
        <v>37970.348039999997</v>
      </c>
      <c r="DZ1011" s="11">
        <v>188.24092999999999</v>
      </c>
      <c r="EA1011" s="11">
        <v>179.39179999999999</v>
      </c>
      <c r="EB1011" s="11">
        <v>117.28818</v>
      </c>
      <c r="EC1011" s="11">
        <v>5.3974099999999998</v>
      </c>
      <c r="ED1011" s="11">
        <v>44.557070000000003</v>
      </c>
      <c r="EE1011" s="11">
        <v>142.49377999999999</v>
      </c>
      <c r="EF1011" s="11">
        <v>727.15635999999995</v>
      </c>
      <c r="EG1011" s="11">
        <v>312.90634999999997</v>
      </c>
      <c r="EH1011" s="11">
        <v>11.96082</v>
      </c>
      <c r="EI1011" s="11">
        <v>4706.4339799999998</v>
      </c>
      <c r="EJ1011" s="11">
        <v>0</v>
      </c>
      <c r="EK1011" s="11">
        <v>159.71182949999999</v>
      </c>
      <c r="EL1011" s="11">
        <v>6.4368439999999999E-2</v>
      </c>
      <c r="EM1011" s="11">
        <v>2.1936975000000001E-2</v>
      </c>
      <c r="EN1011" s="11">
        <v>0</v>
      </c>
      <c r="EO1011" s="11">
        <v>0</v>
      </c>
      <c r="EP1011" s="11">
        <v>0</v>
      </c>
      <c r="EQ1011" s="11">
        <v>0</v>
      </c>
      <c r="ER1011" s="11">
        <v>0</v>
      </c>
      <c r="ES1011" s="11">
        <v>0</v>
      </c>
      <c r="ET1011" s="11">
        <v>0</v>
      </c>
      <c r="EU1011" s="11">
        <v>0</v>
      </c>
      <c r="EV1011" s="11">
        <v>0</v>
      </c>
      <c r="EW1011" s="11">
        <v>426.42365460000002</v>
      </c>
      <c r="EX1011" s="11">
        <v>0.175407915</v>
      </c>
      <c r="EY1011" s="11">
        <v>6.0379250000000002E-2</v>
      </c>
      <c r="EZ1011" s="11">
        <v>0</v>
      </c>
      <c r="FA1011" s="11">
        <v>0</v>
      </c>
      <c r="FB1011" s="11">
        <v>0</v>
      </c>
      <c r="FC1011" s="11">
        <v>0</v>
      </c>
      <c r="FD1011" s="11">
        <v>0</v>
      </c>
      <c r="FE1011" s="11">
        <v>0</v>
      </c>
      <c r="FF1011" s="11">
        <v>0</v>
      </c>
      <c r="FG1011" s="11">
        <v>0</v>
      </c>
      <c r="FH1011" s="11">
        <v>2.6027290000000001</v>
      </c>
      <c r="FI1011" s="11" t="s">
        <v>115</v>
      </c>
      <c r="FJ1011" s="11" t="s">
        <v>115</v>
      </c>
      <c r="FK1011" s="9">
        <v>38460.666362999997</v>
      </c>
      <c r="FL1011" s="11" t="s">
        <v>115</v>
      </c>
      <c r="FM1011" s="11" t="s">
        <v>115</v>
      </c>
    </row>
    <row r="1012" spans="116:169">
      <c r="DL1012" s="11">
        <v>0</v>
      </c>
      <c r="DM1012" s="11">
        <v>2.50299</v>
      </c>
      <c r="DN1012" s="11">
        <v>1.2409999999999999E-2</v>
      </c>
      <c r="DO1012" s="11">
        <v>1.5970000000000002E-2</v>
      </c>
      <c r="DP1012" s="11">
        <v>1.243E-2</v>
      </c>
      <c r="DQ1012" s="11">
        <v>3.3E-4</v>
      </c>
      <c r="DR1012" s="11">
        <v>0</v>
      </c>
      <c r="DS1012" s="11">
        <v>7.8200000000000006E-3</v>
      </c>
      <c r="DT1012" s="11">
        <v>5.0779999999999999E-2</v>
      </c>
      <c r="DU1012" s="11">
        <v>2.385E-2</v>
      </c>
      <c r="DV1012" s="11">
        <v>1.0290000000000001E-2</v>
      </c>
      <c r="DW1012" s="11">
        <v>0.36313000000000001</v>
      </c>
      <c r="DX1012" s="11">
        <v>0</v>
      </c>
      <c r="DY1012" s="11">
        <v>36826.305030000003</v>
      </c>
      <c r="DZ1012" s="11">
        <v>183.28784999999999</v>
      </c>
      <c r="EA1012" s="11">
        <v>236.76406</v>
      </c>
      <c r="EB1012" s="11">
        <v>184.90029999999999</v>
      </c>
      <c r="EC1012" s="11">
        <v>4.9537100000000001</v>
      </c>
      <c r="ED1012" s="11">
        <v>0</v>
      </c>
      <c r="EE1012" s="11">
        <v>116.70247999999999</v>
      </c>
      <c r="EF1012" s="11">
        <v>750.27148999999997</v>
      </c>
      <c r="EG1012" s="11">
        <v>357.46341999999999</v>
      </c>
      <c r="EH1012" s="11">
        <v>154.45461</v>
      </c>
      <c r="EI1012" s="11">
        <v>5433.5903500000004</v>
      </c>
      <c r="EJ1012" s="11">
        <v>0</v>
      </c>
      <c r="EK1012" s="11">
        <v>157.32881</v>
      </c>
      <c r="EL1012" s="11">
        <v>8.7528431000000004E-2</v>
      </c>
      <c r="EM1012" s="11">
        <v>2.1760525999999999E-2</v>
      </c>
      <c r="EN1012" s="11">
        <v>4.3352660000000001E-2</v>
      </c>
      <c r="EO1012" s="11">
        <v>0</v>
      </c>
      <c r="EP1012" s="11">
        <v>0</v>
      </c>
      <c r="EQ1012" s="11">
        <v>0</v>
      </c>
      <c r="ER1012" s="11">
        <v>0</v>
      </c>
      <c r="ES1012" s="11">
        <v>0</v>
      </c>
      <c r="ET1012" s="11">
        <v>0</v>
      </c>
      <c r="EU1012" s="11">
        <v>0</v>
      </c>
      <c r="EV1012" s="11">
        <v>0</v>
      </c>
      <c r="EW1012" s="11">
        <v>413.68695509999998</v>
      </c>
      <c r="EX1012" s="11">
        <v>0.23547858299999999</v>
      </c>
      <c r="EY1012" s="11">
        <v>5.8991228E-2</v>
      </c>
      <c r="EZ1012" s="11">
        <v>0.119323703</v>
      </c>
      <c r="FA1012" s="11">
        <v>0</v>
      </c>
      <c r="FB1012" s="11">
        <v>0</v>
      </c>
      <c r="FC1012" s="11">
        <v>0</v>
      </c>
      <c r="FD1012" s="11">
        <v>0</v>
      </c>
      <c r="FE1012" s="11">
        <v>0</v>
      </c>
      <c r="FF1012" s="11">
        <v>0</v>
      </c>
      <c r="FG1012" s="11">
        <v>0</v>
      </c>
      <c r="FH1012" s="11">
        <v>2.5441340000000001</v>
      </c>
      <c r="FI1012" s="11" t="s">
        <v>115</v>
      </c>
      <c r="FJ1012" s="11" t="s">
        <v>115</v>
      </c>
      <c r="FK1012" s="9">
        <v>37436.210943999999</v>
      </c>
      <c r="FL1012" s="11" t="s">
        <v>115</v>
      </c>
      <c r="FM1012" s="11" t="s">
        <v>115</v>
      </c>
    </row>
    <row r="1013" spans="116:169">
      <c r="DL1013" s="11">
        <v>0</v>
      </c>
      <c r="DM1013" s="11">
        <v>2.44177</v>
      </c>
      <c r="DN1013" s="11">
        <v>1.8319999999999999E-2</v>
      </c>
      <c r="DO1013" s="11">
        <v>1.234E-2</v>
      </c>
      <c r="DP1013" s="11">
        <v>1.44E-2</v>
      </c>
      <c r="DQ1013" s="11">
        <v>3.6999999999999999E-4</v>
      </c>
      <c r="DR1013" s="11">
        <v>1.0300000000000001E-3</v>
      </c>
      <c r="DS1013" s="11">
        <v>1.225E-2</v>
      </c>
      <c r="DT1013" s="11">
        <v>4.3659999999999997E-2</v>
      </c>
      <c r="DU1013" s="11">
        <v>2.385E-2</v>
      </c>
      <c r="DV1013" s="11">
        <v>1.8110000000000001E-2</v>
      </c>
      <c r="DW1013" s="11">
        <v>0.41391</v>
      </c>
      <c r="DX1013" s="11">
        <v>0</v>
      </c>
      <c r="DY1013" s="11">
        <v>35770.352959999997</v>
      </c>
      <c r="DZ1013" s="11">
        <v>269.54097000000002</v>
      </c>
      <c r="EA1013" s="11">
        <v>182.20343</v>
      </c>
      <c r="EB1013" s="11">
        <v>213.43817999999999</v>
      </c>
      <c r="EC1013" s="11">
        <v>5.4454099999999999</v>
      </c>
      <c r="ED1013" s="11">
        <v>15.21143</v>
      </c>
      <c r="EE1013" s="11">
        <v>182.19819000000001</v>
      </c>
      <c r="EF1013" s="11">
        <v>642.29278999999997</v>
      </c>
      <c r="EG1013" s="11">
        <v>357.46341999999999</v>
      </c>
      <c r="EH1013" s="11">
        <v>271.15708999999998</v>
      </c>
      <c r="EI1013" s="11">
        <v>6183.8618299999998</v>
      </c>
      <c r="EJ1013" s="11">
        <v>0</v>
      </c>
      <c r="EK1013" s="11">
        <v>155.32300309999999</v>
      </c>
      <c r="EL1013" s="11">
        <v>0.111036656</v>
      </c>
      <c r="EM1013" s="11">
        <v>8.6347948999999993E-2</v>
      </c>
      <c r="EN1013" s="11">
        <v>7.200967E-3</v>
      </c>
      <c r="EO1013" s="11">
        <v>0</v>
      </c>
      <c r="EP1013" s="11">
        <v>0</v>
      </c>
      <c r="EQ1013" s="11">
        <v>0</v>
      </c>
      <c r="ER1013" s="11">
        <v>0</v>
      </c>
      <c r="ES1013" s="11">
        <v>0</v>
      </c>
      <c r="ET1013" s="11">
        <v>0</v>
      </c>
      <c r="EU1013" s="11">
        <v>0</v>
      </c>
      <c r="EV1013" s="11">
        <v>0</v>
      </c>
      <c r="EW1013" s="11">
        <v>402.18877980000002</v>
      </c>
      <c r="EX1013" s="11">
        <v>0.29317073199999999</v>
      </c>
      <c r="EY1013" s="11">
        <v>0.23113263000000001</v>
      </c>
      <c r="EZ1013" s="11">
        <v>1.9521307000000002E-2</v>
      </c>
      <c r="FA1013" s="11">
        <v>0</v>
      </c>
      <c r="FB1013" s="11">
        <v>0</v>
      </c>
      <c r="FC1013" s="11">
        <v>0</v>
      </c>
      <c r="FD1013" s="11">
        <v>0</v>
      </c>
      <c r="FE1013" s="11">
        <v>0</v>
      </c>
      <c r="FF1013" s="11">
        <v>0</v>
      </c>
      <c r="FG1013" s="11">
        <v>0</v>
      </c>
      <c r="FH1013" s="11">
        <v>2.487196</v>
      </c>
      <c r="FI1013" s="11" t="s">
        <v>115</v>
      </c>
      <c r="FJ1013" s="11" t="s">
        <v>115</v>
      </c>
      <c r="FK1013" s="9">
        <v>36440.980955999999</v>
      </c>
      <c r="FL1013" s="11" t="s">
        <v>115</v>
      </c>
      <c r="FM1013" s="11" t="s">
        <v>115</v>
      </c>
    </row>
    <row r="1014" spans="116:169">
      <c r="DL1014" s="11">
        <v>0</v>
      </c>
      <c r="DM1014" s="11">
        <v>2.3819400000000002</v>
      </c>
      <c r="DN1014" s="11">
        <v>1.9519999999999999E-2</v>
      </c>
      <c r="DO1014" s="11">
        <v>1.6369999999999999E-2</v>
      </c>
      <c r="DP1014" s="11">
        <v>1.145E-2</v>
      </c>
      <c r="DQ1014" s="11">
        <v>3.6999999999999999E-4</v>
      </c>
      <c r="DR1014" s="11">
        <v>9.7999999999999997E-4</v>
      </c>
      <c r="DS1014" s="11">
        <v>1.3979999999999999E-2</v>
      </c>
      <c r="DT1014" s="11">
        <v>4.2569999999999997E-2</v>
      </c>
      <c r="DU1014" s="11">
        <v>2.4889999999999999E-2</v>
      </c>
      <c r="DV1014" s="11">
        <v>3.0360000000000002E-2</v>
      </c>
      <c r="DW1014" s="11">
        <v>0.45756000000000002</v>
      </c>
      <c r="DX1014" s="11">
        <v>0</v>
      </c>
      <c r="DY1014" s="11">
        <v>34741.041089999999</v>
      </c>
      <c r="DZ1014" s="11">
        <v>285.99954000000002</v>
      </c>
      <c r="EA1014" s="11">
        <v>240.73070000000001</v>
      </c>
      <c r="EB1014" s="11">
        <v>169.01471000000001</v>
      </c>
      <c r="EC1014" s="11">
        <v>5.5329499999999996</v>
      </c>
      <c r="ED1014" s="11">
        <v>14.37467</v>
      </c>
      <c r="EE1014" s="11">
        <v>207.10612</v>
      </c>
      <c r="EF1014" s="11">
        <v>623.66881000000001</v>
      </c>
      <c r="EG1014" s="11">
        <v>372.67484000000002</v>
      </c>
      <c r="EH1014" s="11">
        <v>453.35527999999999</v>
      </c>
      <c r="EI1014" s="11">
        <v>6826.1546200000003</v>
      </c>
      <c r="EJ1014" s="11">
        <v>0</v>
      </c>
      <c r="EK1014" s="11">
        <v>153.27810500000001</v>
      </c>
      <c r="EL1014" s="11">
        <v>0.147051776</v>
      </c>
      <c r="EM1014" s="11">
        <v>7.8775254000000003E-2</v>
      </c>
      <c r="EN1014" s="11">
        <v>8.437366E-3</v>
      </c>
      <c r="EO1014" s="11">
        <v>0</v>
      </c>
      <c r="EP1014" s="11">
        <v>0</v>
      </c>
      <c r="EQ1014" s="11">
        <v>0</v>
      </c>
      <c r="ER1014" s="11">
        <v>0</v>
      </c>
      <c r="ES1014" s="11">
        <v>0</v>
      </c>
      <c r="ET1014" s="11">
        <v>0</v>
      </c>
      <c r="EU1014" s="11">
        <v>0</v>
      </c>
      <c r="EV1014" s="11">
        <v>0</v>
      </c>
      <c r="EW1014" s="11">
        <v>390.81704079999997</v>
      </c>
      <c r="EX1014" s="11">
        <v>0.38203410900000001</v>
      </c>
      <c r="EY1014" s="11">
        <v>0.20781306699999999</v>
      </c>
      <c r="EZ1014" s="11">
        <v>2.2527082E-2</v>
      </c>
      <c r="FA1014" s="11">
        <v>0</v>
      </c>
      <c r="FB1014" s="11">
        <v>0</v>
      </c>
      <c r="FC1014" s="11">
        <v>0</v>
      </c>
      <c r="FD1014" s="11">
        <v>0</v>
      </c>
      <c r="FE1014" s="11">
        <v>0</v>
      </c>
      <c r="FF1014" s="11">
        <v>0</v>
      </c>
      <c r="FG1014" s="11">
        <v>0</v>
      </c>
      <c r="FH1014" s="11">
        <v>2.429665</v>
      </c>
      <c r="FI1014" s="11" t="s">
        <v>115</v>
      </c>
      <c r="FJ1014" s="11" t="s">
        <v>115</v>
      </c>
      <c r="FK1014" s="9">
        <v>35442.318980999997</v>
      </c>
      <c r="FL1014" s="11" t="s">
        <v>115</v>
      </c>
      <c r="FM1014" s="11" t="s">
        <v>115</v>
      </c>
    </row>
    <row r="1015" spans="116:169">
      <c r="DL1015" s="11">
        <v>0</v>
      </c>
      <c r="DM1015" s="11">
        <v>2.32687</v>
      </c>
      <c r="DN1015" s="11">
        <v>1.6310000000000002E-2</v>
      </c>
      <c r="DO1015" s="11">
        <v>1.737E-2</v>
      </c>
      <c r="DP1015" s="11">
        <v>1.4919999999999999E-2</v>
      </c>
      <c r="DQ1015" s="11">
        <v>3.5E-4</v>
      </c>
      <c r="DR1015" s="11">
        <v>9.8999999999999999E-4</v>
      </c>
      <c r="DS1015" s="11">
        <v>1.133E-2</v>
      </c>
      <c r="DT1015" s="11">
        <v>4.1529999999999997E-2</v>
      </c>
      <c r="DU1015" s="11">
        <v>2.5870000000000001E-2</v>
      </c>
      <c r="DV1015" s="11">
        <v>4.4330000000000001E-2</v>
      </c>
      <c r="DW1015" s="11">
        <v>0.50012999999999996</v>
      </c>
      <c r="DX1015" s="11">
        <v>0</v>
      </c>
      <c r="DY1015" s="11">
        <v>33786.706879999998</v>
      </c>
      <c r="DZ1015" s="11">
        <v>237.84562</v>
      </c>
      <c r="EA1015" s="11">
        <v>254.23347000000001</v>
      </c>
      <c r="EB1015" s="11">
        <v>219.25194999999999</v>
      </c>
      <c r="EC1015" s="11">
        <v>5.1784699999999999</v>
      </c>
      <c r="ED1015" s="11">
        <v>14.50379</v>
      </c>
      <c r="EE1015" s="11">
        <v>167.21493000000001</v>
      </c>
      <c r="EF1015" s="11">
        <v>605.69777999999997</v>
      </c>
      <c r="EG1015" s="11">
        <v>387.04951999999997</v>
      </c>
      <c r="EH1015" s="11">
        <v>660.46140000000003</v>
      </c>
      <c r="EI1015" s="11">
        <v>7449.8234300000004</v>
      </c>
      <c r="EJ1015" s="11">
        <v>0</v>
      </c>
      <c r="EK1015" s="11">
        <v>151.4370164</v>
      </c>
      <c r="EL1015" s="11">
        <v>0.154856465</v>
      </c>
      <c r="EM1015" s="11">
        <v>8.7432113000000006E-2</v>
      </c>
      <c r="EN1015" s="11">
        <v>6.7844680000000001E-3</v>
      </c>
      <c r="EO1015" s="11">
        <v>0</v>
      </c>
      <c r="EP1015" s="11">
        <v>0</v>
      </c>
      <c r="EQ1015" s="11">
        <v>0</v>
      </c>
      <c r="ER1015" s="11">
        <v>0</v>
      </c>
      <c r="ES1015" s="11">
        <v>0</v>
      </c>
      <c r="ET1015" s="11">
        <v>0</v>
      </c>
      <c r="EU1015" s="11">
        <v>0</v>
      </c>
      <c r="EV1015" s="11">
        <v>0</v>
      </c>
      <c r="EW1015" s="11">
        <v>380.18365189999997</v>
      </c>
      <c r="EX1015" s="11">
        <v>0.39597448299999999</v>
      </c>
      <c r="EY1015" s="11">
        <v>0.226928185</v>
      </c>
      <c r="EZ1015" s="11">
        <v>1.7838824999999999E-2</v>
      </c>
      <c r="FA1015" s="11">
        <v>0</v>
      </c>
      <c r="FB1015" s="11">
        <v>0</v>
      </c>
      <c r="FC1015" s="11">
        <v>0</v>
      </c>
      <c r="FD1015" s="11">
        <v>0</v>
      </c>
      <c r="FE1015" s="11">
        <v>0</v>
      </c>
      <c r="FF1015" s="11">
        <v>0</v>
      </c>
      <c r="FG1015" s="11">
        <v>0</v>
      </c>
      <c r="FH1015" s="11">
        <v>2.37581</v>
      </c>
      <c r="FI1015" s="11" t="s">
        <v>115</v>
      </c>
      <c r="FJ1015" s="11" t="s">
        <v>115</v>
      </c>
      <c r="FK1015" s="9">
        <v>34503.216386</v>
      </c>
      <c r="FL1015" s="11" t="s">
        <v>115</v>
      </c>
      <c r="FM1015" s="11" t="s">
        <v>115</v>
      </c>
    </row>
    <row r="1016" spans="116:169">
      <c r="DL1016" s="11">
        <v>0</v>
      </c>
      <c r="DM1016" s="11">
        <v>2.2801900000000002</v>
      </c>
      <c r="DN1016" s="11">
        <v>1.6820000000000002E-2</v>
      </c>
      <c r="DO1016" s="11">
        <v>1.2840000000000001E-2</v>
      </c>
      <c r="DP1016" s="11">
        <v>1.6750000000000001E-2</v>
      </c>
      <c r="DQ1016" s="11">
        <v>6.8999999999999997E-4</v>
      </c>
      <c r="DR1016" s="11">
        <v>3.8999999999999999E-4</v>
      </c>
      <c r="DS1016" s="11">
        <v>1.423E-2</v>
      </c>
      <c r="DT1016" s="11">
        <v>3.39E-2</v>
      </c>
      <c r="DU1016" s="11">
        <v>2.6859999999999998E-2</v>
      </c>
      <c r="DV1016" s="11">
        <v>5.5669999999999997E-2</v>
      </c>
      <c r="DW1016" s="11">
        <v>0.54166000000000003</v>
      </c>
      <c r="DX1016" s="11">
        <v>0</v>
      </c>
      <c r="DY1016" s="11">
        <v>32959.143320000003</v>
      </c>
      <c r="DZ1016" s="11">
        <v>244.24186</v>
      </c>
      <c r="EA1016" s="11">
        <v>187.30275</v>
      </c>
      <c r="EB1016" s="11">
        <v>245.21012999999999</v>
      </c>
      <c r="EC1016" s="11">
        <v>10.15659</v>
      </c>
      <c r="ED1016" s="11">
        <v>5.5950699999999998</v>
      </c>
      <c r="EE1016" s="11">
        <v>209.04383999999999</v>
      </c>
      <c r="EF1016" s="11">
        <v>492.20627999999999</v>
      </c>
      <c r="EG1016" s="11">
        <v>401.55331000000001</v>
      </c>
      <c r="EH1016" s="11">
        <v>827.67633000000001</v>
      </c>
      <c r="EI1016" s="11">
        <v>8055.5212099999999</v>
      </c>
      <c r="EJ1016" s="11">
        <v>0</v>
      </c>
      <c r="EK1016" s="11">
        <v>150.08460969999999</v>
      </c>
      <c r="EL1016" s="11">
        <v>0.1625028</v>
      </c>
      <c r="EM1016" s="11">
        <v>2.3390514000000001E-2</v>
      </c>
      <c r="EN1016" s="11">
        <v>4.6038892999999997E-2</v>
      </c>
      <c r="EO1016" s="11">
        <v>0</v>
      </c>
      <c r="EP1016" s="11">
        <v>0</v>
      </c>
      <c r="EQ1016" s="11">
        <v>0</v>
      </c>
      <c r="ER1016" s="11">
        <v>0</v>
      </c>
      <c r="ES1016" s="11">
        <v>0</v>
      </c>
      <c r="ET1016" s="11">
        <v>0</v>
      </c>
      <c r="EU1016" s="11">
        <v>0</v>
      </c>
      <c r="EV1016" s="11">
        <v>0</v>
      </c>
      <c r="EW1016" s="11">
        <v>370.9665948</v>
      </c>
      <c r="EX1016" s="11">
        <v>0.41218918100000002</v>
      </c>
      <c r="EY1016" s="11">
        <v>5.96362E-2</v>
      </c>
      <c r="EZ1016" s="11">
        <v>0.11920639399999999</v>
      </c>
      <c r="FA1016" s="11">
        <v>0</v>
      </c>
      <c r="FB1016" s="11">
        <v>0</v>
      </c>
      <c r="FC1016" s="11">
        <v>0</v>
      </c>
      <c r="FD1016" s="11">
        <v>0</v>
      </c>
      <c r="FE1016" s="11">
        <v>0</v>
      </c>
      <c r="FF1016" s="11">
        <v>0</v>
      </c>
      <c r="FG1016" s="11">
        <v>0</v>
      </c>
      <c r="FH1016" s="11">
        <v>2.3273000000000001</v>
      </c>
      <c r="FI1016" s="11" t="s">
        <v>115</v>
      </c>
      <c r="FJ1016" s="11" t="s">
        <v>115</v>
      </c>
      <c r="FK1016" s="9">
        <v>33646.054649999998</v>
      </c>
      <c r="FL1016" s="11" t="s">
        <v>115</v>
      </c>
      <c r="FM1016" s="11" t="s">
        <v>115</v>
      </c>
    </row>
    <row r="1017" spans="116:169">
      <c r="DL1017" s="11">
        <v>0</v>
      </c>
      <c r="DM1017" s="11">
        <v>2.2388599999999999</v>
      </c>
      <c r="DN1017" s="11">
        <v>1.242E-2</v>
      </c>
      <c r="DO1017" s="11">
        <v>1.311E-2</v>
      </c>
      <c r="DP1017" s="11">
        <v>1.291E-2</v>
      </c>
      <c r="DQ1017" s="11">
        <v>5.9000000000000003E-4</v>
      </c>
      <c r="DR1017" s="11">
        <v>3.8000000000000002E-4</v>
      </c>
      <c r="DS1017" s="11">
        <v>1.5709999999999998E-2</v>
      </c>
      <c r="DT1017" s="11">
        <v>3.3320000000000002E-2</v>
      </c>
      <c r="DU1017" s="11">
        <v>2.725E-2</v>
      </c>
      <c r="DV1017" s="11">
        <v>6.9889999999999994E-2</v>
      </c>
      <c r="DW1017" s="11">
        <v>0.57555999999999996</v>
      </c>
      <c r="DX1017" s="11">
        <v>0</v>
      </c>
      <c r="DY1017" s="11">
        <v>32213.073499999999</v>
      </c>
      <c r="DZ1017" s="11">
        <v>179.53305</v>
      </c>
      <c r="EA1017" s="11">
        <v>190.38335000000001</v>
      </c>
      <c r="EB1017" s="11">
        <v>188.15396999999999</v>
      </c>
      <c r="EC1017" s="11">
        <v>8.6449300000000004</v>
      </c>
      <c r="ED1017" s="11">
        <v>5.4686199999999996</v>
      </c>
      <c r="EE1017" s="11">
        <v>229.87775999999999</v>
      </c>
      <c r="EF1017" s="11">
        <v>481.59857</v>
      </c>
      <c r="EG1017" s="11">
        <v>407.14837999999997</v>
      </c>
      <c r="EH1017" s="11">
        <v>1036.7201700000001</v>
      </c>
      <c r="EI1017" s="11">
        <v>8547.7274899999993</v>
      </c>
      <c r="EJ1017" s="11">
        <v>0</v>
      </c>
      <c r="EK1017" s="11">
        <v>149.0331971</v>
      </c>
      <c r="EL1017" s="11">
        <v>0.217924966</v>
      </c>
      <c r="EM1017" s="11">
        <v>1.7495382E-2</v>
      </c>
      <c r="EN1017" s="11">
        <v>5.2288604000000002E-2</v>
      </c>
      <c r="EO1017" s="11">
        <v>0</v>
      </c>
      <c r="EP1017" s="11">
        <v>0</v>
      </c>
      <c r="EQ1017" s="11">
        <v>0</v>
      </c>
      <c r="ER1017" s="11">
        <v>0</v>
      </c>
      <c r="ES1017" s="11">
        <v>0</v>
      </c>
      <c r="ET1017" s="11">
        <v>0</v>
      </c>
      <c r="EU1017" s="11">
        <v>0</v>
      </c>
      <c r="EV1017" s="11">
        <v>0</v>
      </c>
      <c r="EW1017" s="11">
        <v>362.65265879999998</v>
      </c>
      <c r="EX1017" s="11">
        <v>0.54595499599999997</v>
      </c>
      <c r="EY1017" s="11">
        <v>4.391975E-2</v>
      </c>
      <c r="EZ1017" s="11">
        <v>0.133314456</v>
      </c>
      <c r="FA1017" s="11">
        <v>0</v>
      </c>
      <c r="FB1017" s="11">
        <v>0</v>
      </c>
      <c r="FC1017" s="11">
        <v>0</v>
      </c>
      <c r="FD1017" s="11">
        <v>0</v>
      </c>
      <c r="FE1017" s="11">
        <v>0</v>
      </c>
      <c r="FF1017" s="11">
        <v>0</v>
      </c>
      <c r="FG1017" s="11">
        <v>0</v>
      </c>
      <c r="FH1017" s="11">
        <v>2.2778939999999999</v>
      </c>
      <c r="FI1017" s="11" t="s">
        <v>115</v>
      </c>
      <c r="FJ1017" s="11" t="s">
        <v>115</v>
      </c>
      <c r="FK1017" s="9">
        <v>32779.788787999998</v>
      </c>
      <c r="FL1017" s="11" t="s">
        <v>115</v>
      </c>
      <c r="FM1017" s="11" t="s">
        <v>115</v>
      </c>
    </row>
    <row r="1018" spans="116:169">
      <c r="DL1018" s="11">
        <v>0</v>
      </c>
      <c r="DM1018" s="11">
        <v>2.1970000000000001</v>
      </c>
      <c r="DN1018" s="11">
        <v>1.2359999999999999E-2</v>
      </c>
      <c r="DO1018" s="11">
        <v>9.9000000000000008E-3</v>
      </c>
      <c r="DP1018" s="11">
        <v>1.278E-2</v>
      </c>
      <c r="DQ1018" s="11">
        <v>5.5000000000000003E-4</v>
      </c>
      <c r="DR1018" s="11">
        <v>3.6999999999999999E-4</v>
      </c>
      <c r="DS1018" s="11">
        <v>1.222E-2</v>
      </c>
      <c r="DT1018" s="11">
        <v>3.2719999999999999E-2</v>
      </c>
      <c r="DU1018" s="11">
        <v>2.7619999999999999E-2</v>
      </c>
      <c r="DV1018" s="11">
        <v>8.5599999999999996E-2</v>
      </c>
      <c r="DW1018" s="11">
        <v>0.60887999999999998</v>
      </c>
      <c r="DX1018" s="11">
        <v>0</v>
      </c>
      <c r="DY1018" s="11">
        <v>31463.32386</v>
      </c>
      <c r="DZ1018" s="11">
        <v>177.82571999999999</v>
      </c>
      <c r="EA1018" s="11">
        <v>143.02977000000001</v>
      </c>
      <c r="EB1018" s="11">
        <v>185.41900000000001</v>
      </c>
      <c r="EC1018" s="11">
        <v>7.9386599999999996</v>
      </c>
      <c r="ED1018" s="11">
        <v>5.3435300000000003</v>
      </c>
      <c r="EE1018" s="11">
        <v>178.12439000000001</v>
      </c>
      <c r="EF1018" s="11">
        <v>470.72809000000001</v>
      </c>
      <c r="EG1018" s="11">
        <v>412.61700000000002</v>
      </c>
      <c r="EH1018" s="11">
        <v>1266.5979299999999</v>
      </c>
      <c r="EI1018" s="11">
        <v>9029.3260599999994</v>
      </c>
      <c r="EJ1018" s="11">
        <v>0</v>
      </c>
      <c r="EK1018" s="11">
        <v>147.81756139999999</v>
      </c>
      <c r="EL1018" s="11">
        <v>0.17939723099999999</v>
      </c>
      <c r="EM1018" s="11">
        <v>1.8062451E-2</v>
      </c>
      <c r="EN1018" s="11">
        <v>4.0739243000000001E-2</v>
      </c>
      <c r="EO1018" s="11">
        <v>0</v>
      </c>
      <c r="EP1018" s="11">
        <v>0</v>
      </c>
      <c r="EQ1018" s="11">
        <v>0</v>
      </c>
      <c r="ER1018" s="11">
        <v>0</v>
      </c>
      <c r="ES1018" s="11">
        <v>0</v>
      </c>
      <c r="ET1018" s="11">
        <v>0</v>
      </c>
      <c r="EU1018" s="11">
        <v>0</v>
      </c>
      <c r="EV1018" s="11">
        <v>0</v>
      </c>
      <c r="EW1018" s="11">
        <v>354.08262009999999</v>
      </c>
      <c r="EX1018" s="11">
        <v>0.44274405500000003</v>
      </c>
      <c r="EY1018" s="11">
        <v>4.4642599999999998E-2</v>
      </c>
      <c r="EZ1018" s="11">
        <v>0.102270266</v>
      </c>
      <c r="FA1018" s="11">
        <v>0</v>
      </c>
      <c r="FB1018" s="11">
        <v>0</v>
      </c>
      <c r="FC1018" s="11">
        <v>0</v>
      </c>
      <c r="FD1018" s="11">
        <v>0</v>
      </c>
      <c r="FE1018" s="11">
        <v>0</v>
      </c>
      <c r="FF1018" s="11">
        <v>0</v>
      </c>
      <c r="FG1018" s="11">
        <v>0</v>
      </c>
      <c r="FH1018" s="11">
        <v>2.2325810000000001</v>
      </c>
      <c r="FI1018" s="11" t="s">
        <v>115</v>
      </c>
      <c r="FJ1018" s="11" t="s">
        <v>115</v>
      </c>
      <c r="FK1018" s="9">
        <v>31977.537018999999</v>
      </c>
      <c r="FL1018" s="11" t="s">
        <v>115</v>
      </c>
      <c r="FM1018" s="11" t="s">
        <v>115</v>
      </c>
    </row>
    <row r="1019" spans="116:169">
      <c r="DL1019" s="11">
        <v>0</v>
      </c>
      <c r="DM1019" s="11">
        <v>2.1491199999999999</v>
      </c>
      <c r="DN1019" s="11">
        <v>1.583E-2</v>
      </c>
      <c r="DO1019" s="11">
        <v>1.231E-2</v>
      </c>
      <c r="DP1019" s="11">
        <v>9.7199999999999995E-3</v>
      </c>
      <c r="DQ1019" s="11">
        <v>3.1E-4</v>
      </c>
      <c r="DR1019" s="11">
        <v>4.6999999999999999E-4</v>
      </c>
      <c r="DS1019" s="11">
        <v>1.252E-2</v>
      </c>
      <c r="DT1019" s="11">
        <v>3.2289999999999999E-2</v>
      </c>
      <c r="DU1019" s="11">
        <v>2.8000000000000001E-2</v>
      </c>
      <c r="DV1019" s="11">
        <v>9.783E-2</v>
      </c>
      <c r="DW1019" s="11">
        <v>0.64158999999999999</v>
      </c>
      <c r="DX1019" s="11">
        <v>0</v>
      </c>
      <c r="DY1019" s="11">
        <v>30631.733100000001</v>
      </c>
      <c r="DZ1019" s="11">
        <v>226.76571999999999</v>
      </c>
      <c r="EA1019" s="11">
        <v>176.99936</v>
      </c>
      <c r="EB1019" s="11">
        <v>140.41219000000001</v>
      </c>
      <c r="EC1019" s="11">
        <v>4.5472999999999999</v>
      </c>
      <c r="ED1019" s="11">
        <v>6.7527400000000002</v>
      </c>
      <c r="EE1019" s="11">
        <v>181.65016</v>
      </c>
      <c r="EF1019" s="11">
        <v>462.37013999999999</v>
      </c>
      <c r="EG1019" s="11">
        <v>417.96053000000001</v>
      </c>
      <c r="EH1019" s="11">
        <v>1444.7223200000001</v>
      </c>
      <c r="EI1019" s="11">
        <v>9500.0541599999997</v>
      </c>
      <c r="EJ1019" s="11">
        <v>0</v>
      </c>
      <c r="EK1019" s="11">
        <v>146.1683017</v>
      </c>
      <c r="EL1019" s="11">
        <v>6.8625585000000003E-2</v>
      </c>
      <c r="EM1019" s="11">
        <v>2.9677938000000001E-2</v>
      </c>
      <c r="EN1019" s="11">
        <v>3.9706281000000003E-2</v>
      </c>
      <c r="EO1019" s="11">
        <v>0</v>
      </c>
      <c r="EP1019" s="11">
        <v>0</v>
      </c>
      <c r="EQ1019" s="11">
        <v>0</v>
      </c>
      <c r="ER1019" s="11">
        <v>0</v>
      </c>
      <c r="ES1019" s="11">
        <v>0</v>
      </c>
      <c r="ET1019" s="11">
        <v>0</v>
      </c>
      <c r="EU1019" s="11">
        <v>0</v>
      </c>
      <c r="EV1019" s="11">
        <v>0</v>
      </c>
      <c r="EW1019" s="11">
        <v>344.6477299</v>
      </c>
      <c r="EX1019" s="11">
        <v>0.16596203900000001</v>
      </c>
      <c r="EY1019" s="11">
        <v>7.2402915999999998E-2</v>
      </c>
      <c r="EZ1019" s="11">
        <v>9.8136822999999998E-2</v>
      </c>
      <c r="FA1019" s="11">
        <v>0</v>
      </c>
      <c r="FB1019" s="11">
        <v>0</v>
      </c>
      <c r="FC1019" s="11">
        <v>0</v>
      </c>
      <c r="FD1019" s="11">
        <v>0</v>
      </c>
      <c r="FE1019" s="11">
        <v>0</v>
      </c>
      <c r="FF1019" s="11">
        <v>0</v>
      </c>
      <c r="FG1019" s="11">
        <v>0</v>
      </c>
      <c r="FH1019" s="11">
        <v>2.1873</v>
      </c>
      <c r="FI1019" s="11" t="s">
        <v>115</v>
      </c>
      <c r="FJ1019" s="11" t="s">
        <v>115</v>
      </c>
      <c r="FK1019" s="9">
        <v>31180.457666999999</v>
      </c>
      <c r="FL1019" s="11" t="s">
        <v>115</v>
      </c>
      <c r="FM1019" s="11" t="s">
        <v>115</v>
      </c>
    </row>
    <row r="1020" spans="116:169">
      <c r="DL1020" s="11">
        <v>0</v>
      </c>
      <c r="DM1020" s="11">
        <v>2.1049199999999999</v>
      </c>
      <c r="DN1020" s="11">
        <v>1.332E-2</v>
      </c>
      <c r="DO1020" s="11">
        <v>1.519E-2</v>
      </c>
      <c r="DP1020" s="11">
        <v>1.179E-2</v>
      </c>
      <c r="DQ1020" s="11">
        <v>3.4000000000000002E-4</v>
      </c>
      <c r="DR1020" s="11">
        <v>4.6999999999999999E-4</v>
      </c>
      <c r="DS1020" s="11">
        <v>9.7000000000000003E-3</v>
      </c>
      <c r="DT1020" s="11">
        <v>3.1550000000000002E-2</v>
      </c>
      <c r="DU1020" s="11">
        <v>2.8469999999999999E-2</v>
      </c>
      <c r="DV1020" s="11">
        <v>0.11035</v>
      </c>
      <c r="DW1020" s="11">
        <v>0.67388000000000003</v>
      </c>
      <c r="DX1020" s="11">
        <v>0</v>
      </c>
      <c r="DY1020" s="11">
        <v>29857.3321</v>
      </c>
      <c r="DZ1020" s="11">
        <v>189.87939</v>
      </c>
      <c r="EA1020" s="11">
        <v>217.4213</v>
      </c>
      <c r="EB1020" s="11">
        <v>169.49195</v>
      </c>
      <c r="EC1020" s="11">
        <v>4.9489299999999998</v>
      </c>
      <c r="ED1020" s="11">
        <v>6.7697399999999996</v>
      </c>
      <c r="EE1020" s="11">
        <v>140.07173</v>
      </c>
      <c r="EF1020" s="11">
        <v>449.66174999999998</v>
      </c>
      <c r="EG1020" s="11">
        <v>424.71327000000002</v>
      </c>
      <c r="EH1020" s="11">
        <v>1626.37248</v>
      </c>
      <c r="EI1020" s="11">
        <v>9962.4243000000006</v>
      </c>
      <c r="EJ1020" s="11">
        <v>0</v>
      </c>
      <c r="EK1020" s="11">
        <v>144.74668740000001</v>
      </c>
      <c r="EL1020" s="11">
        <v>7.1088268999999996E-2</v>
      </c>
      <c r="EM1020" s="11">
        <v>3.2448365999999999E-2</v>
      </c>
      <c r="EN1020" s="11">
        <v>3.0546559000000001E-2</v>
      </c>
      <c r="EO1020" s="11">
        <v>0</v>
      </c>
      <c r="EP1020" s="11">
        <v>0</v>
      </c>
      <c r="EQ1020" s="11">
        <v>0</v>
      </c>
      <c r="ER1020" s="11">
        <v>0</v>
      </c>
      <c r="ES1020" s="11">
        <v>0</v>
      </c>
      <c r="ET1020" s="11">
        <v>0</v>
      </c>
      <c r="EU1020" s="11">
        <v>0</v>
      </c>
      <c r="EV1020" s="11">
        <v>0</v>
      </c>
      <c r="EW1020" s="11">
        <v>335.92116929999997</v>
      </c>
      <c r="EX1020" s="11">
        <v>0.168808077</v>
      </c>
      <c r="EY1020" s="11">
        <v>7.7867281999999996E-2</v>
      </c>
      <c r="EZ1020" s="11">
        <v>7.4326034999999999E-2</v>
      </c>
      <c r="FA1020" s="11">
        <v>0</v>
      </c>
      <c r="FB1020" s="11">
        <v>0</v>
      </c>
      <c r="FC1020" s="11">
        <v>0</v>
      </c>
      <c r="FD1020" s="11">
        <v>0</v>
      </c>
      <c r="FE1020" s="11">
        <v>0</v>
      </c>
      <c r="FF1020" s="11">
        <v>0</v>
      </c>
      <c r="FG1020" s="11">
        <v>0</v>
      </c>
      <c r="FH1020" s="11">
        <v>2.1455739999999999</v>
      </c>
      <c r="FI1020" s="11" t="s">
        <v>115</v>
      </c>
      <c r="FJ1020" s="11" t="s">
        <v>115</v>
      </c>
      <c r="FK1020" s="9">
        <v>30439.073678000001</v>
      </c>
      <c r="FL1020" s="11" t="s">
        <v>115</v>
      </c>
      <c r="FM1020" s="11" t="s">
        <v>115</v>
      </c>
    </row>
    <row r="1021" spans="116:169">
      <c r="DL1021" s="11">
        <v>0</v>
      </c>
      <c r="DM1021" s="11">
        <v>2.05979</v>
      </c>
      <c r="DN1021" s="11">
        <v>1.487E-2</v>
      </c>
      <c r="DO1021" s="11">
        <v>1.3180000000000001E-2</v>
      </c>
      <c r="DP1021" s="11">
        <v>1.4279999999999999E-2</v>
      </c>
      <c r="DQ1021" s="11">
        <v>3.6000000000000002E-4</v>
      </c>
      <c r="DR1021" s="11">
        <v>5.0000000000000001E-4</v>
      </c>
      <c r="DS1021" s="11">
        <v>1.175E-2</v>
      </c>
      <c r="DT1021" s="11">
        <v>3.0849999999999999E-2</v>
      </c>
      <c r="DU1021" s="11">
        <v>2.894E-2</v>
      </c>
      <c r="DV1021" s="11">
        <v>0.12006</v>
      </c>
      <c r="DW1021" s="11">
        <v>0.70543</v>
      </c>
      <c r="DX1021" s="11">
        <v>0</v>
      </c>
      <c r="DY1021" s="11">
        <v>29074.13823</v>
      </c>
      <c r="DZ1021" s="11">
        <v>210.96663000000001</v>
      </c>
      <c r="EA1021" s="11">
        <v>187.77306999999999</v>
      </c>
      <c r="EB1021" s="11">
        <v>204.31880000000001</v>
      </c>
      <c r="EC1021" s="11">
        <v>5.1556600000000001</v>
      </c>
      <c r="ED1021" s="11">
        <v>7.0578500000000002</v>
      </c>
      <c r="EE1021" s="11">
        <v>168.70984999999999</v>
      </c>
      <c r="EF1021" s="11">
        <v>437.55563000000001</v>
      </c>
      <c r="EG1021" s="11">
        <v>431.48300999999998</v>
      </c>
      <c r="EH1021" s="11">
        <v>1766.4442100000001</v>
      </c>
      <c r="EI1021" s="11">
        <v>10412.08604</v>
      </c>
      <c r="EJ1021" s="11">
        <v>0</v>
      </c>
      <c r="EK1021" s="11">
        <v>143.2461883</v>
      </c>
      <c r="EL1021" s="11">
        <v>7.3978854999999996E-2</v>
      </c>
      <c r="EM1021" s="11">
        <v>4.0323592999999998E-2</v>
      </c>
      <c r="EN1021" s="11">
        <v>3.7469510999999997E-2</v>
      </c>
      <c r="EO1021" s="11">
        <v>0</v>
      </c>
      <c r="EP1021" s="11">
        <v>0</v>
      </c>
      <c r="EQ1021" s="11">
        <v>0</v>
      </c>
      <c r="ER1021" s="11">
        <v>0</v>
      </c>
      <c r="ES1021" s="11">
        <v>0</v>
      </c>
      <c r="ET1021" s="11">
        <v>0</v>
      </c>
      <c r="EU1021" s="11">
        <v>0</v>
      </c>
      <c r="EV1021" s="11">
        <v>0</v>
      </c>
      <c r="EW1021" s="11">
        <v>327.18388199999998</v>
      </c>
      <c r="EX1021" s="11">
        <v>0.17309015899999999</v>
      </c>
      <c r="EY1021" s="11">
        <v>9.5248411000000005E-2</v>
      </c>
      <c r="EZ1021" s="11">
        <v>8.9749383000000002E-2</v>
      </c>
      <c r="FA1021" s="11">
        <v>0</v>
      </c>
      <c r="FB1021" s="11">
        <v>0</v>
      </c>
      <c r="FC1021" s="11">
        <v>0</v>
      </c>
      <c r="FD1021" s="11">
        <v>0</v>
      </c>
      <c r="FE1021" s="11">
        <v>0</v>
      </c>
      <c r="FF1021" s="11">
        <v>0</v>
      </c>
      <c r="FG1021" s="11">
        <v>0</v>
      </c>
      <c r="FH1021" s="11">
        <v>2.1024850000000002</v>
      </c>
      <c r="FI1021" s="11" t="s">
        <v>115</v>
      </c>
      <c r="FJ1021" s="11" t="s">
        <v>115</v>
      </c>
      <c r="FK1021" s="9">
        <v>29682.352389</v>
      </c>
      <c r="FL1021" s="11" t="s">
        <v>115</v>
      </c>
      <c r="FM1021" s="11" t="s">
        <v>115</v>
      </c>
    </row>
    <row r="1022" spans="116:169">
      <c r="DL1022" s="11">
        <v>0</v>
      </c>
      <c r="DM1022" s="11">
        <v>2.0155599999999998</v>
      </c>
      <c r="DN1022" s="11">
        <v>1.4840000000000001E-2</v>
      </c>
      <c r="DO1022" s="11">
        <v>1.438E-2</v>
      </c>
      <c r="DP1022" s="11">
        <v>1.272E-2</v>
      </c>
      <c r="DQ1022" s="11">
        <v>3.6000000000000002E-4</v>
      </c>
      <c r="DR1022" s="11">
        <v>4.8000000000000001E-4</v>
      </c>
      <c r="DS1022" s="11">
        <v>1.397E-2</v>
      </c>
      <c r="DT1022" s="11">
        <v>3.0169999999999999E-2</v>
      </c>
      <c r="DU1022" s="11">
        <v>2.9440000000000001E-2</v>
      </c>
      <c r="DV1022" s="11">
        <v>0.1318</v>
      </c>
      <c r="DW1022" s="11">
        <v>0.73628000000000005</v>
      </c>
      <c r="DX1022" s="11">
        <v>0</v>
      </c>
      <c r="DY1022" s="11">
        <v>28308.404149999998</v>
      </c>
      <c r="DZ1022" s="11">
        <v>209.42659</v>
      </c>
      <c r="EA1022" s="11">
        <v>203.83179999999999</v>
      </c>
      <c r="EB1022" s="11">
        <v>181.13354000000001</v>
      </c>
      <c r="EC1022" s="11">
        <v>5.1580899999999996</v>
      </c>
      <c r="ED1022" s="11">
        <v>6.7926599999999997</v>
      </c>
      <c r="EE1022" s="11">
        <v>199.80094</v>
      </c>
      <c r="EF1022" s="11">
        <v>425.88952</v>
      </c>
      <c r="EG1022" s="11">
        <v>438.54086000000001</v>
      </c>
      <c r="EH1022" s="11">
        <v>1935.1540600000001</v>
      </c>
      <c r="EI1022" s="11">
        <v>10849.641670000001</v>
      </c>
      <c r="EJ1022" s="11">
        <v>0</v>
      </c>
      <c r="EK1022" s="11">
        <v>141.7519897</v>
      </c>
      <c r="EL1022" s="11">
        <v>7.8590281999999997E-2</v>
      </c>
      <c r="EM1022" s="11">
        <v>3.8652084000000003E-2</v>
      </c>
      <c r="EN1022" s="11">
        <v>4.5876713999999999E-2</v>
      </c>
      <c r="EO1022" s="11">
        <v>0</v>
      </c>
      <c r="EP1022" s="11">
        <v>0</v>
      </c>
      <c r="EQ1022" s="11">
        <v>0</v>
      </c>
      <c r="ER1022" s="11">
        <v>0</v>
      </c>
      <c r="ES1022" s="11">
        <v>0</v>
      </c>
      <c r="ET1022" s="11">
        <v>0</v>
      </c>
      <c r="EU1022" s="11">
        <v>0</v>
      </c>
      <c r="EV1022" s="11">
        <v>0</v>
      </c>
      <c r="EW1022" s="11">
        <v>318.62745940000002</v>
      </c>
      <c r="EX1022" s="11">
        <v>0.18098499300000001</v>
      </c>
      <c r="EY1022" s="11">
        <v>8.9910229999999994E-2</v>
      </c>
      <c r="EZ1022" s="11">
        <v>0.10816550699999999</v>
      </c>
      <c r="FA1022" s="11">
        <v>0</v>
      </c>
      <c r="FB1022" s="11">
        <v>0</v>
      </c>
      <c r="FC1022" s="11">
        <v>0</v>
      </c>
      <c r="FD1022" s="11">
        <v>0</v>
      </c>
      <c r="FE1022" s="11">
        <v>0</v>
      </c>
      <c r="FF1022" s="11">
        <v>0</v>
      </c>
      <c r="FG1022" s="11">
        <v>0</v>
      </c>
      <c r="FH1022" s="11">
        <v>2.0578630000000002</v>
      </c>
      <c r="FI1022" s="11" t="s">
        <v>115</v>
      </c>
      <c r="FJ1022" s="11" t="s">
        <v>115</v>
      </c>
      <c r="FK1022" s="9">
        <v>28907.954158</v>
      </c>
      <c r="FL1022" s="11" t="s">
        <v>115</v>
      </c>
      <c r="FM1022" s="11" t="s">
        <v>115</v>
      </c>
    </row>
    <row r="1023" spans="116:169">
      <c r="DL1023" s="11">
        <v>0</v>
      </c>
      <c r="DM1023" s="11">
        <v>1.9719599999999999</v>
      </c>
      <c r="DN1023" s="11">
        <v>1.4930000000000001E-2</v>
      </c>
      <c r="DO1023" s="11">
        <v>1.434E-2</v>
      </c>
      <c r="DP1023" s="11">
        <v>1.3679999999999999E-2</v>
      </c>
      <c r="DQ1023" s="11">
        <v>3.6999999999999999E-4</v>
      </c>
      <c r="DR1023" s="11">
        <v>4.8000000000000001E-4</v>
      </c>
      <c r="DS1023" s="11">
        <v>1.2579999999999999E-2</v>
      </c>
      <c r="DT1023" s="11">
        <v>2.954E-2</v>
      </c>
      <c r="DU1023" s="11">
        <v>2.9909999999999999E-2</v>
      </c>
      <c r="DV1023" s="11">
        <v>0.14577000000000001</v>
      </c>
      <c r="DW1023" s="11">
        <v>0.76644999999999996</v>
      </c>
      <c r="DX1023" s="11">
        <v>0</v>
      </c>
      <c r="DY1023" s="11">
        <v>27555.981189999999</v>
      </c>
      <c r="DZ1023" s="11">
        <v>209.68579</v>
      </c>
      <c r="EA1023" s="11">
        <v>202.28825000000001</v>
      </c>
      <c r="EB1023" s="11">
        <v>193.82105000000001</v>
      </c>
      <c r="EC1023" s="11">
        <v>5.24986</v>
      </c>
      <c r="ED1023" s="11">
        <v>6.7318300000000004</v>
      </c>
      <c r="EE1023" s="11">
        <v>178.95746</v>
      </c>
      <c r="EF1023" s="11">
        <v>414.83301</v>
      </c>
      <c r="EG1023" s="11">
        <v>445.33352000000002</v>
      </c>
      <c r="EH1023" s="11">
        <v>2134.9550100000001</v>
      </c>
      <c r="EI1023" s="11">
        <v>11275.53119</v>
      </c>
      <c r="EJ1023" s="11">
        <v>0</v>
      </c>
      <c r="EK1023" s="11">
        <v>140.24475670000001</v>
      </c>
      <c r="EL1023" s="11">
        <v>7.9336392000000006E-2</v>
      </c>
      <c r="EM1023" s="11">
        <v>4.0298713999999999E-2</v>
      </c>
      <c r="EN1023" s="11">
        <v>4.1326046999999998E-2</v>
      </c>
      <c r="EO1023" s="11">
        <v>0</v>
      </c>
      <c r="EP1023" s="11">
        <v>0</v>
      </c>
      <c r="EQ1023" s="11">
        <v>0</v>
      </c>
      <c r="ER1023" s="11">
        <v>0</v>
      </c>
      <c r="ES1023" s="11">
        <v>0</v>
      </c>
      <c r="ET1023" s="11">
        <v>0</v>
      </c>
      <c r="EU1023" s="11">
        <v>0</v>
      </c>
      <c r="EV1023" s="11">
        <v>0</v>
      </c>
      <c r="EW1023" s="11">
        <v>310.20645810000002</v>
      </c>
      <c r="EX1023" s="11">
        <v>0.17977588</v>
      </c>
      <c r="EY1023" s="11">
        <v>9.2229410999999997E-2</v>
      </c>
      <c r="EZ1023" s="11">
        <v>9.5902735000000003E-2</v>
      </c>
      <c r="FA1023" s="11">
        <v>0</v>
      </c>
      <c r="FB1023" s="11">
        <v>0</v>
      </c>
      <c r="FC1023" s="11">
        <v>0</v>
      </c>
      <c r="FD1023" s="11">
        <v>0</v>
      </c>
      <c r="FE1023" s="11">
        <v>0</v>
      </c>
      <c r="FF1023" s="11">
        <v>0</v>
      </c>
      <c r="FG1023" s="11">
        <v>0</v>
      </c>
      <c r="FH1023" s="11">
        <v>2.0152739999999998</v>
      </c>
      <c r="FI1023" s="11" t="s">
        <v>115</v>
      </c>
      <c r="FJ1023" s="11" t="s">
        <v>115</v>
      </c>
      <c r="FK1023" s="9">
        <v>28167.026142999999</v>
      </c>
      <c r="FL1023" s="11" t="s">
        <v>115</v>
      </c>
      <c r="FM1023" s="11" t="s">
        <v>115</v>
      </c>
    </row>
    <row r="1024" spans="116:169">
      <c r="DL1024" s="11">
        <v>0</v>
      </c>
      <c r="DM1024" s="11">
        <v>1.9294500000000001</v>
      </c>
      <c r="DN1024" s="11">
        <v>1.452E-2</v>
      </c>
      <c r="DO1024" s="11">
        <v>1.439E-2</v>
      </c>
      <c r="DP1024" s="11">
        <v>1.3690000000000001E-2</v>
      </c>
      <c r="DQ1024" s="11">
        <v>3.6999999999999999E-4</v>
      </c>
      <c r="DR1024" s="11">
        <v>4.6999999999999999E-4</v>
      </c>
      <c r="DS1024" s="11">
        <v>1.3440000000000001E-2</v>
      </c>
      <c r="DT1024" s="11">
        <v>2.894E-2</v>
      </c>
      <c r="DU1024" s="11">
        <v>3.039E-2</v>
      </c>
      <c r="DV1024" s="11">
        <v>0.15834999999999999</v>
      </c>
      <c r="DW1024" s="11">
        <v>0.79598000000000002</v>
      </c>
      <c r="DX1024" s="11">
        <v>0</v>
      </c>
      <c r="DY1024" s="11">
        <v>26823.510259999999</v>
      </c>
      <c r="DZ1024" s="11">
        <v>202.90319</v>
      </c>
      <c r="EA1024" s="11">
        <v>201.92823999999999</v>
      </c>
      <c r="EB1024" s="11">
        <v>193.06475</v>
      </c>
      <c r="EC1024" s="11">
        <v>5.2814199999999998</v>
      </c>
      <c r="ED1024" s="11">
        <v>6.6365100000000004</v>
      </c>
      <c r="EE1024" s="11">
        <v>190.37266</v>
      </c>
      <c r="EF1024" s="11">
        <v>404.3938</v>
      </c>
      <c r="EG1024" s="11">
        <v>452.06533999999999</v>
      </c>
      <c r="EH1024" s="11">
        <v>2313.9124700000002</v>
      </c>
      <c r="EI1024" s="11">
        <v>11690.3642</v>
      </c>
      <c r="EJ1024" s="11">
        <v>0</v>
      </c>
      <c r="EK1024" s="11">
        <v>138.7671564</v>
      </c>
      <c r="EL1024" s="11">
        <v>8.1770075999999997E-2</v>
      </c>
      <c r="EM1024" s="11">
        <v>4.1457137999999998E-2</v>
      </c>
      <c r="EN1024" s="11">
        <v>4.4928586E-2</v>
      </c>
      <c r="EO1024" s="11">
        <v>0</v>
      </c>
      <c r="EP1024" s="11">
        <v>0</v>
      </c>
      <c r="EQ1024" s="11">
        <v>0</v>
      </c>
      <c r="ER1024" s="11">
        <v>0</v>
      </c>
      <c r="ES1024" s="11">
        <v>0</v>
      </c>
      <c r="ET1024" s="11">
        <v>0</v>
      </c>
      <c r="EU1024" s="11">
        <v>0</v>
      </c>
      <c r="EV1024" s="11">
        <v>0</v>
      </c>
      <c r="EW1024" s="11">
        <v>302.01344840000002</v>
      </c>
      <c r="EX1024" s="11">
        <v>0.182364</v>
      </c>
      <c r="EY1024" s="11">
        <v>9.3384909000000002E-2</v>
      </c>
      <c r="EZ1024" s="11">
        <v>0.102614196</v>
      </c>
      <c r="FA1024" s="11">
        <v>0</v>
      </c>
      <c r="FB1024" s="11">
        <v>0</v>
      </c>
      <c r="FC1024" s="11">
        <v>0</v>
      </c>
      <c r="FD1024" s="11">
        <v>0</v>
      </c>
      <c r="FE1024" s="11">
        <v>0</v>
      </c>
      <c r="FF1024" s="11">
        <v>0</v>
      </c>
      <c r="FG1024" s="11">
        <v>0</v>
      </c>
      <c r="FH1024" s="11">
        <v>1.972421</v>
      </c>
      <c r="FI1024" s="11" t="s">
        <v>115</v>
      </c>
      <c r="FJ1024" s="11" t="s">
        <v>115</v>
      </c>
      <c r="FK1024" s="9">
        <v>27426.687861999999</v>
      </c>
      <c r="FL1024" s="11" t="s">
        <v>115</v>
      </c>
      <c r="FM1024" s="11" t="s">
        <v>115</v>
      </c>
    </row>
    <row r="1025" spans="116:169">
      <c r="DL1025" s="11">
        <v>0</v>
      </c>
      <c r="DM1025" s="11">
        <v>1.8934299999999999</v>
      </c>
      <c r="DN1025" s="11">
        <v>1.3650000000000001E-2</v>
      </c>
      <c r="DO1025" s="11">
        <v>1.2630000000000001E-2</v>
      </c>
      <c r="DP1025" s="11">
        <v>1.308E-2</v>
      </c>
      <c r="DQ1025" s="11">
        <v>7.1000000000000002E-4</v>
      </c>
      <c r="DR1025" s="11">
        <v>2.3000000000000001E-4</v>
      </c>
      <c r="DS1025" s="11">
        <v>1.308E-2</v>
      </c>
      <c r="DT1025" s="11">
        <v>2.5600000000000001E-2</v>
      </c>
      <c r="DU1025" s="11">
        <v>3.0870000000000002E-2</v>
      </c>
      <c r="DV1025" s="11">
        <v>0.17179</v>
      </c>
      <c r="DW1025" s="11">
        <v>0.82491999999999999</v>
      </c>
      <c r="DX1025" s="11">
        <v>0</v>
      </c>
      <c r="DY1025" s="11">
        <v>26185.37154</v>
      </c>
      <c r="DZ1025" s="11">
        <v>189.79454000000001</v>
      </c>
      <c r="EA1025" s="11">
        <v>176.46010999999999</v>
      </c>
      <c r="EB1025" s="11">
        <v>183.55243999999999</v>
      </c>
      <c r="EC1025" s="11">
        <v>9.9244500000000002</v>
      </c>
      <c r="ED1025" s="11">
        <v>3.22296</v>
      </c>
      <c r="EE1025" s="11">
        <v>184.44627</v>
      </c>
      <c r="EF1025" s="11">
        <v>355.91795000000002</v>
      </c>
      <c r="EG1025" s="11">
        <v>458.70186000000001</v>
      </c>
      <c r="EH1025" s="11">
        <v>2504.2851300000002</v>
      </c>
      <c r="EI1025" s="11">
        <v>12094.758</v>
      </c>
      <c r="EJ1025" s="11">
        <v>0</v>
      </c>
      <c r="EK1025" s="11">
        <v>137.7593747</v>
      </c>
      <c r="EL1025" s="11">
        <v>0.13817352099999999</v>
      </c>
      <c r="EM1025" s="11">
        <v>6.8757969000000002E-2</v>
      </c>
      <c r="EN1025" s="11">
        <v>3.1292488E-2</v>
      </c>
      <c r="EO1025" s="11">
        <v>0</v>
      </c>
      <c r="EP1025" s="11">
        <v>0</v>
      </c>
      <c r="EQ1025" s="11">
        <v>0</v>
      </c>
      <c r="ER1025" s="11">
        <v>0</v>
      </c>
      <c r="ES1025" s="11">
        <v>0</v>
      </c>
      <c r="ET1025" s="11">
        <v>0</v>
      </c>
      <c r="EU1025" s="11">
        <v>0</v>
      </c>
      <c r="EV1025" s="11">
        <v>0</v>
      </c>
      <c r="EW1025" s="11">
        <v>294.9870459</v>
      </c>
      <c r="EX1025" s="11">
        <v>0.302697618</v>
      </c>
      <c r="EY1025" s="11">
        <v>0.152412992</v>
      </c>
      <c r="EZ1025" s="11">
        <v>7.0334531000000006E-2</v>
      </c>
      <c r="FA1025" s="11">
        <v>0</v>
      </c>
      <c r="FB1025" s="11">
        <v>0</v>
      </c>
      <c r="FC1025" s="11">
        <v>0</v>
      </c>
      <c r="FD1025" s="11">
        <v>0</v>
      </c>
      <c r="FE1025" s="11">
        <v>0</v>
      </c>
      <c r="FF1025" s="11">
        <v>0</v>
      </c>
      <c r="FG1025" s="11">
        <v>0</v>
      </c>
      <c r="FH1025" s="11">
        <v>1.933505</v>
      </c>
      <c r="FI1025" s="11" t="s">
        <v>115</v>
      </c>
      <c r="FJ1025" s="11" t="s">
        <v>115</v>
      </c>
      <c r="FK1025" s="9">
        <v>26745.103078</v>
      </c>
      <c r="FL1025" s="11" t="s">
        <v>115</v>
      </c>
      <c r="FM1025" s="11" t="s">
        <v>115</v>
      </c>
    </row>
    <row r="1026" spans="116:169">
      <c r="DL1026" s="11">
        <v>0</v>
      </c>
      <c r="DM1026" s="11">
        <v>1.8573900000000001</v>
      </c>
      <c r="DN1026" s="11">
        <v>1.4200000000000001E-2</v>
      </c>
      <c r="DO1026" s="11">
        <v>1.187E-2</v>
      </c>
      <c r="DP1026" s="11">
        <v>1.155E-2</v>
      </c>
      <c r="DQ1026" s="11">
        <v>6.4999999999999997E-4</v>
      </c>
      <c r="DR1026" s="11">
        <v>2.3000000000000001E-4</v>
      </c>
      <c r="DS1026" s="11">
        <v>1.2500000000000001E-2</v>
      </c>
      <c r="DT1026" s="11">
        <v>2.511E-2</v>
      </c>
      <c r="DU1026" s="11">
        <v>3.1099999999999999E-2</v>
      </c>
      <c r="DV1026" s="11">
        <v>0.18487000000000001</v>
      </c>
      <c r="DW1026" s="11">
        <v>0.85052000000000005</v>
      </c>
      <c r="DX1026" s="11">
        <v>0</v>
      </c>
      <c r="DY1026" s="11">
        <v>25550.57285</v>
      </c>
      <c r="DZ1026" s="11">
        <v>196.32338999999999</v>
      </c>
      <c r="EA1026" s="11">
        <v>165.0044</v>
      </c>
      <c r="EB1026" s="11">
        <v>161.35263</v>
      </c>
      <c r="EC1026" s="11">
        <v>9.1321200000000005</v>
      </c>
      <c r="ED1026" s="11">
        <v>3.1449500000000001</v>
      </c>
      <c r="EE1026" s="11">
        <v>175.37947</v>
      </c>
      <c r="EF1026" s="11">
        <v>347.24444999999997</v>
      </c>
      <c r="EG1026" s="11">
        <v>461.92482000000001</v>
      </c>
      <c r="EH1026" s="11">
        <v>2688.7314000000001</v>
      </c>
      <c r="EI1026" s="11">
        <v>12450.675950000001</v>
      </c>
      <c r="EJ1026" s="11">
        <v>0</v>
      </c>
      <c r="EK1026" s="11">
        <v>136.701446</v>
      </c>
      <c r="EL1026" s="11">
        <v>0.15460243100000001</v>
      </c>
      <c r="EM1026" s="11">
        <v>6.2531373000000001E-2</v>
      </c>
      <c r="EN1026" s="11">
        <v>3.0232080000000001E-2</v>
      </c>
      <c r="EO1026" s="11">
        <v>0</v>
      </c>
      <c r="EP1026" s="11">
        <v>0</v>
      </c>
      <c r="EQ1026" s="11">
        <v>0</v>
      </c>
      <c r="ER1026" s="11">
        <v>0</v>
      </c>
      <c r="ES1026" s="11">
        <v>0</v>
      </c>
      <c r="ET1026" s="11">
        <v>0</v>
      </c>
      <c r="EU1026" s="11">
        <v>0</v>
      </c>
      <c r="EV1026" s="11">
        <v>0</v>
      </c>
      <c r="EW1026" s="11">
        <v>287.9815648</v>
      </c>
      <c r="EX1026" s="11">
        <v>0.33419996299999999</v>
      </c>
      <c r="EY1026" s="11">
        <v>0.13640680399999999</v>
      </c>
      <c r="EZ1026" s="11">
        <v>6.6866079999999994E-2</v>
      </c>
      <c r="FA1026" s="11">
        <v>0</v>
      </c>
      <c r="FB1026" s="11">
        <v>0</v>
      </c>
      <c r="FC1026" s="11">
        <v>0</v>
      </c>
      <c r="FD1026" s="11">
        <v>0</v>
      </c>
      <c r="FE1026" s="11">
        <v>0</v>
      </c>
      <c r="FF1026" s="11">
        <v>0</v>
      </c>
      <c r="FG1026" s="11">
        <v>0</v>
      </c>
      <c r="FH1026" s="11">
        <v>1.8956679999999999</v>
      </c>
      <c r="FI1026" s="11" t="s">
        <v>115</v>
      </c>
      <c r="FJ1026" s="11" t="s">
        <v>115</v>
      </c>
      <c r="FK1026" s="9">
        <v>26082.385392</v>
      </c>
      <c r="FL1026" s="11" t="s">
        <v>115</v>
      </c>
      <c r="FM1026" s="11" t="s">
        <v>115</v>
      </c>
    </row>
    <row r="1027" spans="116:169">
      <c r="DL1027" s="11">
        <v>0</v>
      </c>
      <c r="DM1027" s="11">
        <v>1.82422</v>
      </c>
      <c r="DN1027" s="11">
        <v>1.184E-2</v>
      </c>
      <c r="DO1027" s="11">
        <v>1.221E-2</v>
      </c>
      <c r="DP1027" s="11">
        <v>1.0880000000000001E-2</v>
      </c>
      <c r="DQ1027" s="11">
        <v>6.2E-4</v>
      </c>
      <c r="DR1027" s="11">
        <v>2.2000000000000001E-4</v>
      </c>
      <c r="DS1027" s="11">
        <v>1.1050000000000001E-2</v>
      </c>
      <c r="DT1027" s="11">
        <v>2.462E-2</v>
      </c>
      <c r="DU1027" s="11">
        <v>3.1329999999999997E-2</v>
      </c>
      <c r="DV1027" s="11">
        <v>0.19738</v>
      </c>
      <c r="DW1027" s="11">
        <v>0.87563000000000002</v>
      </c>
      <c r="DX1027" s="11">
        <v>0</v>
      </c>
      <c r="DY1027" s="11">
        <v>24958.951420000001</v>
      </c>
      <c r="DZ1027" s="11">
        <v>162.91454999999999</v>
      </c>
      <c r="EA1027" s="11">
        <v>168.82874000000001</v>
      </c>
      <c r="EB1027" s="11">
        <v>151.13265999999999</v>
      </c>
      <c r="EC1027" s="11">
        <v>8.5790799999999994</v>
      </c>
      <c r="ED1027" s="11">
        <v>3.0723600000000002</v>
      </c>
      <c r="EE1027" s="11">
        <v>154.26641000000001</v>
      </c>
      <c r="EF1027" s="11">
        <v>338.65096999999997</v>
      </c>
      <c r="EG1027" s="11">
        <v>465.06977000000001</v>
      </c>
      <c r="EH1027" s="11">
        <v>2864.11087</v>
      </c>
      <c r="EI1027" s="11">
        <v>12797.920400000001</v>
      </c>
      <c r="EJ1027" s="11">
        <v>0</v>
      </c>
      <c r="EK1027" s="11">
        <v>135.75010570000001</v>
      </c>
      <c r="EL1027" s="11">
        <v>0.153689248</v>
      </c>
      <c r="EM1027" s="11">
        <v>5.8390005000000002E-2</v>
      </c>
      <c r="EN1027" s="11">
        <v>2.7005742999999999E-2</v>
      </c>
      <c r="EO1027" s="11">
        <v>0</v>
      </c>
      <c r="EP1027" s="11">
        <v>0</v>
      </c>
      <c r="EQ1027" s="11">
        <v>0</v>
      </c>
      <c r="ER1027" s="11">
        <v>0</v>
      </c>
      <c r="ES1027" s="11">
        <v>0</v>
      </c>
      <c r="ET1027" s="11">
        <v>0</v>
      </c>
      <c r="EU1027" s="11">
        <v>0</v>
      </c>
      <c r="EV1027" s="11">
        <v>0</v>
      </c>
      <c r="EW1027" s="11">
        <v>281.31581870000002</v>
      </c>
      <c r="EX1027" s="11">
        <v>0.32667907600000001</v>
      </c>
      <c r="EY1027" s="11">
        <v>0.125307002</v>
      </c>
      <c r="EZ1027" s="11">
        <v>5.8771677000000001E-2</v>
      </c>
      <c r="FA1027" s="11">
        <v>0</v>
      </c>
      <c r="FB1027" s="11">
        <v>0</v>
      </c>
      <c r="FC1027" s="11">
        <v>0</v>
      </c>
      <c r="FD1027" s="11">
        <v>0</v>
      </c>
      <c r="FE1027" s="11">
        <v>0</v>
      </c>
      <c r="FF1027" s="11">
        <v>0</v>
      </c>
      <c r="FG1027" s="11">
        <v>0</v>
      </c>
      <c r="FH1027" s="11">
        <v>1.8597760000000001</v>
      </c>
      <c r="FI1027" s="11" t="s">
        <v>115</v>
      </c>
      <c r="FJ1027" s="11" t="s">
        <v>115</v>
      </c>
      <c r="FK1027" s="9">
        <v>25450.406448999998</v>
      </c>
      <c r="FL1027" s="11" t="s">
        <v>115</v>
      </c>
      <c r="FM1027" s="11" t="s">
        <v>115</v>
      </c>
    </row>
    <row r="1028" spans="116:169">
      <c r="DL1028" s="11">
        <v>0</v>
      </c>
      <c r="DM1028" s="11">
        <v>1.78932</v>
      </c>
      <c r="DN1028" s="11">
        <v>1.3520000000000001E-2</v>
      </c>
      <c r="DO1028" s="11">
        <v>1.0449999999999999E-2</v>
      </c>
      <c r="DP1028" s="11">
        <v>1.107E-2</v>
      </c>
      <c r="DQ1028" s="11">
        <v>5.9000000000000003E-4</v>
      </c>
      <c r="DR1028" s="11">
        <v>2.2000000000000001E-4</v>
      </c>
      <c r="DS1028" s="11">
        <v>1.0460000000000001E-2</v>
      </c>
      <c r="DT1028" s="11">
        <v>2.4140000000000002E-2</v>
      </c>
      <c r="DU1028" s="11">
        <v>3.1550000000000002E-2</v>
      </c>
      <c r="DV1028" s="11">
        <v>0.20843</v>
      </c>
      <c r="DW1028" s="11">
        <v>0.90024999999999999</v>
      </c>
      <c r="DX1028" s="11">
        <v>0</v>
      </c>
      <c r="DY1028" s="11">
        <v>24347.195339999998</v>
      </c>
      <c r="DZ1028" s="11">
        <v>184.99198999999999</v>
      </c>
      <c r="EA1028" s="11">
        <v>143.60818</v>
      </c>
      <c r="EB1028" s="11">
        <v>153.03702000000001</v>
      </c>
      <c r="EC1028" s="11">
        <v>8.1728500000000004</v>
      </c>
      <c r="ED1028" s="11">
        <v>2.9977900000000002</v>
      </c>
      <c r="EE1028" s="11">
        <v>145.25519</v>
      </c>
      <c r="EF1028" s="11">
        <v>330.30493999999999</v>
      </c>
      <c r="EG1028" s="11">
        <v>468.14213000000001</v>
      </c>
      <c r="EH1028" s="11">
        <v>3018.3772899999999</v>
      </c>
      <c r="EI1028" s="11">
        <v>13136.571379999999</v>
      </c>
      <c r="EJ1028" s="11">
        <v>0</v>
      </c>
      <c r="EK1028" s="11">
        <v>134.6177017</v>
      </c>
      <c r="EL1028" s="11">
        <v>0.14045616799999999</v>
      </c>
      <c r="EM1028" s="11">
        <v>5.9295049000000002E-2</v>
      </c>
      <c r="EN1028" s="11">
        <v>2.5711332E-2</v>
      </c>
      <c r="EO1028" s="11">
        <v>0</v>
      </c>
      <c r="EP1028" s="11">
        <v>0</v>
      </c>
      <c r="EQ1028" s="11">
        <v>0</v>
      </c>
      <c r="ER1028" s="11">
        <v>0</v>
      </c>
      <c r="ES1028" s="11">
        <v>0</v>
      </c>
      <c r="ET1028" s="11">
        <v>0</v>
      </c>
      <c r="EU1028" s="11">
        <v>0</v>
      </c>
      <c r="EV1028" s="11">
        <v>0</v>
      </c>
      <c r="EW1028" s="11">
        <v>274.39751630000001</v>
      </c>
      <c r="EX1028" s="11">
        <v>0.29386021499999998</v>
      </c>
      <c r="EY1028" s="11">
        <v>0.12516991099999999</v>
      </c>
      <c r="EZ1028" s="11">
        <v>5.5052200000000003E-2</v>
      </c>
      <c r="FA1028" s="11">
        <v>0</v>
      </c>
      <c r="FB1028" s="11">
        <v>0</v>
      </c>
      <c r="FC1028" s="11">
        <v>0</v>
      </c>
      <c r="FD1028" s="11">
        <v>0</v>
      </c>
      <c r="FE1028" s="11">
        <v>0</v>
      </c>
      <c r="FF1028" s="11">
        <v>0</v>
      </c>
      <c r="FG1028" s="11">
        <v>0</v>
      </c>
      <c r="FH1028" s="11">
        <v>1.824956</v>
      </c>
      <c r="FI1028" s="11" t="s">
        <v>115</v>
      </c>
      <c r="FJ1028" s="11" t="s">
        <v>115</v>
      </c>
      <c r="FK1028" s="9">
        <v>24837.005364000001</v>
      </c>
      <c r="FL1028" s="11" t="s">
        <v>115</v>
      </c>
      <c r="FM1028" s="11" t="s">
        <v>115</v>
      </c>
    </row>
    <row r="1029" spans="116:169">
      <c r="DL1029" s="11">
        <v>0</v>
      </c>
      <c r="DM1029" s="11">
        <v>1.7587299999999999</v>
      </c>
      <c r="DN1029" s="11">
        <v>9.9000000000000008E-3</v>
      </c>
      <c r="DO1029" s="11">
        <v>1.1599999999999999E-2</v>
      </c>
      <c r="DP1029" s="11">
        <v>9.6399999999999993E-3</v>
      </c>
      <c r="DQ1029" s="11">
        <v>5.6999999999999998E-4</v>
      </c>
      <c r="DR1029" s="11">
        <v>2.2000000000000001E-4</v>
      </c>
      <c r="DS1029" s="11">
        <v>1.055E-2</v>
      </c>
      <c r="DT1029" s="11">
        <v>2.375E-2</v>
      </c>
      <c r="DU1029" s="11">
        <v>3.177E-2</v>
      </c>
      <c r="DV1029" s="11">
        <v>0.21889</v>
      </c>
      <c r="DW1029" s="11">
        <v>0.92439000000000004</v>
      </c>
      <c r="DX1029" s="11">
        <v>0</v>
      </c>
      <c r="DY1029" s="11">
        <v>23797.455430000002</v>
      </c>
      <c r="DZ1029" s="11">
        <v>134.74015</v>
      </c>
      <c r="EA1029" s="11">
        <v>158.65538000000001</v>
      </c>
      <c r="EB1029" s="11">
        <v>132.43652</v>
      </c>
      <c r="EC1029" s="11">
        <v>7.87981</v>
      </c>
      <c r="ED1029" s="11">
        <v>2.9300999999999999</v>
      </c>
      <c r="EE1029" s="11">
        <v>145.72678999999999</v>
      </c>
      <c r="EF1029" s="11">
        <v>323.15622999999999</v>
      </c>
      <c r="EG1029" s="11">
        <v>471.13992000000002</v>
      </c>
      <c r="EH1029" s="11">
        <v>3163.6324800000002</v>
      </c>
      <c r="EI1029" s="11">
        <v>13466.87631</v>
      </c>
      <c r="EJ1029" s="11">
        <v>0</v>
      </c>
      <c r="EK1029" s="11">
        <v>133.79940289999999</v>
      </c>
      <c r="EL1029" s="11">
        <v>0.145254682</v>
      </c>
      <c r="EM1029" s="11">
        <v>5.3828837999999997E-2</v>
      </c>
      <c r="EN1029" s="11">
        <v>2.6463888000000001E-2</v>
      </c>
      <c r="EO1029" s="11">
        <v>0</v>
      </c>
      <c r="EP1029" s="11">
        <v>0</v>
      </c>
      <c r="EQ1029" s="11">
        <v>0</v>
      </c>
      <c r="ER1029" s="11">
        <v>0</v>
      </c>
      <c r="ES1029" s="11">
        <v>0</v>
      </c>
      <c r="ET1029" s="11">
        <v>0</v>
      </c>
      <c r="EU1029" s="11">
        <v>0</v>
      </c>
      <c r="EV1029" s="11">
        <v>0</v>
      </c>
      <c r="EW1029" s="11">
        <v>268.2368075</v>
      </c>
      <c r="EX1029" s="11">
        <v>0.29870116600000002</v>
      </c>
      <c r="EY1029" s="11">
        <v>0.11181247499999999</v>
      </c>
      <c r="EZ1029" s="11">
        <v>5.5744900999999999E-2</v>
      </c>
      <c r="FA1029" s="11">
        <v>0</v>
      </c>
      <c r="FB1029" s="11">
        <v>0</v>
      </c>
      <c r="FC1029" s="11">
        <v>0</v>
      </c>
      <c r="FD1029" s="11">
        <v>0</v>
      </c>
      <c r="FE1029" s="11">
        <v>0</v>
      </c>
      <c r="FF1029" s="11">
        <v>0</v>
      </c>
      <c r="FG1029" s="11">
        <v>0</v>
      </c>
      <c r="FH1029" s="11">
        <v>1.790443</v>
      </c>
      <c r="FI1029" s="11" t="s">
        <v>115</v>
      </c>
      <c r="FJ1029" s="11" t="s">
        <v>115</v>
      </c>
      <c r="FK1029" s="9">
        <v>24231.167294999999</v>
      </c>
      <c r="FL1029" s="11" t="s">
        <v>115</v>
      </c>
      <c r="FM1029" s="11" t="s">
        <v>115</v>
      </c>
    </row>
    <row r="1030" spans="116:169">
      <c r="DL1030" s="11">
        <v>0</v>
      </c>
      <c r="DM1030" s="11">
        <v>1.7278199999999999</v>
      </c>
      <c r="DN1030" s="11">
        <v>9.92E-3</v>
      </c>
      <c r="DO1030" s="11">
        <v>8.9200000000000008E-3</v>
      </c>
      <c r="DP1030" s="11">
        <v>1.0460000000000001E-2</v>
      </c>
      <c r="DQ1030" s="11">
        <v>5.4000000000000001E-4</v>
      </c>
      <c r="DR1030" s="11">
        <v>2.1000000000000001E-4</v>
      </c>
      <c r="DS1030" s="11">
        <v>9.2399999999999999E-3</v>
      </c>
      <c r="DT1030" s="11">
        <v>2.334E-2</v>
      </c>
      <c r="DU1030" s="11">
        <v>3.1980000000000001E-2</v>
      </c>
      <c r="DV1030" s="11">
        <v>0.22944000000000001</v>
      </c>
      <c r="DW1030" s="11">
        <v>0.94813999999999998</v>
      </c>
      <c r="DX1030" s="11">
        <v>0</v>
      </c>
      <c r="DY1030" s="11">
        <v>23246.63651</v>
      </c>
      <c r="DZ1030" s="11">
        <v>134.19125</v>
      </c>
      <c r="EA1030" s="11">
        <v>121.30279</v>
      </c>
      <c r="EB1030" s="11">
        <v>142.98857000000001</v>
      </c>
      <c r="EC1030" s="11">
        <v>7.3803799999999997</v>
      </c>
      <c r="ED1030" s="11">
        <v>2.8632300000000002</v>
      </c>
      <c r="EE1030" s="11">
        <v>126.88397999999999</v>
      </c>
      <c r="EF1030" s="11">
        <v>315.82702999999998</v>
      </c>
      <c r="EG1030" s="11">
        <v>474.07002</v>
      </c>
      <c r="EH1030" s="11">
        <v>3309.3592699999999</v>
      </c>
      <c r="EI1030" s="11">
        <v>13790.03255</v>
      </c>
      <c r="EJ1030" s="11">
        <v>0</v>
      </c>
      <c r="EK1030" s="11">
        <v>132.88595419999999</v>
      </c>
      <c r="EL1030" s="11">
        <v>0.12774363699999999</v>
      </c>
      <c r="EM1030" s="11">
        <v>5.6571865999999998E-2</v>
      </c>
      <c r="EN1030" s="11">
        <v>2.3284165999999999E-2</v>
      </c>
      <c r="EO1030" s="11">
        <v>0</v>
      </c>
      <c r="EP1030" s="11">
        <v>0</v>
      </c>
      <c r="EQ1030" s="11">
        <v>0</v>
      </c>
      <c r="ER1030" s="11">
        <v>0</v>
      </c>
      <c r="ES1030" s="11">
        <v>0</v>
      </c>
      <c r="ET1030" s="11">
        <v>0</v>
      </c>
      <c r="EU1030" s="11">
        <v>0</v>
      </c>
      <c r="EV1030" s="11">
        <v>0</v>
      </c>
      <c r="EW1030" s="11">
        <v>261.99185699999998</v>
      </c>
      <c r="EX1030" s="11">
        <v>0.25870122699999998</v>
      </c>
      <c r="EY1030" s="11">
        <v>0.115540342</v>
      </c>
      <c r="EZ1030" s="11">
        <v>4.8247634999999997E-2</v>
      </c>
      <c r="FA1030" s="11">
        <v>0</v>
      </c>
      <c r="FB1030" s="11">
        <v>0</v>
      </c>
      <c r="FC1030" s="11">
        <v>0</v>
      </c>
      <c r="FD1030" s="11">
        <v>0</v>
      </c>
      <c r="FE1030" s="11">
        <v>0</v>
      </c>
      <c r="FF1030" s="11">
        <v>0</v>
      </c>
      <c r="FG1030" s="11">
        <v>0</v>
      </c>
      <c r="FH1030" s="11">
        <v>1.7576560000000001</v>
      </c>
      <c r="FI1030" s="11" t="s">
        <v>115</v>
      </c>
      <c r="FJ1030" s="11" t="s">
        <v>115</v>
      </c>
      <c r="FK1030" s="9">
        <v>23652.499506</v>
      </c>
      <c r="FL1030" s="11" t="s">
        <v>115</v>
      </c>
      <c r="FM1030" s="11" t="s">
        <v>115</v>
      </c>
    </row>
    <row r="1031" spans="116:169">
      <c r="DL1031" s="11">
        <v>0</v>
      </c>
      <c r="DM1031" s="11">
        <v>1.69973</v>
      </c>
      <c r="DN1031" s="11">
        <v>9.8899999999999995E-3</v>
      </c>
      <c r="DO1031" s="11">
        <v>9.0399999999999994E-3</v>
      </c>
      <c r="DP1031" s="11">
        <v>8.3199999999999993E-3</v>
      </c>
      <c r="DQ1031" s="11">
        <v>3.5E-4</v>
      </c>
      <c r="DR1031" s="11">
        <v>1E-4</v>
      </c>
      <c r="DS1031" s="11">
        <v>1.0240000000000001E-2</v>
      </c>
      <c r="DT1031" s="11">
        <v>1.9970000000000002E-2</v>
      </c>
      <c r="DU1031" s="11">
        <v>3.2190000000000003E-2</v>
      </c>
      <c r="DV1031" s="11">
        <v>0.23866999999999999</v>
      </c>
      <c r="DW1031" s="11">
        <v>0.97146999999999994</v>
      </c>
      <c r="DX1031" s="11">
        <v>0</v>
      </c>
      <c r="DY1031" s="11">
        <v>22736.867160000002</v>
      </c>
      <c r="DZ1031" s="11">
        <v>133.09413000000001</v>
      </c>
      <c r="EA1031" s="11">
        <v>122.14314</v>
      </c>
      <c r="EB1031" s="11">
        <v>113.13420000000001</v>
      </c>
      <c r="EC1031" s="11">
        <v>4.7661300000000004</v>
      </c>
      <c r="ED1031" s="11">
        <v>1.3706499999999999</v>
      </c>
      <c r="EE1031" s="11">
        <v>139.94844000000001</v>
      </c>
      <c r="EF1031" s="11">
        <v>268.74914000000001</v>
      </c>
      <c r="EG1031" s="11">
        <v>476.93324999999999</v>
      </c>
      <c r="EH1031" s="11">
        <v>3436.24325</v>
      </c>
      <c r="EI1031" s="11">
        <v>14105.85958</v>
      </c>
      <c r="EJ1031" s="11">
        <v>0</v>
      </c>
      <c r="EK1031" s="11">
        <v>132.2046588</v>
      </c>
      <c r="EL1031" s="11">
        <v>0.132621295</v>
      </c>
      <c r="EM1031" s="11">
        <v>4.2596447000000003E-2</v>
      </c>
      <c r="EN1031" s="11">
        <v>4.6664232999999999E-2</v>
      </c>
      <c r="EO1031" s="11">
        <v>0</v>
      </c>
      <c r="EP1031" s="11">
        <v>0</v>
      </c>
      <c r="EQ1031" s="11">
        <v>0</v>
      </c>
      <c r="ER1031" s="11">
        <v>0</v>
      </c>
      <c r="ES1031" s="11">
        <v>0</v>
      </c>
      <c r="ET1031" s="11">
        <v>0</v>
      </c>
      <c r="EU1031" s="11">
        <v>0</v>
      </c>
      <c r="EV1031" s="11">
        <v>0</v>
      </c>
      <c r="EW1031" s="11">
        <v>256.30798249999998</v>
      </c>
      <c r="EX1031" s="11">
        <v>0.26391998500000002</v>
      </c>
      <c r="EY1031" s="11">
        <v>8.5584552999999994E-2</v>
      </c>
      <c r="EZ1031" s="11">
        <v>9.5109733000000002E-2</v>
      </c>
      <c r="FA1031" s="11">
        <v>0</v>
      </c>
      <c r="FB1031" s="11">
        <v>0</v>
      </c>
      <c r="FC1031" s="11">
        <v>0</v>
      </c>
      <c r="FD1031" s="11">
        <v>0</v>
      </c>
      <c r="FE1031" s="11">
        <v>0</v>
      </c>
      <c r="FF1031" s="11">
        <v>0</v>
      </c>
      <c r="FG1031" s="11">
        <v>0</v>
      </c>
      <c r="FH1031" s="11">
        <v>1.727336</v>
      </c>
      <c r="FI1031" s="11" t="s">
        <v>115</v>
      </c>
      <c r="FJ1031" s="11" t="s">
        <v>115</v>
      </c>
      <c r="FK1031" s="9">
        <v>23110.004745999999</v>
      </c>
      <c r="FL1031" s="11" t="s">
        <v>115</v>
      </c>
      <c r="FM1031" s="11" t="s">
        <v>115</v>
      </c>
    </row>
    <row r="1032" spans="116:169">
      <c r="DL1032" s="11">
        <v>0</v>
      </c>
      <c r="DM1032" s="11">
        <v>1.67336</v>
      </c>
      <c r="DN1032" s="11">
        <v>8.3800000000000003E-3</v>
      </c>
      <c r="DO1032" s="11">
        <v>8.9899999999999997E-3</v>
      </c>
      <c r="DP1032" s="11">
        <v>8.2900000000000005E-3</v>
      </c>
      <c r="DQ1032" s="11">
        <v>3.4000000000000002E-4</v>
      </c>
      <c r="DR1032" s="11">
        <v>1E-4</v>
      </c>
      <c r="DS1032" s="11">
        <v>8.26E-3</v>
      </c>
      <c r="DT1032" s="11">
        <v>1.9619999999999999E-2</v>
      </c>
      <c r="DU1032" s="11">
        <v>3.2300000000000002E-2</v>
      </c>
      <c r="DV1032" s="11">
        <v>0.24892</v>
      </c>
      <c r="DW1032" s="11">
        <v>0.99145000000000005</v>
      </c>
      <c r="DX1032" s="11">
        <v>0</v>
      </c>
      <c r="DY1032" s="11">
        <v>22252.83669</v>
      </c>
      <c r="DZ1032" s="11">
        <v>112.12249</v>
      </c>
      <c r="EA1032" s="11">
        <v>120.7593</v>
      </c>
      <c r="EB1032" s="11">
        <v>111.98184999999999</v>
      </c>
      <c r="EC1032" s="11">
        <v>4.6377899999999999</v>
      </c>
      <c r="ED1032" s="11">
        <v>1.2944500000000001</v>
      </c>
      <c r="EE1032" s="11">
        <v>112.11629000000001</v>
      </c>
      <c r="EF1032" s="11">
        <v>262.49763000000002</v>
      </c>
      <c r="EG1032" s="11">
        <v>478.30389000000002</v>
      </c>
      <c r="EH1032" s="11">
        <v>3576.1916900000001</v>
      </c>
      <c r="EI1032" s="11">
        <v>14374.60871</v>
      </c>
      <c r="EJ1032" s="11">
        <v>0</v>
      </c>
      <c r="EK1032" s="11">
        <v>131.5592643</v>
      </c>
      <c r="EL1032" s="11">
        <v>0.120384146</v>
      </c>
      <c r="EM1032" s="11">
        <v>4.1054730999999997E-2</v>
      </c>
      <c r="EN1032" s="11">
        <v>3.7550062000000002E-2</v>
      </c>
      <c r="EO1032" s="11">
        <v>0</v>
      </c>
      <c r="EP1032" s="11">
        <v>0</v>
      </c>
      <c r="EQ1032" s="11">
        <v>0</v>
      </c>
      <c r="ER1032" s="11">
        <v>0</v>
      </c>
      <c r="ES1032" s="11">
        <v>0</v>
      </c>
      <c r="ET1032" s="11">
        <v>0</v>
      </c>
      <c r="EU1032" s="11">
        <v>0</v>
      </c>
      <c r="EV1032" s="11">
        <v>0</v>
      </c>
      <c r="EW1032" s="11">
        <v>250.78026120000001</v>
      </c>
      <c r="EX1032" s="11">
        <v>0.235193607</v>
      </c>
      <c r="EY1032" s="11">
        <v>8.1090862999999999E-2</v>
      </c>
      <c r="EZ1032" s="11">
        <v>7.5272742000000004E-2</v>
      </c>
      <c r="FA1032" s="11">
        <v>0</v>
      </c>
      <c r="FB1032" s="11">
        <v>0</v>
      </c>
      <c r="FC1032" s="11">
        <v>0</v>
      </c>
      <c r="FD1032" s="11">
        <v>0</v>
      </c>
      <c r="FE1032" s="11">
        <v>0</v>
      </c>
      <c r="FF1032" s="11">
        <v>0</v>
      </c>
      <c r="FG1032" s="11">
        <v>0</v>
      </c>
      <c r="FH1032" s="11">
        <v>1.69936</v>
      </c>
      <c r="FI1032" s="11" t="s">
        <v>115</v>
      </c>
      <c r="FJ1032" s="11" t="s">
        <v>115</v>
      </c>
      <c r="FK1032" s="9">
        <v>22602.338113999998</v>
      </c>
      <c r="FL1032" s="11" t="s">
        <v>115</v>
      </c>
      <c r="FM1032" s="11" t="s">
        <v>115</v>
      </c>
    </row>
    <row r="1033" spans="116:169">
      <c r="DL1033" s="11">
        <v>0</v>
      </c>
      <c r="DM1033" s="11">
        <v>1.64611</v>
      </c>
      <c r="DN1033" s="11">
        <v>9.2200000000000008E-3</v>
      </c>
      <c r="DO1033" s="11">
        <v>7.8799999999999999E-3</v>
      </c>
      <c r="DP1033" s="11">
        <v>8.1799999999999998E-3</v>
      </c>
      <c r="DQ1033" s="11">
        <v>3.3E-4</v>
      </c>
      <c r="DR1033" s="11">
        <v>9.0000000000000006E-5</v>
      </c>
      <c r="DS1033" s="11">
        <v>8.26E-3</v>
      </c>
      <c r="DT1033" s="11">
        <v>1.9290000000000002E-2</v>
      </c>
      <c r="DU1033" s="11">
        <v>3.2390000000000002E-2</v>
      </c>
      <c r="DV1033" s="11">
        <v>0.25717000000000001</v>
      </c>
      <c r="DW1033" s="11">
        <v>1.0110699999999999</v>
      </c>
      <c r="DX1033" s="11">
        <v>0</v>
      </c>
      <c r="DY1033" s="11">
        <v>21759.831590000002</v>
      </c>
      <c r="DZ1033" s="11">
        <v>122.60272999999999</v>
      </c>
      <c r="EA1033" s="11">
        <v>105.29933</v>
      </c>
      <c r="EB1033" s="11">
        <v>109.88878</v>
      </c>
      <c r="EC1033" s="11">
        <v>4.3708499999999999</v>
      </c>
      <c r="ED1033" s="11">
        <v>1.2413000000000001</v>
      </c>
      <c r="EE1033" s="11">
        <v>111.55573</v>
      </c>
      <c r="EF1033" s="11">
        <v>256.50927999999999</v>
      </c>
      <c r="EG1033" s="11">
        <v>479.59834000000001</v>
      </c>
      <c r="EH1033" s="11">
        <v>3688.30798</v>
      </c>
      <c r="EI1033" s="11">
        <v>14637.10634</v>
      </c>
      <c r="EJ1033" s="11">
        <v>0</v>
      </c>
      <c r="EK1033" s="11">
        <v>130.84784980000001</v>
      </c>
      <c r="EL1033" s="11">
        <v>0.111579634</v>
      </c>
      <c r="EM1033" s="11">
        <v>4.1291251000000001E-2</v>
      </c>
      <c r="EN1033" s="11">
        <v>3.7807333999999998E-2</v>
      </c>
      <c r="EO1033" s="11">
        <v>0</v>
      </c>
      <c r="EP1033" s="11">
        <v>0</v>
      </c>
      <c r="EQ1033" s="11">
        <v>0</v>
      </c>
      <c r="ER1033" s="11">
        <v>0</v>
      </c>
      <c r="ES1033" s="11">
        <v>0</v>
      </c>
      <c r="ET1033" s="11">
        <v>0</v>
      </c>
      <c r="EU1033" s="11">
        <v>0</v>
      </c>
      <c r="EV1033" s="11">
        <v>0</v>
      </c>
      <c r="EW1033" s="11">
        <v>245.22128219999999</v>
      </c>
      <c r="EX1033" s="11">
        <v>0.214474992</v>
      </c>
      <c r="EY1033" s="11">
        <v>8.0200591000000002E-2</v>
      </c>
      <c r="EZ1033" s="11">
        <v>7.4533116999999996E-2</v>
      </c>
      <c r="FA1033" s="11">
        <v>0</v>
      </c>
      <c r="FB1033" s="11">
        <v>0</v>
      </c>
      <c r="FC1033" s="11">
        <v>0</v>
      </c>
      <c r="FD1033" s="11">
        <v>0</v>
      </c>
      <c r="FE1033" s="11">
        <v>0</v>
      </c>
      <c r="FF1033" s="11">
        <v>0</v>
      </c>
      <c r="FG1033" s="11">
        <v>0</v>
      </c>
      <c r="FH1033" s="11">
        <v>1.6717150000000001</v>
      </c>
      <c r="FI1033" s="11" t="s">
        <v>115</v>
      </c>
      <c r="FJ1033" s="11" t="s">
        <v>115</v>
      </c>
      <c r="FK1033" s="9">
        <v>22101.993277000001</v>
      </c>
      <c r="FL1033" s="11" t="s">
        <v>115</v>
      </c>
      <c r="FM1033" s="11" t="s">
        <v>115</v>
      </c>
    </row>
    <row r="1034" spans="116:169">
      <c r="DL1034" s="11">
        <v>0</v>
      </c>
      <c r="DM1034" s="11">
        <v>1.6192500000000001</v>
      </c>
      <c r="DN1034" s="11">
        <v>9.2599999999999991E-3</v>
      </c>
      <c r="DO1034" s="11">
        <v>8.3999999999999995E-3</v>
      </c>
      <c r="DP1034" s="11">
        <v>7.3099999999999997E-3</v>
      </c>
      <c r="DQ1034" s="11">
        <v>3.2000000000000003E-4</v>
      </c>
      <c r="DR1034" s="11">
        <v>9.0000000000000006E-5</v>
      </c>
      <c r="DS1034" s="11">
        <v>8.1200000000000005E-3</v>
      </c>
      <c r="DT1034" s="11">
        <v>1.8970000000000001E-2</v>
      </c>
      <c r="DU1034" s="11">
        <v>3.2489999999999998E-2</v>
      </c>
      <c r="DV1034" s="11">
        <v>0.26544000000000001</v>
      </c>
      <c r="DW1034" s="11">
        <v>1.0303599999999999</v>
      </c>
      <c r="DX1034" s="11">
        <v>0</v>
      </c>
      <c r="DY1034" s="11">
        <v>21274.85629</v>
      </c>
      <c r="DZ1034" s="11">
        <v>122.36196</v>
      </c>
      <c r="EA1034" s="11">
        <v>111.63641</v>
      </c>
      <c r="EB1034" s="11">
        <v>97.684169999999995</v>
      </c>
      <c r="EC1034" s="11">
        <v>4.2104100000000004</v>
      </c>
      <c r="ED1034" s="11">
        <v>1.234</v>
      </c>
      <c r="EE1034" s="11">
        <v>108.92916</v>
      </c>
      <c r="EF1034" s="11">
        <v>250.74214000000001</v>
      </c>
      <c r="EG1034" s="11">
        <v>480.83963999999997</v>
      </c>
      <c r="EH1034" s="11">
        <v>3799.8637100000001</v>
      </c>
      <c r="EI1034" s="11">
        <v>14893.61563</v>
      </c>
      <c r="EJ1034" s="11">
        <v>0</v>
      </c>
      <c r="EK1034" s="11">
        <v>130.15012759999999</v>
      </c>
      <c r="EL1034" s="11">
        <v>0.113197073</v>
      </c>
      <c r="EM1034" s="11">
        <v>3.767885E-2</v>
      </c>
      <c r="EN1034" s="11">
        <v>3.7729519000000003E-2</v>
      </c>
      <c r="EO1034" s="11">
        <v>0</v>
      </c>
      <c r="EP1034" s="11">
        <v>0</v>
      </c>
      <c r="EQ1034" s="11">
        <v>0</v>
      </c>
      <c r="ER1034" s="11">
        <v>0</v>
      </c>
      <c r="ES1034" s="11">
        <v>0</v>
      </c>
      <c r="ET1034" s="11">
        <v>0</v>
      </c>
      <c r="EU1034" s="11">
        <v>0</v>
      </c>
      <c r="EV1034" s="11">
        <v>0</v>
      </c>
      <c r="EW1034" s="11">
        <v>239.7795697</v>
      </c>
      <c r="EX1034" s="11">
        <v>0.21380435</v>
      </c>
      <c r="EY1034" s="11">
        <v>7.1972129999999995E-2</v>
      </c>
      <c r="EZ1034" s="11">
        <v>7.3140787999999998E-2</v>
      </c>
      <c r="FA1034" s="11">
        <v>0</v>
      </c>
      <c r="FB1034" s="11">
        <v>0</v>
      </c>
      <c r="FC1034" s="11">
        <v>0</v>
      </c>
      <c r="FD1034" s="11">
        <v>0</v>
      </c>
      <c r="FE1034" s="11">
        <v>0</v>
      </c>
      <c r="FF1034" s="11">
        <v>0</v>
      </c>
      <c r="FG1034" s="11">
        <v>0</v>
      </c>
      <c r="FH1034" s="11">
        <v>1.6445380000000001</v>
      </c>
      <c r="FI1034" s="11" t="s">
        <v>115</v>
      </c>
      <c r="FJ1034" s="11" t="s">
        <v>115</v>
      </c>
      <c r="FK1034" s="9">
        <v>21610.749240000001</v>
      </c>
      <c r="FL1034" s="11" t="s">
        <v>115</v>
      </c>
      <c r="FM1034" s="11" t="s">
        <v>115</v>
      </c>
    </row>
    <row r="1035" spans="116:169">
      <c r="DL1035" s="11">
        <v>0</v>
      </c>
      <c r="DM1035" s="11">
        <v>1.5926199999999999</v>
      </c>
      <c r="DN1035" s="11">
        <v>9.3600000000000003E-3</v>
      </c>
      <c r="DO1035" s="11">
        <v>8.43E-3</v>
      </c>
      <c r="DP1035" s="11">
        <v>7.6899999999999998E-3</v>
      </c>
      <c r="DQ1035" s="11">
        <v>3.2000000000000003E-4</v>
      </c>
      <c r="DR1035" s="11">
        <v>9.0000000000000006E-5</v>
      </c>
      <c r="DS1035" s="11">
        <v>7.3600000000000002E-3</v>
      </c>
      <c r="DT1035" s="11">
        <v>1.8669999999999999E-2</v>
      </c>
      <c r="DU1035" s="11">
        <v>3.2579999999999998E-2</v>
      </c>
      <c r="DV1035" s="11">
        <v>0.27355000000000002</v>
      </c>
      <c r="DW1035" s="11">
        <v>1.0493300000000001</v>
      </c>
      <c r="DX1035" s="11">
        <v>0</v>
      </c>
      <c r="DY1035" s="11">
        <v>20795.8887</v>
      </c>
      <c r="DZ1035" s="11">
        <v>123.00369000000001</v>
      </c>
      <c r="EA1035" s="11">
        <v>111.24456000000001</v>
      </c>
      <c r="EB1035" s="11">
        <v>102.05798</v>
      </c>
      <c r="EC1035" s="11">
        <v>4.2435900000000002</v>
      </c>
      <c r="ED1035" s="11">
        <v>1.1919999999999999</v>
      </c>
      <c r="EE1035" s="11">
        <v>98.220330000000004</v>
      </c>
      <c r="EF1035" s="11">
        <v>245.26539</v>
      </c>
      <c r="EG1035" s="11">
        <v>482.07364000000001</v>
      </c>
      <c r="EH1035" s="11">
        <v>3908.7928700000002</v>
      </c>
      <c r="EI1035" s="11">
        <v>15144.357770000001</v>
      </c>
      <c r="EJ1035" s="11">
        <v>0</v>
      </c>
      <c r="EK1035" s="11">
        <v>129.44487799999999</v>
      </c>
      <c r="EL1035" s="11">
        <v>0.115023527</v>
      </c>
      <c r="EM1035" s="11">
        <v>3.8977632999999998E-2</v>
      </c>
      <c r="EN1035" s="11">
        <v>3.4117403999999997E-2</v>
      </c>
      <c r="EO1035" s="11">
        <v>0</v>
      </c>
      <c r="EP1035" s="11">
        <v>0</v>
      </c>
      <c r="EQ1035" s="11">
        <v>0</v>
      </c>
      <c r="ER1035" s="11">
        <v>0</v>
      </c>
      <c r="ES1035" s="11">
        <v>0</v>
      </c>
      <c r="ET1035" s="11">
        <v>0</v>
      </c>
      <c r="EU1035" s="11">
        <v>0</v>
      </c>
      <c r="EV1035" s="11">
        <v>0</v>
      </c>
      <c r="EW1035" s="11">
        <v>234.41437519999999</v>
      </c>
      <c r="EX1035" s="11">
        <v>0.21354567199999999</v>
      </c>
      <c r="EY1035" s="11">
        <v>7.3179748000000003E-2</v>
      </c>
      <c r="EZ1035" s="11">
        <v>6.5030567999999997E-2</v>
      </c>
      <c r="FA1035" s="11">
        <v>0</v>
      </c>
      <c r="FB1035" s="11">
        <v>0</v>
      </c>
      <c r="FC1035" s="11">
        <v>0</v>
      </c>
      <c r="FD1035" s="11">
        <v>0</v>
      </c>
      <c r="FE1035" s="11">
        <v>0</v>
      </c>
      <c r="FF1035" s="11">
        <v>0</v>
      </c>
      <c r="FG1035" s="11">
        <v>0</v>
      </c>
      <c r="FH1035" s="11">
        <v>1.6184179999999999</v>
      </c>
      <c r="FI1035" s="11" t="s">
        <v>115</v>
      </c>
      <c r="FJ1035" s="11" t="s">
        <v>115</v>
      </c>
      <c r="FK1035" s="9">
        <v>21136.438524000001</v>
      </c>
      <c r="FL1035" s="11" t="s">
        <v>115</v>
      </c>
      <c r="FM1035" s="11" t="s">
        <v>115</v>
      </c>
    </row>
    <row r="1036" spans="116:169">
      <c r="DL1036" s="11">
        <v>0</v>
      </c>
      <c r="DM1036" s="11">
        <v>1.5665500000000001</v>
      </c>
      <c r="DN1036" s="11">
        <v>9.1699999999999993E-3</v>
      </c>
      <c r="DO1036" s="11">
        <v>8.4799999999999997E-3</v>
      </c>
      <c r="DP1036" s="11">
        <v>7.7299999999999999E-3</v>
      </c>
      <c r="DQ1036" s="11">
        <v>3.2000000000000003E-4</v>
      </c>
      <c r="DR1036" s="11">
        <v>9.0000000000000006E-5</v>
      </c>
      <c r="DS1036" s="11">
        <v>7.6899999999999998E-3</v>
      </c>
      <c r="DT1036" s="11">
        <v>1.839E-2</v>
      </c>
      <c r="DU1036" s="11">
        <v>3.2669999999999998E-2</v>
      </c>
      <c r="DV1036" s="11">
        <v>0.28092</v>
      </c>
      <c r="DW1036" s="11">
        <v>1.0680000000000001</v>
      </c>
      <c r="DX1036" s="11">
        <v>0</v>
      </c>
      <c r="DY1036" s="11">
        <v>20326.91084</v>
      </c>
      <c r="DZ1036" s="11">
        <v>119.73681999999999</v>
      </c>
      <c r="EA1036" s="11">
        <v>111.30750999999999</v>
      </c>
      <c r="EB1036" s="11">
        <v>102.00761</v>
      </c>
      <c r="EC1036" s="11">
        <v>4.2418699999999996</v>
      </c>
      <c r="ED1036" s="11">
        <v>1.18252</v>
      </c>
      <c r="EE1036" s="11">
        <v>102.00525</v>
      </c>
      <c r="EF1036" s="11">
        <v>240.09437</v>
      </c>
      <c r="EG1036" s="11">
        <v>483.26564000000002</v>
      </c>
      <c r="EH1036" s="11">
        <v>4007.0131999999999</v>
      </c>
      <c r="EI1036" s="11">
        <v>15389.623159999999</v>
      </c>
      <c r="EJ1036" s="11">
        <v>0</v>
      </c>
      <c r="EK1036" s="11">
        <v>128.757859</v>
      </c>
      <c r="EL1036" s="11">
        <v>0.11768917499999999</v>
      </c>
      <c r="EM1036" s="11">
        <v>3.9930179000000003E-2</v>
      </c>
      <c r="EN1036" s="11">
        <v>3.6253598999999997E-2</v>
      </c>
      <c r="EO1036" s="11">
        <v>0</v>
      </c>
      <c r="EP1036" s="11">
        <v>0</v>
      </c>
      <c r="EQ1036" s="11">
        <v>0</v>
      </c>
      <c r="ER1036" s="11">
        <v>0</v>
      </c>
      <c r="ES1036" s="11">
        <v>0</v>
      </c>
      <c r="ET1036" s="11">
        <v>0</v>
      </c>
      <c r="EU1036" s="11">
        <v>0</v>
      </c>
      <c r="EV1036" s="11">
        <v>0</v>
      </c>
      <c r="EW1036" s="11">
        <v>229.17106580000001</v>
      </c>
      <c r="EX1036" s="11">
        <v>0.214785156</v>
      </c>
      <c r="EY1036" s="11">
        <v>7.3703559000000002E-2</v>
      </c>
      <c r="EZ1036" s="11">
        <v>6.7938038000000006E-2</v>
      </c>
      <c r="FA1036" s="11">
        <v>0</v>
      </c>
      <c r="FB1036" s="11">
        <v>0</v>
      </c>
      <c r="FC1036" s="11">
        <v>0</v>
      </c>
      <c r="FD1036" s="11">
        <v>0</v>
      </c>
      <c r="FE1036" s="11">
        <v>0</v>
      </c>
      <c r="FF1036" s="11">
        <v>0</v>
      </c>
      <c r="FG1036" s="11">
        <v>0</v>
      </c>
      <c r="FH1036" s="11">
        <v>1.5922499999999999</v>
      </c>
      <c r="FI1036" s="11" t="s">
        <v>115</v>
      </c>
      <c r="FJ1036" s="11" t="s">
        <v>115</v>
      </c>
      <c r="FK1036" s="9">
        <v>20664.204651</v>
      </c>
      <c r="FL1036" s="11" t="s">
        <v>115</v>
      </c>
      <c r="FM1036" s="11" t="s">
        <v>115</v>
      </c>
    </row>
    <row r="1037" spans="116:169">
      <c r="DL1037" s="11">
        <v>0</v>
      </c>
      <c r="DM1037" s="11">
        <v>1.5399099999999999</v>
      </c>
      <c r="DN1037" s="11">
        <v>1.001E-2</v>
      </c>
      <c r="DO1037" s="11">
        <v>8.3199999999999993E-3</v>
      </c>
      <c r="DP1037" s="11">
        <v>7.77E-3</v>
      </c>
      <c r="DQ1037" s="11">
        <v>3.2000000000000003E-4</v>
      </c>
      <c r="DR1037" s="11">
        <v>9.0000000000000006E-5</v>
      </c>
      <c r="DS1037" s="11">
        <v>7.77E-3</v>
      </c>
      <c r="DT1037" s="11">
        <v>1.806E-2</v>
      </c>
      <c r="DU1037" s="11">
        <v>3.2759999999999997E-2</v>
      </c>
      <c r="DV1037" s="11">
        <v>0.28860999999999998</v>
      </c>
      <c r="DW1037" s="11">
        <v>1.0863799999999999</v>
      </c>
      <c r="DX1037" s="11">
        <v>0</v>
      </c>
      <c r="DY1037" s="11">
        <v>19853.554520000002</v>
      </c>
      <c r="DZ1037" s="11">
        <v>129.90690000000001</v>
      </c>
      <c r="EA1037" s="11">
        <v>108.56677999999999</v>
      </c>
      <c r="EB1037" s="11">
        <v>101.89823</v>
      </c>
      <c r="EC1037" s="11">
        <v>4.1894600000000004</v>
      </c>
      <c r="ED1037" s="11">
        <v>1.1587799999999999</v>
      </c>
      <c r="EE1037" s="11">
        <v>102.42701</v>
      </c>
      <c r="EF1037" s="11">
        <v>234.32023000000001</v>
      </c>
      <c r="EG1037" s="11">
        <v>484.44815999999997</v>
      </c>
      <c r="EH1037" s="11">
        <v>4109.0184499999996</v>
      </c>
      <c r="EI1037" s="11">
        <v>15629.71753</v>
      </c>
      <c r="EJ1037" s="11">
        <v>0</v>
      </c>
      <c r="EK1037" s="11">
        <v>127.9871316</v>
      </c>
      <c r="EL1037" s="11">
        <v>0.11809855900000001</v>
      </c>
      <c r="EM1037" s="11">
        <v>4.0634892999999998E-2</v>
      </c>
      <c r="EN1037" s="11">
        <v>3.6860508E-2</v>
      </c>
      <c r="EO1037" s="11">
        <v>0</v>
      </c>
      <c r="EP1037" s="11">
        <v>0</v>
      </c>
      <c r="EQ1037" s="11">
        <v>0</v>
      </c>
      <c r="ER1037" s="11">
        <v>0</v>
      </c>
      <c r="ES1037" s="11">
        <v>0</v>
      </c>
      <c r="ET1037" s="11">
        <v>0</v>
      </c>
      <c r="EU1037" s="11">
        <v>0</v>
      </c>
      <c r="EV1037" s="11">
        <v>0</v>
      </c>
      <c r="EW1037" s="11">
        <v>223.86774439999999</v>
      </c>
      <c r="EX1037" s="11">
        <v>0.21186788100000001</v>
      </c>
      <c r="EY1037" s="11">
        <v>7.3726264999999999E-2</v>
      </c>
      <c r="EZ1037" s="11">
        <v>6.7904664000000003E-2</v>
      </c>
      <c r="FA1037" s="11">
        <v>0</v>
      </c>
      <c r="FB1037" s="11">
        <v>0</v>
      </c>
      <c r="FC1037" s="11">
        <v>0</v>
      </c>
      <c r="FD1037" s="11">
        <v>0</v>
      </c>
      <c r="FE1037" s="11">
        <v>0</v>
      </c>
      <c r="FF1037" s="11">
        <v>0</v>
      </c>
      <c r="FG1037" s="11">
        <v>0</v>
      </c>
      <c r="FH1037" s="11">
        <v>1.5663339999999999</v>
      </c>
      <c r="FI1037" s="11" t="s">
        <v>115</v>
      </c>
      <c r="FJ1037" s="11" t="s">
        <v>115</v>
      </c>
      <c r="FK1037" s="9">
        <v>20198.115903999998</v>
      </c>
      <c r="FL1037" s="11" t="s">
        <v>115</v>
      </c>
      <c r="FM1037" s="11" t="s">
        <v>115</v>
      </c>
    </row>
    <row r="1038" spans="116:169">
      <c r="DL1038" s="11">
        <v>0</v>
      </c>
      <c r="DM1038" s="11">
        <v>1.51328</v>
      </c>
      <c r="DN1038" s="11">
        <v>1.0500000000000001E-2</v>
      </c>
      <c r="DO1038" s="11">
        <v>8.8900000000000003E-3</v>
      </c>
      <c r="DP1038" s="11">
        <v>7.6800000000000002E-3</v>
      </c>
      <c r="DQ1038" s="11">
        <v>3.3E-4</v>
      </c>
      <c r="DR1038" s="11">
        <v>9.0000000000000006E-5</v>
      </c>
      <c r="DS1038" s="11">
        <v>7.8200000000000006E-3</v>
      </c>
      <c r="DT1038" s="11">
        <v>1.7749999999999998E-2</v>
      </c>
      <c r="DU1038" s="11">
        <v>3.2849999999999997E-2</v>
      </c>
      <c r="DV1038" s="11">
        <v>0.29637999999999998</v>
      </c>
      <c r="DW1038" s="11">
        <v>1.1044400000000001</v>
      </c>
      <c r="DX1038" s="11">
        <v>0</v>
      </c>
      <c r="DY1038" s="11">
        <v>19383.354329999998</v>
      </c>
      <c r="DZ1038" s="11">
        <v>135.37146999999999</v>
      </c>
      <c r="EA1038" s="11">
        <v>115.28592</v>
      </c>
      <c r="EB1038" s="11">
        <v>100.08534</v>
      </c>
      <c r="EC1038" s="11">
        <v>4.2344900000000001</v>
      </c>
      <c r="ED1038" s="11">
        <v>1.1552500000000001</v>
      </c>
      <c r="EE1038" s="11">
        <v>102.41363</v>
      </c>
      <c r="EF1038" s="11">
        <v>228.81941</v>
      </c>
      <c r="EG1038" s="11">
        <v>485.60694999999998</v>
      </c>
      <c r="EH1038" s="11">
        <v>4211.4454500000002</v>
      </c>
      <c r="EI1038" s="11">
        <v>15864.037770000001</v>
      </c>
      <c r="EJ1038" s="11">
        <v>0</v>
      </c>
      <c r="EK1038" s="11">
        <v>127.1937207</v>
      </c>
      <c r="EL1038" s="11">
        <v>0.124346769</v>
      </c>
      <c r="EM1038" s="11">
        <v>4.0547898999999998E-2</v>
      </c>
      <c r="EN1038" s="11">
        <v>3.7459494000000003E-2</v>
      </c>
      <c r="EO1038" s="11">
        <v>0</v>
      </c>
      <c r="EP1038" s="11">
        <v>0</v>
      </c>
      <c r="EQ1038" s="11">
        <v>0</v>
      </c>
      <c r="ER1038" s="11">
        <v>0</v>
      </c>
      <c r="ES1038" s="11">
        <v>0</v>
      </c>
      <c r="ET1038" s="11">
        <v>0</v>
      </c>
      <c r="EU1038" s="11">
        <v>0</v>
      </c>
      <c r="EV1038" s="11">
        <v>0</v>
      </c>
      <c r="EW1038" s="11">
        <v>218.6161922</v>
      </c>
      <c r="EX1038" s="11">
        <v>0.219154553</v>
      </c>
      <c r="EY1038" s="11">
        <v>7.2309953999999996E-2</v>
      </c>
      <c r="EZ1038" s="11">
        <v>6.7831539999999996E-2</v>
      </c>
      <c r="FA1038" s="11">
        <v>0</v>
      </c>
      <c r="FB1038" s="11">
        <v>0</v>
      </c>
      <c r="FC1038" s="11">
        <v>0</v>
      </c>
      <c r="FD1038" s="11">
        <v>0</v>
      </c>
      <c r="FE1038" s="11">
        <v>0</v>
      </c>
      <c r="FF1038" s="11">
        <v>0</v>
      </c>
      <c r="FG1038" s="11">
        <v>0</v>
      </c>
      <c r="FH1038" s="11">
        <v>1.54068</v>
      </c>
      <c r="FI1038" s="11" t="s">
        <v>115</v>
      </c>
      <c r="FJ1038" s="11" t="s">
        <v>115</v>
      </c>
      <c r="FK1038" s="9">
        <v>19738.331542</v>
      </c>
      <c r="FL1038" s="11" t="s">
        <v>115</v>
      </c>
      <c r="FM1038" s="11" t="s">
        <v>115</v>
      </c>
    </row>
    <row r="1039" spans="116:169">
      <c r="DL1039" s="11">
        <v>0</v>
      </c>
      <c r="DM1039" s="11">
        <v>1.48891</v>
      </c>
      <c r="DN1039" s="11">
        <v>8.8199999999999997E-3</v>
      </c>
      <c r="DO1039" s="11">
        <v>9.2499999999999995E-3</v>
      </c>
      <c r="DP1039" s="11">
        <v>8.1499999999999993E-3</v>
      </c>
      <c r="DQ1039" s="11">
        <v>3.4000000000000002E-4</v>
      </c>
      <c r="DR1039" s="11">
        <v>9.0000000000000006E-5</v>
      </c>
      <c r="DS1039" s="11">
        <v>7.6800000000000002E-3</v>
      </c>
      <c r="DT1039" s="11">
        <v>1.7440000000000001E-2</v>
      </c>
      <c r="DU1039" s="11">
        <v>3.2939999999999997E-2</v>
      </c>
      <c r="DV1039" s="11">
        <v>0.30419000000000002</v>
      </c>
      <c r="DW1039" s="11">
        <v>1.12219</v>
      </c>
      <c r="DX1039" s="11">
        <v>0</v>
      </c>
      <c r="DY1039" s="11">
        <v>18944.937720000002</v>
      </c>
      <c r="DZ1039" s="11">
        <v>112.95667</v>
      </c>
      <c r="EA1039" s="11">
        <v>119.09211000000001</v>
      </c>
      <c r="EB1039" s="11">
        <v>105.62515999999999</v>
      </c>
      <c r="EC1039" s="11">
        <v>4.3741399999999997</v>
      </c>
      <c r="ED1039" s="11">
        <v>1.14272</v>
      </c>
      <c r="EE1039" s="11">
        <v>100.05897</v>
      </c>
      <c r="EF1039" s="11">
        <v>223.36989</v>
      </c>
      <c r="EG1039" s="11">
        <v>486.76220000000001</v>
      </c>
      <c r="EH1039" s="11">
        <v>4313.8590800000002</v>
      </c>
      <c r="EI1039" s="11">
        <v>16092.857180000001</v>
      </c>
      <c r="EJ1039" s="11">
        <v>0</v>
      </c>
      <c r="EK1039" s="11">
        <v>126.5623733</v>
      </c>
      <c r="EL1039" s="11">
        <v>0.13130824999999999</v>
      </c>
      <c r="EM1039" s="11">
        <v>4.3047204999999998E-2</v>
      </c>
      <c r="EN1039" s="11">
        <v>3.7437321000000003E-2</v>
      </c>
      <c r="EO1039" s="11">
        <v>0</v>
      </c>
      <c r="EP1039" s="11">
        <v>0</v>
      </c>
      <c r="EQ1039" s="11">
        <v>0</v>
      </c>
      <c r="ER1039" s="11">
        <v>0</v>
      </c>
      <c r="ES1039" s="11">
        <v>0</v>
      </c>
      <c r="ET1039" s="11">
        <v>0</v>
      </c>
      <c r="EU1039" s="11">
        <v>0</v>
      </c>
      <c r="EV1039" s="11">
        <v>0</v>
      </c>
      <c r="EW1039" s="11">
        <v>213.72926190000001</v>
      </c>
      <c r="EX1039" s="11">
        <v>0.227386273</v>
      </c>
      <c r="EY1039" s="11">
        <v>7.5433998000000002E-2</v>
      </c>
      <c r="EZ1039" s="11">
        <v>6.6628504000000005E-2</v>
      </c>
      <c r="FA1039" s="11">
        <v>0</v>
      </c>
      <c r="FB1039" s="11">
        <v>0</v>
      </c>
      <c r="FC1039" s="11">
        <v>0</v>
      </c>
      <c r="FD1039" s="11">
        <v>0</v>
      </c>
      <c r="FE1039" s="11">
        <v>0</v>
      </c>
      <c r="FF1039" s="11">
        <v>0</v>
      </c>
      <c r="FG1039" s="11">
        <v>0</v>
      </c>
      <c r="FH1039" s="11">
        <v>1.5154700000000001</v>
      </c>
      <c r="FI1039" s="11" t="s">
        <v>115</v>
      </c>
      <c r="FJ1039" s="11" t="s">
        <v>115</v>
      </c>
      <c r="FK1039" s="9">
        <v>19286.985795000001</v>
      </c>
      <c r="FL1039" s="11" t="s">
        <v>115</v>
      </c>
      <c r="FM1039" s="11" t="s">
        <v>115</v>
      </c>
    </row>
    <row r="1040" spans="116:169">
      <c r="DL1040" s="11">
        <v>0</v>
      </c>
      <c r="DM1040" s="11">
        <v>1.4632099999999999</v>
      </c>
      <c r="DN1040" s="11">
        <v>1.009E-2</v>
      </c>
      <c r="DO1040" s="11">
        <v>8.0400000000000003E-3</v>
      </c>
      <c r="DP1040" s="11">
        <v>8.3899999999999999E-3</v>
      </c>
      <c r="DQ1040" s="11">
        <v>3.3E-4</v>
      </c>
      <c r="DR1040" s="11">
        <v>9.0000000000000006E-5</v>
      </c>
      <c r="DS1040" s="11">
        <v>8.1899999999999994E-3</v>
      </c>
      <c r="DT1040" s="11">
        <v>1.7129999999999999E-2</v>
      </c>
      <c r="DU1040" s="11">
        <v>3.3029999999999997E-2</v>
      </c>
      <c r="DV1040" s="11">
        <v>0.31186999999999998</v>
      </c>
      <c r="DW1040" s="11">
        <v>1.1396299999999999</v>
      </c>
      <c r="DX1040" s="11">
        <v>0</v>
      </c>
      <c r="DY1040" s="11">
        <v>18492.42021</v>
      </c>
      <c r="DZ1040" s="11">
        <v>128.32694000000001</v>
      </c>
      <c r="EA1040" s="11">
        <v>102.92158999999999</v>
      </c>
      <c r="EB1040" s="11">
        <v>108.06581</v>
      </c>
      <c r="EC1040" s="11">
        <v>4.2003700000000004</v>
      </c>
      <c r="ED1040" s="11">
        <v>1.10141</v>
      </c>
      <c r="EE1040" s="11">
        <v>105.9949</v>
      </c>
      <c r="EF1040" s="11">
        <v>217.98334</v>
      </c>
      <c r="EG1040" s="11">
        <v>487.90490999999997</v>
      </c>
      <c r="EH1040" s="11">
        <v>4413.9180500000002</v>
      </c>
      <c r="EI1040" s="11">
        <v>16316.227070000001</v>
      </c>
      <c r="EJ1040" s="11">
        <v>0</v>
      </c>
      <c r="EK1040" s="11">
        <v>125.76158119999999</v>
      </c>
      <c r="EL1040" s="11">
        <v>0.123981544</v>
      </c>
      <c r="EM1040" s="11">
        <v>4.5465319999999997E-2</v>
      </c>
      <c r="EN1040" s="11">
        <v>4.0200886999999998E-2</v>
      </c>
      <c r="EO1040" s="11">
        <v>0</v>
      </c>
      <c r="EP1040" s="11">
        <v>0</v>
      </c>
      <c r="EQ1040" s="11">
        <v>0</v>
      </c>
      <c r="ER1040" s="11">
        <v>0</v>
      </c>
      <c r="ES1040" s="11">
        <v>0</v>
      </c>
      <c r="ET1040" s="11">
        <v>0</v>
      </c>
      <c r="EU1040" s="11">
        <v>0</v>
      </c>
      <c r="EV1040" s="11">
        <v>0</v>
      </c>
      <c r="EW1040" s="11">
        <v>208.64038070000001</v>
      </c>
      <c r="EX1040" s="11">
        <v>0.211142055</v>
      </c>
      <c r="EY1040" s="11">
        <v>7.8291011999999993E-2</v>
      </c>
      <c r="EZ1040" s="11">
        <v>7.0311988000000006E-2</v>
      </c>
      <c r="FA1040" s="11">
        <v>0</v>
      </c>
      <c r="FB1040" s="11">
        <v>0</v>
      </c>
      <c r="FC1040" s="11">
        <v>0</v>
      </c>
      <c r="FD1040" s="11">
        <v>0</v>
      </c>
      <c r="FE1040" s="11">
        <v>0</v>
      </c>
      <c r="FF1040" s="11">
        <v>0</v>
      </c>
      <c r="FG1040" s="11">
        <v>0</v>
      </c>
      <c r="FH1040" s="11">
        <v>1.4900610000000001</v>
      </c>
      <c r="FI1040" s="11" t="s">
        <v>115</v>
      </c>
      <c r="FJ1040" s="11" t="s">
        <v>115</v>
      </c>
      <c r="FK1040" s="9">
        <v>18835.934921</v>
      </c>
      <c r="FL1040" s="11" t="s">
        <v>115</v>
      </c>
      <c r="FM1040" s="11" t="s">
        <v>115</v>
      </c>
    </row>
    <row r="1041" spans="116:169">
      <c r="DL1041" s="11">
        <v>0</v>
      </c>
      <c r="DM1041" s="11">
        <v>1.4407399999999999</v>
      </c>
      <c r="DN1041" s="11">
        <v>7.43E-3</v>
      </c>
      <c r="DO1041" s="11">
        <v>8.8800000000000007E-3</v>
      </c>
      <c r="DP1041" s="11">
        <v>7.4900000000000001E-3</v>
      </c>
      <c r="DQ1041" s="11">
        <v>3.2000000000000003E-4</v>
      </c>
      <c r="DR1041" s="11">
        <v>9.0000000000000006E-5</v>
      </c>
      <c r="DS1041" s="11">
        <v>8.2299999999999995E-3</v>
      </c>
      <c r="DT1041" s="11">
        <v>1.6889999999999999E-2</v>
      </c>
      <c r="DU1041" s="11">
        <v>3.3110000000000001E-2</v>
      </c>
      <c r="DV1041" s="11">
        <v>0.32007000000000002</v>
      </c>
      <c r="DW1041" s="11">
        <v>1.15676</v>
      </c>
      <c r="DX1041" s="11">
        <v>0</v>
      </c>
      <c r="DY1041" s="11">
        <v>18083.539059999999</v>
      </c>
      <c r="DZ1041" s="11">
        <v>93.857900000000001</v>
      </c>
      <c r="EA1041" s="11">
        <v>112.81441</v>
      </c>
      <c r="EB1041" s="11">
        <v>95.763959999999997</v>
      </c>
      <c r="EC1041" s="11">
        <v>4.1001700000000003</v>
      </c>
      <c r="ED1041" s="11">
        <v>1.1128899999999999</v>
      </c>
      <c r="EE1041" s="11">
        <v>105.88938</v>
      </c>
      <c r="EF1041" s="11">
        <v>213.42334</v>
      </c>
      <c r="EG1041" s="11">
        <v>489.00632000000002</v>
      </c>
      <c r="EH1041" s="11">
        <v>4519.9129499999999</v>
      </c>
      <c r="EI1041" s="11">
        <v>16534.21041</v>
      </c>
      <c r="EJ1041" s="11">
        <v>0</v>
      </c>
      <c r="EK1041" s="11">
        <v>125.2211671</v>
      </c>
      <c r="EL1041" s="11">
        <v>0.12915009199999999</v>
      </c>
      <c r="EM1041" s="11">
        <v>4.1628368999999998E-2</v>
      </c>
      <c r="EN1041" s="11">
        <v>4.1853217999999998E-2</v>
      </c>
      <c r="EO1041" s="11">
        <v>0</v>
      </c>
      <c r="EP1041" s="11">
        <v>0</v>
      </c>
      <c r="EQ1041" s="11">
        <v>0</v>
      </c>
      <c r="ER1041" s="11">
        <v>0</v>
      </c>
      <c r="ES1041" s="11">
        <v>0</v>
      </c>
      <c r="ET1041" s="11">
        <v>0</v>
      </c>
      <c r="EU1041" s="11">
        <v>0</v>
      </c>
      <c r="EV1041" s="11">
        <v>0</v>
      </c>
      <c r="EW1041" s="11">
        <v>204.0642325</v>
      </c>
      <c r="EX1041" s="11">
        <v>0.215939292</v>
      </c>
      <c r="EY1041" s="11">
        <v>7.0450533999999995E-2</v>
      </c>
      <c r="EZ1041" s="11">
        <v>7.1930462000000001E-2</v>
      </c>
      <c r="FA1041" s="11">
        <v>0</v>
      </c>
      <c r="FB1041" s="11">
        <v>0</v>
      </c>
      <c r="FC1041" s="11">
        <v>0</v>
      </c>
      <c r="FD1041" s="11">
        <v>0</v>
      </c>
      <c r="FE1041" s="11">
        <v>0</v>
      </c>
      <c r="FF1041" s="11">
        <v>0</v>
      </c>
      <c r="FG1041" s="11">
        <v>0</v>
      </c>
      <c r="FH1041" s="11">
        <v>1.4648540000000001</v>
      </c>
      <c r="FI1041" s="11" t="s">
        <v>115</v>
      </c>
      <c r="FJ1041" s="11" t="s">
        <v>115</v>
      </c>
      <c r="FK1041" s="9">
        <v>18390.075503</v>
      </c>
      <c r="FL1041" s="11" t="s">
        <v>115</v>
      </c>
      <c r="FM1041" s="11" t="s">
        <v>115</v>
      </c>
    </row>
    <row r="1042" spans="116:169">
      <c r="DL1042" s="11">
        <v>0</v>
      </c>
      <c r="DM1042" s="11">
        <v>1.4179600000000001</v>
      </c>
      <c r="DN1042" s="11">
        <v>7.4400000000000004E-3</v>
      </c>
      <c r="DO1042" s="11">
        <v>6.9899999999999997E-3</v>
      </c>
      <c r="DP1042" s="11">
        <v>7.9900000000000006E-3</v>
      </c>
      <c r="DQ1042" s="11">
        <v>2.9999999999999997E-4</v>
      </c>
      <c r="DR1042" s="11">
        <v>8.0000000000000007E-5</v>
      </c>
      <c r="DS1042" s="11">
        <v>7.4599999999999996E-3</v>
      </c>
      <c r="DT1042" s="11">
        <v>1.6629999999999999E-2</v>
      </c>
      <c r="DU1042" s="11">
        <v>3.32E-2</v>
      </c>
      <c r="DV1042" s="11">
        <v>0.32829999999999998</v>
      </c>
      <c r="DW1042" s="11">
        <v>1.1736500000000001</v>
      </c>
      <c r="DX1042" s="11">
        <v>0</v>
      </c>
      <c r="DY1042" s="11">
        <v>17673.254389999998</v>
      </c>
      <c r="DZ1042" s="11">
        <v>93.391570000000002</v>
      </c>
      <c r="EA1042" s="11">
        <v>88.227549999999994</v>
      </c>
      <c r="EB1042" s="11">
        <v>101.56563</v>
      </c>
      <c r="EC1042" s="11">
        <v>3.83066</v>
      </c>
      <c r="ED1042" s="11">
        <v>1.02199</v>
      </c>
      <c r="EE1042" s="11">
        <v>95.322749999999999</v>
      </c>
      <c r="EF1042" s="11">
        <v>208.67336</v>
      </c>
      <c r="EG1042" s="11">
        <v>490.11921000000001</v>
      </c>
      <c r="EH1042" s="11">
        <v>4625.8023300000004</v>
      </c>
      <c r="EI1042" s="11">
        <v>16747.633750000001</v>
      </c>
      <c r="EJ1042" s="11">
        <v>0</v>
      </c>
      <c r="EK1042" s="11">
        <v>124.59172940000001</v>
      </c>
      <c r="EL1042" s="11">
        <v>0.11391939199999999</v>
      </c>
      <c r="EM1042" s="11">
        <v>4.4195653000000001E-2</v>
      </c>
      <c r="EN1042" s="11">
        <v>3.7757211999999998E-2</v>
      </c>
      <c r="EO1042" s="11">
        <v>0</v>
      </c>
      <c r="EP1042" s="11">
        <v>0</v>
      </c>
      <c r="EQ1042" s="11">
        <v>0</v>
      </c>
      <c r="ER1042" s="11">
        <v>0</v>
      </c>
      <c r="ES1042" s="11">
        <v>0</v>
      </c>
      <c r="ET1042" s="11">
        <v>0</v>
      </c>
      <c r="EU1042" s="11">
        <v>0</v>
      </c>
      <c r="EV1042" s="11">
        <v>0</v>
      </c>
      <c r="EW1042" s="11">
        <v>199.41709030000001</v>
      </c>
      <c r="EX1042" s="11">
        <v>0.187327091</v>
      </c>
      <c r="EY1042" s="11">
        <v>7.3455548999999995E-2</v>
      </c>
      <c r="EZ1042" s="11">
        <v>6.3756546999999997E-2</v>
      </c>
      <c r="FA1042" s="11">
        <v>0</v>
      </c>
      <c r="FB1042" s="11">
        <v>0</v>
      </c>
      <c r="FC1042" s="11">
        <v>0</v>
      </c>
      <c r="FD1042" s="11">
        <v>0</v>
      </c>
      <c r="FE1042" s="11">
        <v>0</v>
      </c>
      <c r="FF1042" s="11">
        <v>0</v>
      </c>
      <c r="FG1042" s="11">
        <v>0</v>
      </c>
      <c r="FH1042" s="11">
        <v>1.4406859999999999</v>
      </c>
      <c r="FI1042" s="11" t="s">
        <v>115</v>
      </c>
      <c r="FJ1042" s="11" t="s">
        <v>115</v>
      </c>
      <c r="FK1042" s="9">
        <v>17960.269808000001</v>
      </c>
      <c r="FL1042" s="11" t="s">
        <v>115</v>
      </c>
      <c r="FM1042" s="11" t="s">
        <v>115</v>
      </c>
    </row>
    <row r="1043" spans="116:169">
      <c r="DL1043" s="11">
        <v>0</v>
      </c>
      <c r="DM1043" s="11">
        <v>1.3936900000000001</v>
      </c>
      <c r="DN1043" s="11">
        <v>6.3200000000000001E-3</v>
      </c>
      <c r="DO1043" s="11">
        <v>7.0699999999999999E-3</v>
      </c>
      <c r="DP1043" s="11">
        <v>6.2500000000000003E-3</v>
      </c>
      <c r="DQ1043" s="11">
        <v>1.2999999999999999E-4</v>
      </c>
      <c r="DR1043" s="11">
        <v>1.4999999999999999E-4</v>
      </c>
      <c r="DS1043" s="11">
        <v>7.8499999999999993E-3</v>
      </c>
      <c r="DT1043" s="11">
        <v>1.9210000000000001E-2</v>
      </c>
      <c r="DU1043" s="11">
        <v>3.3279999999999997E-2</v>
      </c>
      <c r="DV1043" s="11">
        <v>0.33576</v>
      </c>
      <c r="DW1043" s="11">
        <v>1.1902699999999999</v>
      </c>
      <c r="DX1043" s="11">
        <v>0</v>
      </c>
      <c r="DY1043" s="11">
        <v>17247.293849999998</v>
      </c>
      <c r="DZ1043" s="11">
        <v>78.744770000000003</v>
      </c>
      <c r="EA1043" s="11">
        <v>88.621880000000004</v>
      </c>
      <c r="EB1043" s="11">
        <v>78.871780000000001</v>
      </c>
      <c r="EC1043" s="11">
        <v>1.6897599999999999</v>
      </c>
      <c r="ED1043" s="11">
        <v>1.92245</v>
      </c>
      <c r="EE1043" s="11">
        <v>99.71763</v>
      </c>
      <c r="EF1043" s="11">
        <v>239.3954</v>
      </c>
      <c r="EG1043" s="11">
        <v>491.14120000000003</v>
      </c>
      <c r="EH1043" s="11">
        <v>4721.1250799999998</v>
      </c>
      <c r="EI1043" s="11">
        <v>16956.307110000002</v>
      </c>
      <c r="EJ1043" s="11">
        <v>0</v>
      </c>
      <c r="EK1043" s="11">
        <v>123.80990389999999</v>
      </c>
      <c r="EL1043" s="11">
        <v>0.107170022</v>
      </c>
      <c r="EM1043" s="11">
        <v>6.2977422000000005E-2</v>
      </c>
      <c r="EN1043" s="11">
        <v>3.2244007999999998E-2</v>
      </c>
      <c r="EO1043" s="11">
        <v>0</v>
      </c>
      <c r="EP1043" s="11">
        <v>0</v>
      </c>
      <c r="EQ1043" s="11">
        <v>0</v>
      </c>
      <c r="ER1043" s="11">
        <v>0</v>
      </c>
      <c r="ES1043" s="11">
        <v>0</v>
      </c>
      <c r="ET1043" s="11">
        <v>0</v>
      </c>
      <c r="EU1043" s="11">
        <v>0</v>
      </c>
      <c r="EV1043" s="11">
        <v>0</v>
      </c>
      <c r="EW1043" s="11">
        <v>194.60610940000001</v>
      </c>
      <c r="EX1043" s="11">
        <v>0.17312952600000001</v>
      </c>
      <c r="EY1043" s="11">
        <v>0.10291361</v>
      </c>
      <c r="EZ1043" s="11">
        <v>5.3488965999999999E-2</v>
      </c>
      <c r="FA1043" s="11">
        <v>0</v>
      </c>
      <c r="FB1043" s="11">
        <v>0</v>
      </c>
      <c r="FC1043" s="11">
        <v>0</v>
      </c>
      <c r="FD1043" s="11">
        <v>0</v>
      </c>
      <c r="FE1043" s="11">
        <v>0</v>
      </c>
      <c r="FF1043" s="11">
        <v>0</v>
      </c>
      <c r="FG1043" s="11">
        <v>0</v>
      </c>
      <c r="FH1043" s="11">
        <v>1.4134709999999999</v>
      </c>
      <c r="FI1043" s="11" t="s">
        <v>115</v>
      </c>
      <c r="FJ1043" s="11" t="s">
        <v>115</v>
      </c>
      <c r="FK1043" s="9">
        <v>17495.222034999999</v>
      </c>
      <c r="FL1043" s="11" t="s">
        <v>115</v>
      </c>
      <c r="FM1043" s="11" t="s">
        <v>115</v>
      </c>
    </row>
    <row r="1044" spans="116:169">
      <c r="DL1044" s="11">
        <v>0</v>
      </c>
      <c r="DM1044" s="11">
        <v>1.3704099999999999</v>
      </c>
      <c r="DN1044" s="11">
        <v>5.3E-3</v>
      </c>
      <c r="DO1044" s="11">
        <v>6.2300000000000003E-3</v>
      </c>
      <c r="DP1044" s="11">
        <v>6.1999999999999998E-3</v>
      </c>
      <c r="DQ1044" s="11">
        <v>1.2E-4</v>
      </c>
      <c r="DR1044" s="11">
        <v>1.4999999999999999E-4</v>
      </c>
      <c r="DS1044" s="11">
        <v>6.2199999999999998E-3</v>
      </c>
      <c r="DT1044" s="11">
        <v>1.8839999999999999E-2</v>
      </c>
      <c r="DU1044" s="11">
        <v>3.3430000000000001E-2</v>
      </c>
      <c r="DV1044" s="11">
        <v>0.34361000000000003</v>
      </c>
      <c r="DW1044" s="11">
        <v>1.2094800000000001</v>
      </c>
      <c r="DX1044" s="11">
        <v>0</v>
      </c>
      <c r="DY1044" s="11">
        <v>16836.364430000001</v>
      </c>
      <c r="DZ1044" s="11">
        <v>65.615989999999996</v>
      </c>
      <c r="EA1044" s="11">
        <v>77.521770000000004</v>
      </c>
      <c r="EB1044" s="11">
        <v>77.679559999999995</v>
      </c>
      <c r="EC1044" s="11">
        <v>1.5023599999999999</v>
      </c>
      <c r="ED1044" s="11">
        <v>1.8154699999999999</v>
      </c>
      <c r="EE1044" s="11">
        <v>78.401859999999999</v>
      </c>
      <c r="EF1044" s="11">
        <v>233.10525000000001</v>
      </c>
      <c r="EG1044" s="11">
        <v>493.06366000000003</v>
      </c>
      <c r="EH1044" s="11">
        <v>4820.8427099999999</v>
      </c>
      <c r="EI1044" s="11">
        <v>17195.702499999999</v>
      </c>
      <c r="EJ1044" s="11">
        <v>0</v>
      </c>
      <c r="EK1044" s="11">
        <v>123.04448120000001</v>
      </c>
      <c r="EL1044" s="11">
        <v>8.6059637999999994E-2</v>
      </c>
      <c r="EM1044" s="11">
        <v>5.9324676E-2</v>
      </c>
      <c r="EN1044" s="11">
        <v>2.5504988999999999E-2</v>
      </c>
      <c r="EO1044" s="11">
        <v>0</v>
      </c>
      <c r="EP1044" s="11">
        <v>0</v>
      </c>
      <c r="EQ1044" s="11">
        <v>0</v>
      </c>
      <c r="ER1044" s="11">
        <v>0</v>
      </c>
      <c r="ES1044" s="11">
        <v>0</v>
      </c>
      <c r="ET1044" s="11">
        <v>0</v>
      </c>
      <c r="EU1044" s="11">
        <v>0</v>
      </c>
      <c r="EV1044" s="11">
        <v>0</v>
      </c>
      <c r="EW1044" s="11">
        <v>189.90246619999999</v>
      </c>
      <c r="EX1044" s="11">
        <v>0.13627312599999999</v>
      </c>
      <c r="EY1044" s="11">
        <v>9.5133431000000004E-2</v>
      </c>
      <c r="EZ1044" s="11">
        <v>4.1560313000000002E-2</v>
      </c>
      <c r="FA1044" s="11">
        <v>0</v>
      </c>
      <c r="FB1044" s="11">
        <v>0</v>
      </c>
      <c r="FC1044" s="11">
        <v>0</v>
      </c>
      <c r="FD1044" s="11">
        <v>0</v>
      </c>
      <c r="FE1044" s="11">
        <v>0</v>
      </c>
      <c r="FF1044" s="11">
        <v>0</v>
      </c>
      <c r="FG1044" s="11">
        <v>0</v>
      </c>
      <c r="FH1044" s="11">
        <v>1.3882680000000001</v>
      </c>
      <c r="FI1044" s="11" t="s">
        <v>115</v>
      </c>
      <c r="FJ1044" s="11" t="s">
        <v>115</v>
      </c>
      <c r="FK1044" s="9">
        <v>17058.684089999999</v>
      </c>
      <c r="FL1044" s="11" t="s">
        <v>115</v>
      </c>
      <c r="FM1044" s="11" t="s">
        <v>115</v>
      </c>
    </row>
    <row r="1045" spans="116:169">
      <c r="DL1045" s="11">
        <v>0</v>
      </c>
      <c r="DM1045" s="11">
        <v>1.34659</v>
      </c>
      <c r="DN1045" s="11">
        <v>5.8500000000000002E-3</v>
      </c>
      <c r="DO1045" s="11">
        <v>5.4200000000000003E-3</v>
      </c>
      <c r="DP1045" s="11">
        <v>5.5100000000000001E-3</v>
      </c>
      <c r="DQ1045" s="11">
        <v>1.1E-4</v>
      </c>
      <c r="DR1045" s="11">
        <v>1.3999999999999999E-4</v>
      </c>
      <c r="DS1045" s="11">
        <v>6.1599999999999997E-3</v>
      </c>
      <c r="DT1045" s="11">
        <v>1.8489999999999999E-2</v>
      </c>
      <c r="DU1045" s="11">
        <v>3.3579999999999999E-2</v>
      </c>
      <c r="DV1045" s="11">
        <v>0.34983999999999998</v>
      </c>
      <c r="DW1045" s="11">
        <v>1.2283200000000001</v>
      </c>
      <c r="DX1045" s="11">
        <v>0</v>
      </c>
      <c r="DY1045" s="11">
        <v>16421.585289999999</v>
      </c>
      <c r="DZ1045" s="11">
        <v>71.860780000000005</v>
      </c>
      <c r="EA1045" s="11">
        <v>66.901439999999994</v>
      </c>
      <c r="EB1045" s="11">
        <v>68.531319999999994</v>
      </c>
      <c r="EC1045" s="11">
        <v>1.3612200000000001</v>
      </c>
      <c r="ED1045" s="11">
        <v>1.7456799999999999</v>
      </c>
      <c r="EE1045" s="11">
        <v>77.150559999999999</v>
      </c>
      <c r="EF1045" s="11">
        <v>227.16132999999999</v>
      </c>
      <c r="EG1045" s="11">
        <v>494.87912999999998</v>
      </c>
      <c r="EH1045" s="11">
        <v>4899.2445600000001</v>
      </c>
      <c r="EI1045" s="11">
        <v>17428.80775</v>
      </c>
      <c r="EJ1045" s="11">
        <v>0</v>
      </c>
      <c r="EK1045" s="11">
        <v>122.2310344</v>
      </c>
      <c r="EL1045" s="11">
        <v>7.5946177000000004E-2</v>
      </c>
      <c r="EM1045" s="11">
        <v>5.3921981000000001E-2</v>
      </c>
      <c r="EN1045" s="11">
        <v>2.5574847000000001E-2</v>
      </c>
      <c r="EO1045" s="11">
        <v>0</v>
      </c>
      <c r="EP1045" s="11">
        <v>0</v>
      </c>
      <c r="EQ1045" s="11">
        <v>0</v>
      </c>
      <c r="ER1045" s="11">
        <v>0</v>
      </c>
      <c r="ES1045" s="11">
        <v>0</v>
      </c>
      <c r="ET1045" s="11">
        <v>0</v>
      </c>
      <c r="EU1045" s="11">
        <v>0</v>
      </c>
      <c r="EV1045" s="11">
        <v>0</v>
      </c>
      <c r="EW1045" s="11">
        <v>185.2105478</v>
      </c>
      <c r="EX1045" s="11">
        <v>0.11813293800000001</v>
      </c>
      <c r="EY1045" s="11">
        <v>8.4930492999999996E-2</v>
      </c>
      <c r="EZ1045" s="11">
        <v>4.0930976000000001E-2</v>
      </c>
      <c r="FA1045" s="11">
        <v>0</v>
      </c>
      <c r="FB1045" s="11">
        <v>0</v>
      </c>
      <c r="FC1045" s="11">
        <v>0</v>
      </c>
      <c r="FD1045" s="11">
        <v>0</v>
      </c>
      <c r="FE1045" s="11">
        <v>0</v>
      </c>
      <c r="FF1045" s="11">
        <v>0</v>
      </c>
      <c r="FG1045" s="11">
        <v>0</v>
      </c>
      <c r="FH1045" s="11">
        <v>1.363472</v>
      </c>
      <c r="FI1045" s="11" t="s">
        <v>115</v>
      </c>
      <c r="FJ1045" s="11" t="s">
        <v>115</v>
      </c>
      <c r="FK1045" s="9">
        <v>16630.240043999998</v>
      </c>
      <c r="FL1045" s="11" t="s">
        <v>115</v>
      </c>
      <c r="FM1045" s="11" t="s">
        <v>115</v>
      </c>
    </row>
    <row r="1046" spans="116:169">
      <c r="DL1046" s="11">
        <v>0</v>
      </c>
      <c r="DM1046" s="11">
        <v>1.3230900000000001</v>
      </c>
      <c r="DN1046" s="11">
        <v>5.9100000000000003E-3</v>
      </c>
      <c r="DO1046" s="11">
        <v>5.7200000000000003E-3</v>
      </c>
      <c r="DP1046" s="11">
        <v>4.8500000000000001E-3</v>
      </c>
      <c r="DQ1046" s="11">
        <v>1.1E-4</v>
      </c>
      <c r="DR1046" s="11">
        <v>1.3999999999999999E-4</v>
      </c>
      <c r="DS1046" s="11">
        <v>5.4999999999999997E-3</v>
      </c>
      <c r="DT1046" s="11">
        <v>1.8159999999999999E-2</v>
      </c>
      <c r="DU1046" s="11">
        <v>3.372E-2</v>
      </c>
      <c r="DV1046" s="11">
        <v>0.35599999999999998</v>
      </c>
      <c r="DW1046" s="11">
        <v>1.24681</v>
      </c>
      <c r="DX1046" s="11">
        <v>0</v>
      </c>
      <c r="DY1046" s="11">
        <v>16013.75375</v>
      </c>
      <c r="DZ1046" s="11">
        <v>72.036600000000007</v>
      </c>
      <c r="EA1046" s="11">
        <v>70.150220000000004</v>
      </c>
      <c r="EB1046" s="11">
        <v>59.887230000000002</v>
      </c>
      <c r="EC1046" s="11">
        <v>1.30121</v>
      </c>
      <c r="ED1046" s="11">
        <v>1.6919</v>
      </c>
      <c r="EE1046" s="11">
        <v>68.372169999999997</v>
      </c>
      <c r="EF1046" s="11">
        <v>221.46449999999999</v>
      </c>
      <c r="EG1046" s="11">
        <v>496.62481000000002</v>
      </c>
      <c r="EH1046" s="11">
        <v>4976.3951200000001</v>
      </c>
      <c r="EI1046" s="11">
        <v>17655.969079999999</v>
      </c>
      <c r="EJ1046" s="11">
        <v>0</v>
      </c>
      <c r="EK1046" s="11">
        <v>121.4357297</v>
      </c>
      <c r="EL1046" s="11">
        <v>7.6106635000000006E-2</v>
      </c>
      <c r="EM1046" s="11">
        <v>4.7654713000000001E-2</v>
      </c>
      <c r="EN1046" s="11">
        <v>2.2979963999999999E-2</v>
      </c>
      <c r="EO1046" s="11">
        <v>0</v>
      </c>
      <c r="EP1046" s="11">
        <v>0</v>
      </c>
      <c r="EQ1046" s="11">
        <v>0</v>
      </c>
      <c r="ER1046" s="11">
        <v>0</v>
      </c>
      <c r="ES1046" s="11">
        <v>0</v>
      </c>
      <c r="ET1046" s="11">
        <v>0</v>
      </c>
      <c r="EU1046" s="11">
        <v>0</v>
      </c>
      <c r="EV1046" s="11">
        <v>0</v>
      </c>
      <c r="EW1046" s="11">
        <v>180.62961659999999</v>
      </c>
      <c r="EX1046" s="11">
        <v>0.116141615</v>
      </c>
      <c r="EY1046" s="11">
        <v>7.3706819000000007E-2</v>
      </c>
      <c r="EZ1046" s="11">
        <v>3.6117636000000002E-2</v>
      </c>
      <c r="FA1046" s="11">
        <v>0</v>
      </c>
      <c r="FB1046" s="11">
        <v>0</v>
      </c>
      <c r="FC1046" s="11">
        <v>0</v>
      </c>
      <c r="FD1046" s="11">
        <v>0</v>
      </c>
      <c r="FE1046" s="11">
        <v>0</v>
      </c>
      <c r="FF1046" s="11">
        <v>0</v>
      </c>
      <c r="FG1046" s="11">
        <v>0</v>
      </c>
      <c r="FH1046" s="11">
        <v>1.3396699999999999</v>
      </c>
      <c r="FI1046" s="11" t="s">
        <v>115</v>
      </c>
      <c r="FJ1046" s="11" t="s">
        <v>115</v>
      </c>
      <c r="FK1046" s="9">
        <v>16217.129005999999</v>
      </c>
      <c r="FL1046" s="11" t="s">
        <v>115</v>
      </c>
      <c r="FM1046" s="11" t="s">
        <v>115</v>
      </c>
    </row>
    <row r="1047" spans="116:169">
      <c r="DL1047" s="11">
        <v>0</v>
      </c>
      <c r="DM1047" s="11">
        <v>1.29983</v>
      </c>
      <c r="DN1047" s="11">
        <v>6.0099999999999997E-3</v>
      </c>
      <c r="DO1047" s="11">
        <v>5.7600000000000004E-3</v>
      </c>
      <c r="DP1047" s="11">
        <v>5.0600000000000003E-3</v>
      </c>
      <c r="DQ1047" s="11">
        <v>1E-4</v>
      </c>
      <c r="DR1047" s="11">
        <v>1.3999999999999999E-4</v>
      </c>
      <c r="DS1047" s="11">
        <v>4.9199999999999999E-3</v>
      </c>
      <c r="DT1047" s="11">
        <v>1.7850000000000001E-2</v>
      </c>
      <c r="DU1047" s="11">
        <v>3.3860000000000001E-2</v>
      </c>
      <c r="DV1047" s="11">
        <v>0.36149999999999999</v>
      </c>
      <c r="DW1047" s="11">
        <v>1.2649600000000001</v>
      </c>
      <c r="DX1047" s="11">
        <v>0</v>
      </c>
      <c r="DY1047" s="11">
        <v>15611.851070000001</v>
      </c>
      <c r="DZ1047" s="11">
        <v>72.784620000000004</v>
      </c>
      <c r="EA1047" s="11">
        <v>70.13006</v>
      </c>
      <c r="EB1047" s="11">
        <v>61.969810000000003</v>
      </c>
      <c r="EC1047" s="11">
        <v>1.2738400000000001</v>
      </c>
      <c r="ED1047" s="11">
        <v>1.64273</v>
      </c>
      <c r="EE1047" s="11">
        <v>60.606879999999997</v>
      </c>
      <c r="EF1047" s="11">
        <v>216.08389</v>
      </c>
      <c r="EG1047" s="11">
        <v>498.31671</v>
      </c>
      <c r="EH1047" s="11">
        <v>5044.7672899999998</v>
      </c>
      <c r="EI1047" s="11">
        <v>17877.433570000001</v>
      </c>
      <c r="EJ1047" s="11">
        <v>0</v>
      </c>
      <c r="EK1047" s="11">
        <v>120.6392341</v>
      </c>
      <c r="EL1047" s="11">
        <v>7.7157422000000003E-2</v>
      </c>
      <c r="EM1047" s="11">
        <v>4.9253443000000001E-2</v>
      </c>
      <c r="EN1047" s="11">
        <v>2.0456709999999999E-2</v>
      </c>
      <c r="EO1047" s="11">
        <v>0</v>
      </c>
      <c r="EP1047" s="11">
        <v>0</v>
      </c>
      <c r="EQ1047" s="11">
        <v>0</v>
      </c>
      <c r="ER1047" s="11">
        <v>0</v>
      </c>
      <c r="ES1047" s="11">
        <v>0</v>
      </c>
      <c r="ET1047" s="11">
        <v>0</v>
      </c>
      <c r="EU1047" s="11">
        <v>0</v>
      </c>
      <c r="EV1047" s="11">
        <v>0</v>
      </c>
      <c r="EW1047" s="11">
        <v>176.12873759999999</v>
      </c>
      <c r="EX1047" s="11">
        <v>0.11556438300000001</v>
      </c>
      <c r="EY1047" s="11">
        <v>7.4773992999999997E-2</v>
      </c>
      <c r="EZ1047" s="11">
        <v>3.1570454999999997E-2</v>
      </c>
      <c r="FA1047" s="11">
        <v>0</v>
      </c>
      <c r="FB1047" s="11">
        <v>0</v>
      </c>
      <c r="FC1047" s="11">
        <v>0</v>
      </c>
      <c r="FD1047" s="11">
        <v>0</v>
      </c>
      <c r="FE1047" s="11">
        <v>0</v>
      </c>
      <c r="FF1047" s="11">
        <v>0</v>
      </c>
      <c r="FG1047" s="11">
        <v>0</v>
      </c>
      <c r="FH1047" s="11">
        <v>1.316767</v>
      </c>
      <c r="FI1047" s="11" t="s">
        <v>115</v>
      </c>
      <c r="FJ1047" s="11" t="s">
        <v>115</v>
      </c>
      <c r="FK1047" s="9">
        <v>15818.009400000001</v>
      </c>
      <c r="FL1047" s="11" t="s">
        <v>115</v>
      </c>
      <c r="FM1047" s="11" t="s">
        <v>115</v>
      </c>
    </row>
    <row r="1048" spans="116:169">
      <c r="DL1048" s="11">
        <v>0</v>
      </c>
      <c r="DM1048" s="11">
        <v>1.27701</v>
      </c>
      <c r="DN1048" s="11">
        <v>5.9300000000000004E-3</v>
      </c>
      <c r="DO1048" s="11">
        <v>5.8199999999999997E-3</v>
      </c>
      <c r="DP1048" s="11">
        <v>5.1000000000000004E-3</v>
      </c>
      <c r="DQ1048" s="11">
        <v>1.1E-4</v>
      </c>
      <c r="DR1048" s="11">
        <v>1.2999999999999999E-4</v>
      </c>
      <c r="DS1048" s="11">
        <v>5.1000000000000004E-3</v>
      </c>
      <c r="DT1048" s="11">
        <v>1.7559999999999999E-2</v>
      </c>
      <c r="DU1048" s="11">
        <v>3.4000000000000002E-2</v>
      </c>
      <c r="DV1048" s="11">
        <v>0.36642000000000002</v>
      </c>
      <c r="DW1048" s="11">
        <v>1.2828200000000001</v>
      </c>
      <c r="DX1048" s="11">
        <v>0</v>
      </c>
      <c r="DY1048" s="11">
        <v>15218.09152</v>
      </c>
      <c r="DZ1048" s="11">
        <v>71.222260000000006</v>
      </c>
      <c r="EA1048" s="11">
        <v>70.366560000000007</v>
      </c>
      <c r="EB1048" s="11">
        <v>62.010170000000002</v>
      </c>
      <c r="EC1048" s="11">
        <v>1.28033</v>
      </c>
      <c r="ED1048" s="11">
        <v>1.6150500000000001</v>
      </c>
      <c r="EE1048" s="11">
        <v>62.449060000000003</v>
      </c>
      <c r="EF1048" s="11">
        <v>210.97136</v>
      </c>
      <c r="EG1048" s="11">
        <v>499.95943999999997</v>
      </c>
      <c r="EH1048" s="11">
        <v>5105.37417</v>
      </c>
      <c r="EI1048" s="11">
        <v>18093.517469999999</v>
      </c>
      <c r="EJ1048" s="11">
        <v>0</v>
      </c>
      <c r="EK1048" s="11">
        <v>119.85200620000001</v>
      </c>
      <c r="EL1048" s="11">
        <v>7.9124647000000006E-2</v>
      </c>
      <c r="EM1048" s="11">
        <v>5.0392870999999999E-2</v>
      </c>
      <c r="EN1048" s="11">
        <v>2.1558582E-2</v>
      </c>
      <c r="EO1048" s="11">
        <v>0</v>
      </c>
      <c r="EP1048" s="11">
        <v>0</v>
      </c>
      <c r="EQ1048" s="11">
        <v>0</v>
      </c>
      <c r="ER1048" s="11">
        <v>0</v>
      </c>
      <c r="ES1048" s="11">
        <v>0</v>
      </c>
      <c r="ET1048" s="11">
        <v>0</v>
      </c>
      <c r="EU1048" s="11">
        <v>0</v>
      </c>
      <c r="EV1048" s="11">
        <v>0</v>
      </c>
      <c r="EW1048" s="11">
        <v>171.72145939999999</v>
      </c>
      <c r="EX1048" s="11">
        <v>0.11632105700000001</v>
      </c>
      <c r="EY1048" s="11">
        <v>7.5103585E-2</v>
      </c>
      <c r="EZ1048" s="11">
        <v>3.2665030999999997E-2</v>
      </c>
      <c r="FA1048" s="11">
        <v>0</v>
      </c>
      <c r="FB1048" s="11">
        <v>0</v>
      </c>
      <c r="FC1048" s="11">
        <v>0</v>
      </c>
      <c r="FD1048" s="11">
        <v>0</v>
      </c>
      <c r="FE1048" s="11">
        <v>0</v>
      </c>
      <c r="FF1048" s="11">
        <v>0</v>
      </c>
      <c r="FG1048" s="11">
        <v>0</v>
      </c>
      <c r="FH1048" s="11">
        <v>1.2939670000000001</v>
      </c>
      <c r="FI1048" s="11" t="s">
        <v>115</v>
      </c>
      <c r="FJ1048" s="11" t="s">
        <v>115</v>
      </c>
      <c r="FK1048" s="9">
        <v>15422.97085</v>
      </c>
      <c r="FL1048" s="11" t="s">
        <v>115</v>
      </c>
      <c r="FM1048" s="11" t="s">
        <v>115</v>
      </c>
    </row>
    <row r="1049" spans="116:169">
      <c r="DL1049" s="11">
        <v>0</v>
      </c>
      <c r="DM1049" s="11">
        <v>1.2539100000000001</v>
      </c>
      <c r="DN1049" s="11">
        <v>6.5199999999999998E-3</v>
      </c>
      <c r="DO1049" s="11">
        <v>5.7499999999999999E-3</v>
      </c>
      <c r="DP1049" s="11">
        <v>5.1399999999999996E-3</v>
      </c>
      <c r="DQ1049" s="11">
        <v>1.1E-4</v>
      </c>
      <c r="DR1049" s="11">
        <v>1.2999999999999999E-4</v>
      </c>
      <c r="DS1049" s="11">
        <v>5.1700000000000001E-3</v>
      </c>
      <c r="DT1049" s="11">
        <v>1.7229999999999999E-2</v>
      </c>
      <c r="DU1049" s="11">
        <v>3.4130000000000001E-2</v>
      </c>
      <c r="DV1049" s="11">
        <v>0.37152000000000002</v>
      </c>
      <c r="DW1049" s="11">
        <v>1.3003800000000001</v>
      </c>
      <c r="DX1049" s="11">
        <v>0</v>
      </c>
      <c r="DY1049" s="11">
        <v>14824.03782</v>
      </c>
      <c r="DZ1049" s="11">
        <v>77.747309999999999</v>
      </c>
      <c r="EA1049" s="11">
        <v>68.950509999999994</v>
      </c>
      <c r="EB1049" s="11">
        <v>62.096469999999997</v>
      </c>
      <c r="EC1049" s="11">
        <v>1.26586</v>
      </c>
      <c r="ED1049" s="11">
        <v>1.5793999999999999</v>
      </c>
      <c r="EE1049" s="11">
        <v>62.7697</v>
      </c>
      <c r="EF1049" s="11">
        <v>205.36716999999999</v>
      </c>
      <c r="EG1049" s="11">
        <v>501.57449000000003</v>
      </c>
      <c r="EH1049" s="11">
        <v>5167.82323</v>
      </c>
      <c r="EI1049" s="11">
        <v>18304.488829999998</v>
      </c>
      <c r="EJ1049" s="11">
        <v>0</v>
      </c>
      <c r="EK1049" s="11">
        <v>119.00335680000001</v>
      </c>
      <c r="EL1049" s="11">
        <v>7.9780448000000004E-2</v>
      </c>
      <c r="EM1049" s="11">
        <v>5.1493530000000003E-2</v>
      </c>
      <c r="EN1049" s="11">
        <v>2.1975502000000001E-2</v>
      </c>
      <c r="EO1049" s="11">
        <v>0</v>
      </c>
      <c r="EP1049" s="11">
        <v>0</v>
      </c>
      <c r="EQ1049" s="11">
        <v>0</v>
      </c>
      <c r="ER1049" s="11">
        <v>0</v>
      </c>
      <c r="ES1049" s="11">
        <v>0</v>
      </c>
      <c r="ET1049" s="11">
        <v>0</v>
      </c>
      <c r="EU1049" s="11">
        <v>0</v>
      </c>
      <c r="EV1049" s="11">
        <v>0</v>
      </c>
      <c r="EW1049" s="11">
        <v>167.30634380000001</v>
      </c>
      <c r="EX1049" s="11">
        <v>0.115118447</v>
      </c>
      <c r="EY1049" s="11">
        <v>7.5326617999999998E-2</v>
      </c>
      <c r="EZ1049" s="11">
        <v>3.2685921E-2</v>
      </c>
      <c r="FA1049" s="11">
        <v>0</v>
      </c>
      <c r="FB1049" s="11">
        <v>0</v>
      </c>
      <c r="FC1049" s="11">
        <v>0</v>
      </c>
      <c r="FD1049" s="11">
        <v>0</v>
      </c>
      <c r="FE1049" s="11">
        <v>0</v>
      </c>
      <c r="FF1049" s="11">
        <v>0</v>
      </c>
      <c r="FG1049" s="11">
        <v>0</v>
      </c>
      <c r="FH1049" s="11">
        <v>1.271436</v>
      </c>
      <c r="FI1049" s="11" t="s">
        <v>115</v>
      </c>
      <c r="FJ1049" s="11" t="s">
        <v>115</v>
      </c>
      <c r="FK1049" s="9">
        <v>15034.097970000001</v>
      </c>
      <c r="FL1049" s="11" t="s">
        <v>115</v>
      </c>
      <c r="FM1049" s="11" t="s">
        <v>115</v>
      </c>
    </row>
    <row r="1050" spans="116:169">
      <c r="DL1050" s="11">
        <v>0</v>
      </c>
      <c r="DM1050" s="11">
        <v>1.2309099999999999</v>
      </c>
      <c r="DN1050" s="11">
        <v>6.8900000000000003E-3</v>
      </c>
      <c r="DO1050" s="11">
        <v>6.1500000000000001E-3</v>
      </c>
      <c r="DP1050" s="11">
        <v>5.1000000000000004E-3</v>
      </c>
      <c r="DQ1050" s="11">
        <v>1.1E-4</v>
      </c>
      <c r="DR1050" s="11">
        <v>1.2999999999999999E-4</v>
      </c>
      <c r="DS1050" s="11">
        <v>5.2199999999999998E-3</v>
      </c>
      <c r="DT1050" s="11">
        <v>1.6920000000000001E-2</v>
      </c>
      <c r="DU1050" s="11">
        <v>3.4259999999999999E-2</v>
      </c>
      <c r="DV1050" s="11">
        <v>0.37669000000000002</v>
      </c>
      <c r="DW1050" s="11">
        <v>1.3176099999999999</v>
      </c>
      <c r="DX1050" s="11">
        <v>0</v>
      </c>
      <c r="DY1050" s="11">
        <v>14434.16843</v>
      </c>
      <c r="DZ1050" s="11">
        <v>81.486090000000004</v>
      </c>
      <c r="EA1050" s="11">
        <v>73.208439999999996</v>
      </c>
      <c r="EB1050" s="11">
        <v>61.100099999999998</v>
      </c>
      <c r="EC1050" s="11">
        <v>1.2908900000000001</v>
      </c>
      <c r="ED1050" s="11">
        <v>1.55599</v>
      </c>
      <c r="EE1050" s="11">
        <v>62.95288</v>
      </c>
      <c r="EF1050" s="11">
        <v>200.03817000000001</v>
      </c>
      <c r="EG1050" s="11">
        <v>503.15388999999999</v>
      </c>
      <c r="EH1050" s="11">
        <v>5230.5929400000005</v>
      </c>
      <c r="EI1050" s="11">
        <v>18509.856</v>
      </c>
      <c r="EJ1050" s="11">
        <v>0</v>
      </c>
      <c r="EK1050" s="11">
        <v>118.13811099999999</v>
      </c>
      <c r="EL1050" s="11">
        <v>8.4849808999999998E-2</v>
      </c>
      <c r="EM1050" s="11">
        <v>5.1604005000000001E-2</v>
      </c>
      <c r="EN1050" s="11">
        <v>2.2420079999999998E-2</v>
      </c>
      <c r="EO1050" s="11">
        <v>0</v>
      </c>
      <c r="EP1050" s="11">
        <v>0</v>
      </c>
      <c r="EQ1050" s="11">
        <v>0</v>
      </c>
      <c r="ER1050" s="11">
        <v>0</v>
      </c>
      <c r="ES1050" s="11">
        <v>0</v>
      </c>
      <c r="ET1050" s="11">
        <v>0</v>
      </c>
      <c r="EU1050" s="11">
        <v>0</v>
      </c>
      <c r="EV1050" s="11">
        <v>0</v>
      </c>
      <c r="EW1050" s="11">
        <v>162.94924929999999</v>
      </c>
      <c r="EX1050" s="11">
        <v>0.120097333</v>
      </c>
      <c r="EY1050" s="11">
        <v>7.4085900999999996E-2</v>
      </c>
      <c r="EZ1050" s="11">
        <v>3.2730891999999998E-2</v>
      </c>
      <c r="FA1050" s="11">
        <v>0</v>
      </c>
      <c r="FB1050" s="11">
        <v>0</v>
      </c>
      <c r="FC1050" s="11">
        <v>0</v>
      </c>
      <c r="FD1050" s="11">
        <v>0</v>
      </c>
      <c r="FE1050" s="11">
        <v>0</v>
      </c>
      <c r="FF1050" s="11">
        <v>0</v>
      </c>
      <c r="FG1050" s="11">
        <v>0</v>
      </c>
      <c r="FH1050" s="11">
        <v>1.2491639999999999</v>
      </c>
      <c r="FI1050" s="11" t="s">
        <v>115</v>
      </c>
      <c r="FJ1050" s="11" t="s">
        <v>115</v>
      </c>
      <c r="FK1050" s="9">
        <v>14651.25395</v>
      </c>
      <c r="FL1050" s="11" t="s">
        <v>115</v>
      </c>
      <c r="FM1050" s="11" t="s">
        <v>115</v>
      </c>
    </row>
    <row r="1051" spans="116:169">
      <c r="DL1051" s="11">
        <v>0</v>
      </c>
      <c r="DM1051" s="11">
        <v>1.20949</v>
      </c>
      <c r="DN1051" s="11">
        <v>5.8199999999999997E-3</v>
      </c>
      <c r="DO1051" s="11">
        <v>6.43E-3</v>
      </c>
      <c r="DP1051" s="11">
        <v>5.4200000000000003E-3</v>
      </c>
      <c r="DQ1051" s="11">
        <v>1.1E-4</v>
      </c>
      <c r="DR1051" s="11">
        <v>1.2999999999999999E-4</v>
      </c>
      <c r="DS1051" s="11">
        <v>5.1500000000000001E-3</v>
      </c>
      <c r="DT1051" s="11">
        <v>1.661E-2</v>
      </c>
      <c r="DU1051" s="11">
        <v>3.4389999999999997E-2</v>
      </c>
      <c r="DV1051" s="11">
        <v>0.38191000000000003</v>
      </c>
      <c r="DW1051" s="11">
        <v>1.33453</v>
      </c>
      <c r="DX1051" s="11">
        <v>0</v>
      </c>
      <c r="DY1051" s="11">
        <v>14065.842619999999</v>
      </c>
      <c r="DZ1051" s="11">
        <v>68.26182</v>
      </c>
      <c r="EA1051" s="11">
        <v>75.915909999999997</v>
      </c>
      <c r="EB1051" s="11">
        <v>64.42698</v>
      </c>
      <c r="EC1051" s="11">
        <v>1.32233</v>
      </c>
      <c r="ED1051" s="11">
        <v>1.53284</v>
      </c>
      <c r="EE1051" s="11">
        <v>61.645240000000001</v>
      </c>
      <c r="EF1051" s="11">
        <v>194.74284</v>
      </c>
      <c r="EG1051" s="11">
        <v>504.70988</v>
      </c>
      <c r="EH1051" s="11">
        <v>5293.5458099999996</v>
      </c>
      <c r="EI1051" s="11">
        <v>18709.89417</v>
      </c>
      <c r="EJ1051" s="11">
        <v>0</v>
      </c>
      <c r="EK1051" s="11">
        <v>117.3956008</v>
      </c>
      <c r="EL1051" s="11">
        <v>9.0178161000000007E-2</v>
      </c>
      <c r="EM1051" s="11">
        <v>5.5117378000000002E-2</v>
      </c>
      <c r="EN1051" s="11">
        <v>2.2480059E-2</v>
      </c>
      <c r="EO1051" s="11">
        <v>0</v>
      </c>
      <c r="EP1051" s="11">
        <v>0</v>
      </c>
      <c r="EQ1051" s="11">
        <v>0</v>
      </c>
      <c r="ER1051" s="11">
        <v>0</v>
      </c>
      <c r="ES1051" s="11">
        <v>0</v>
      </c>
      <c r="ET1051" s="11">
        <v>0</v>
      </c>
      <c r="EU1051" s="11">
        <v>0</v>
      </c>
      <c r="EV1051" s="11">
        <v>0</v>
      </c>
      <c r="EW1051" s="11">
        <v>158.83887350000001</v>
      </c>
      <c r="EX1051" s="11">
        <v>0.125217196</v>
      </c>
      <c r="EY1051" s="11">
        <v>7.7637989000000004E-2</v>
      </c>
      <c r="EZ1051" s="11">
        <v>3.2207347999999997E-2</v>
      </c>
      <c r="FA1051" s="11">
        <v>0</v>
      </c>
      <c r="FB1051" s="11">
        <v>0</v>
      </c>
      <c r="FC1051" s="11">
        <v>0</v>
      </c>
      <c r="FD1051" s="11">
        <v>0</v>
      </c>
      <c r="FE1051" s="11">
        <v>0</v>
      </c>
      <c r="FF1051" s="11">
        <v>0</v>
      </c>
      <c r="FG1051" s="11">
        <v>0</v>
      </c>
      <c r="FH1051" s="11">
        <v>1.227276</v>
      </c>
      <c r="FI1051" s="11" t="s">
        <v>115</v>
      </c>
      <c r="FJ1051" s="11" t="s">
        <v>115</v>
      </c>
      <c r="FK1051" s="9">
        <v>14275.76965</v>
      </c>
      <c r="FL1051" s="11" t="s">
        <v>115</v>
      </c>
      <c r="FM1051" s="11" t="s">
        <v>115</v>
      </c>
    </row>
    <row r="1052" spans="116:169">
      <c r="DL1052" s="11">
        <v>0</v>
      </c>
      <c r="DM1052" s="11">
        <v>1.1872499999999999</v>
      </c>
      <c r="DN1052" s="11">
        <v>6.7099999999999998E-3</v>
      </c>
      <c r="DO1052" s="11">
        <v>5.6699999999999997E-3</v>
      </c>
      <c r="DP1052" s="11">
        <v>5.62E-3</v>
      </c>
      <c r="DQ1052" s="11">
        <v>1.1E-4</v>
      </c>
      <c r="DR1052" s="11">
        <v>1.2999999999999999E-4</v>
      </c>
      <c r="DS1052" s="11">
        <v>5.4900000000000001E-3</v>
      </c>
      <c r="DT1052" s="11">
        <v>1.6299999999999999E-2</v>
      </c>
      <c r="DU1052" s="11">
        <v>3.4520000000000002E-2</v>
      </c>
      <c r="DV1052" s="11">
        <v>0.38706000000000002</v>
      </c>
      <c r="DW1052" s="11">
        <v>1.35114</v>
      </c>
      <c r="DX1052" s="11">
        <v>0</v>
      </c>
      <c r="DY1052" s="11">
        <v>13690.873</v>
      </c>
      <c r="DZ1052" s="11">
        <v>78.059070000000006</v>
      </c>
      <c r="EA1052" s="11">
        <v>66.372439999999997</v>
      </c>
      <c r="EB1052" s="11">
        <v>66.30368</v>
      </c>
      <c r="EC1052" s="11">
        <v>1.26606</v>
      </c>
      <c r="ED1052" s="11">
        <v>1.48891</v>
      </c>
      <c r="EE1052" s="11">
        <v>65.208449999999999</v>
      </c>
      <c r="EF1052" s="11">
        <v>189.51240999999999</v>
      </c>
      <c r="EG1052" s="11">
        <v>506.24272000000002</v>
      </c>
      <c r="EH1052" s="11">
        <v>5355.1910500000004</v>
      </c>
      <c r="EI1052" s="11">
        <v>18904.637009999999</v>
      </c>
      <c r="EJ1052" s="11">
        <v>0</v>
      </c>
      <c r="EK1052" s="11">
        <v>116.5182403</v>
      </c>
      <c r="EL1052" s="11">
        <v>8.4858377999999998E-2</v>
      </c>
      <c r="EM1052" s="11">
        <v>5.8377985E-2</v>
      </c>
      <c r="EN1052" s="11">
        <v>2.4154640000000002E-2</v>
      </c>
      <c r="EO1052" s="11">
        <v>0</v>
      </c>
      <c r="EP1052" s="11">
        <v>0</v>
      </c>
      <c r="EQ1052" s="11">
        <v>0</v>
      </c>
      <c r="ER1052" s="11">
        <v>0</v>
      </c>
      <c r="ES1052" s="11">
        <v>0</v>
      </c>
      <c r="ET1052" s="11">
        <v>0</v>
      </c>
      <c r="EU1052" s="11">
        <v>0</v>
      </c>
      <c r="EV1052" s="11">
        <v>0</v>
      </c>
      <c r="EW1052" s="11">
        <v>154.6219361</v>
      </c>
      <c r="EX1052" s="11">
        <v>0.11568597799999999</v>
      </c>
      <c r="EY1052" s="11">
        <v>8.0678007999999996E-2</v>
      </c>
      <c r="EZ1052" s="11">
        <v>3.395716E-2</v>
      </c>
      <c r="FA1052" s="11">
        <v>0</v>
      </c>
      <c r="FB1052" s="11">
        <v>0</v>
      </c>
      <c r="FC1052" s="11">
        <v>0</v>
      </c>
      <c r="FD1052" s="11">
        <v>0</v>
      </c>
      <c r="FE1052" s="11">
        <v>0</v>
      </c>
      <c r="FF1052" s="11">
        <v>0</v>
      </c>
      <c r="FG1052" s="11">
        <v>0</v>
      </c>
      <c r="FH1052" s="11">
        <v>1.205362</v>
      </c>
      <c r="FI1052" s="11" t="s">
        <v>115</v>
      </c>
      <c r="FJ1052" s="11" t="s">
        <v>115</v>
      </c>
      <c r="FK1052" s="9">
        <v>13902.874254</v>
      </c>
      <c r="FL1052" s="11" t="s">
        <v>115</v>
      </c>
      <c r="FM1052" s="11" t="s">
        <v>115</v>
      </c>
    </row>
    <row r="1053" spans="116:169">
      <c r="DL1053" s="11">
        <v>0</v>
      </c>
      <c r="DM1053" s="11">
        <v>1.16726</v>
      </c>
      <c r="DN1053" s="11">
        <v>4.9699999999999996E-3</v>
      </c>
      <c r="DO1053" s="11">
        <v>6.2300000000000003E-3</v>
      </c>
      <c r="DP1053" s="11">
        <v>5.0499999999999998E-3</v>
      </c>
      <c r="DQ1053" s="11">
        <v>1.1E-4</v>
      </c>
      <c r="DR1053" s="11">
        <v>1.2999999999999999E-4</v>
      </c>
      <c r="DS1053" s="11">
        <v>5.5700000000000003E-3</v>
      </c>
      <c r="DT1053" s="11">
        <v>1.6039999999999999E-2</v>
      </c>
      <c r="DU1053" s="11">
        <v>3.465E-2</v>
      </c>
      <c r="DV1053" s="11">
        <v>0.39255000000000001</v>
      </c>
      <c r="DW1053" s="11">
        <v>1.36744</v>
      </c>
      <c r="DX1053" s="11">
        <v>0</v>
      </c>
      <c r="DY1053" s="11">
        <v>13344.682919999999</v>
      </c>
      <c r="DZ1053" s="11">
        <v>57.27261</v>
      </c>
      <c r="EA1053" s="11">
        <v>72.398229999999998</v>
      </c>
      <c r="EB1053" s="11">
        <v>59.118630000000003</v>
      </c>
      <c r="EC1053" s="11">
        <v>1.28003</v>
      </c>
      <c r="ED1053" s="11">
        <v>1.47078</v>
      </c>
      <c r="EE1053" s="11">
        <v>65.690730000000002</v>
      </c>
      <c r="EF1053" s="11">
        <v>184.94797</v>
      </c>
      <c r="EG1053" s="11">
        <v>507.73163</v>
      </c>
      <c r="EH1053" s="11">
        <v>5420.3995000000004</v>
      </c>
      <c r="EI1053" s="11">
        <v>19094.149420000002</v>
      </c>
      <c r="EJ1053" s="11">
        <v>0</v>
      </c>
      <c r="EK1053" s="11">
        <v>115.8436189</v>
      </c>
      <c r="EL1053" s="11">
        <v>8.9814265000000004E-2</v>
      </c>
      <c r="EM1053" s="11">
        <v>5.3571871E-2</v>
      </c>
      <c r="EN1053" s="11">
        <v>2.5334667000000002E-2</v>
      </c>
      <c r="EO1053" s="11">
        <v>0</v>
      </c>
      <c r="EP1053" s="11">
        <v>0</v>
      </c>
      <c r="EQ1053" s="11">
        <v>0</v>
      </c>
      <c r="ER1053" s="11">
        <v>0</v>
      </c>
      <c r="ES1053" s="11">
        <v>0</v>
      </c>
      <c r="ET1053" s="11">
        <v>0</v>
      </c>
      <c r="EU1053" s="11">
        <v>0</v>
      </c>
      <c r="EV1053" s="11">
        <v>0</v>
      </c>
      <c r="EW1053" s="11">
        <v>150.7477562</v>
      </c>
      <c r="EX1053" s="11">
        <v>0.120014991</v>
      </c>
      <c r="EY1053" s="11">
        <v>7.2643467000000003E-2</v>
      </c>
      <c r="EZ1053" s="11">
        <v>3.4942500000000001E-2</v>
      </c>
      <c r="FA1053" s="11">
        <v>0</v>
      </c>
      <c r="FB1053" s="11">
        <v>0</v>
      </c>
      <c r="FC1053" s="11">
        <v>0</v>
      </c>
      <c r="FD1053" s="11">
        <v>0</v>
      </c>
      <c r="FE1053" s="11">
        <v>0</v>
      </c>
      <c r="FF1053" s="11">
        <v>0</v>
      </c>
      <c r="FG1053" s="11">
        <v>0</v>
      </c>
      <c r="FH1053" s="11">
        <v>1.1836230000000001</v>
      </c>
      <c r="FI1053" s="11" t="s">
        <v>115</v>
      </c>
      <c r="FJ1053" s="11" t="s">
        <v>115</v>
      </c>
      <c r="FK1053" s="9">
        <v>13534.752431999999</v>
      </c>
      <c r="FL1053" s="11" t="s">
        <v>115</v>
      </c>
      <c r="FM1053" s="11" t="s">
        <v>115</v>
      </c>
    </row>
    <row r="1054" spans="116:169">
      <c r="DL1054" s="11">
        <v>0</v>
      </c>
      <c r="DM1054" s="11">
        <v>1.1471199999999999</v>
      </c>
      <c r="DN1054" s="11">
        <v>5.0099999999999997E-3</v>
      </c>
      <c r="DO1054" s="11">
        <v>5.0099999999999997E-3</v>
      </c>
      <c r="DP1054" s="11">
        <v>5.4200000000000003E-3</v>
      </c>
      <c r="DQ1054" s="11">
        <v>1E-4</v>
      </c>
      <c r="DR1054" s="11">
        <v>1.2E-4</v>
      </c>
      <c r="DS1054" s="11">
        <v>5.0800000000000003E-3</v>
      </c>
      <c r="DT1054" s="11">
        <v>1.576E-2</v>
      </c>
      <c r="DU1054" s="11">
        <v>3.4779999999999998E-2</v>
      </c>
      <c r="DV1054" s="11">
        <v>0.39811999999999997</v>
      </c>
      <c r="DW1054" s="11">
        <v>1.38347</v>
      </c>
      <c r="DX1054" s="11">
        <v>0</v>
      </c>
      <c r="DY1054" s="11">
        <v>12999.527470000001</v>
      </c>
      <c r="DZ1054" s="11">
        <v>57.307079999999999</v>
      </c>
      <c r="EA1054" s="11">
        <v>57.622689999999999</v>
      </c>
      <c r="EB1054" s="11">
        <v>62.912379999999999</v>
      </c>
      <c r="EC1054" s="11">
        <v>1.151</v>
      </c>
      <c r="ED1054" s="11">
        <v>1.3975599999999999</v>
      </c>
      <c r="EE1054" s="11">
        <v>59.336199999999998</v>
      </c>
      <c r="EF1054" s="11">
        <v>180.24</v>
      </c>
      <c r="EG1054" s="11">
        <v>509.20240999999999</v>
      </c>
      <c r="EH1054" s="11">
        <v>5486.0902299999998</v>
      </c>
      <c r="EI1054" s="11">
        <v>19279.097379999999</v>
      </c>
      <c r="EJ1054" s="11">
        <v>0</v>
      </c>
      <c r="EK1054" s="11">
        <v>115.0987524</v>
      </c>
      <c r="EL1054" s="11">
        <v>7.8691734999999999E-2</v>
      </c>
      <c r="EM1054" s="11">
        <v>5.7561768999999999E-2</v>
      </c>
      <c r="EN1054" s="11">
        <v>2.3034809E-2</v>
      </c>
      <c r="EO1054" s="11">
        <v>0</v>
      </c>
      <c r="EP1054" s="11">
        <v>0</v>
      </c>
      <c r="EQ1054" s="11">
        <v>0</v>
      </c>
      <c r="ER1054" s="11">
        <v>0</v>
      </c>
      <c r="ES1054" s="11">
        <v>0</v>
      </c>
      <c r="ET1054" s="11">
        <v>0</v>
      </c>
      <c r="EU1054" s="11">
        <v>0</v>
      </c>
      <c r="EV1054" s="11">
        <v>0</v>
      </c>
      <c r="EW1054" s="11">
        <v>146.85093169999999</v>
      </c>
      <c r="EX1054" s="11">
        <v>0.10324330700000001</v>
      </c>
      <c r="EY1054" s="11">
        <v>7.6533447000000004E-2</v>
      </c>
      <c r="EZ1054" s="11">
        <v>3.1164797000000001E-2</v>
      </c>
      <c r="FA1054" s="11">
        <v>0</v>
      </c>
      <c r="FB1054" s="11">
        <v>0</v>
      </c>
      <c r="FC1054" s="11">
        <v>0</v>
      </c>
      <c r="FD1054" s="11">
        <v>0</v>
      </c>
      <c r="FE1054" s="11">
        <v>0</v>
      </c>
      <c r="FF1054" s="11">
        <v>0</v>
      </c>
      <c r="FG1054" s="11">
        <v>0</v>
      </c>
      <c r="FH1054" s="11">
        <v>1.162658</v>
      </c>
      <c r="FI1054" s="11" t="s">
        <v>115</v>
      </c>
      <c r="FJ1054" s="11" t="s">
        <v>115</v>
      </c>
      <c r="FK1054" s="9">
        <v>13178.520632</v>
      </c>
      <c r="FL1054" s="11" t="s">
        <v>115</v>
      </c>
      <c r="FM1054" s="11" t="s">
        <v>115</v>
      </c>
    </row>
    <row r="1055" spans="116:169">
      <c r="DL1055" s="11">
        <v>0</v>
      </c>
      <c r="DM1055" s="11">
        <v>1.1266799999999999</v>
      </c>
      <c r="DN1055" s="11">
        <v>5.45E-3</v>
      </c>
      <c r="DO1055" s="11">
        <v>4.9300000000000004E-3</v>
      </c>
      <c r="DP1055" s="11">
        <v>4.4799999999999996E-3</v>
      </c>
      <c r="DQ1055" s="11">
        <v>1E-4</v>
      </c>
      <c r="DR1055" s="11">
        <v>1.2E-4</v>
      </c>
      <c r="DS1055" s="11">
        <v>5.3899999999999998E-3</v>
      </c>
      <c r="DT1055" s="11">
        <v>1.5520000000000001E-2</v>
      </c>
      <c r="DU1055" s="11">
        <v>3.49E-2</v>
      </c>
      <c r="DV1055" s="11">
        <v>0.4032</v>
      </c>
      <c r="DW1055" s="11">
        <v>1.39924</v>
      </c>
      <c r="DX1055" s="11">
        <v>0</v>
      </c>
      <c r="DY1055" s="11">
        <v>12653.84424</v>
      </c>
      <c r="DZ1055" s="11">
        <v>61.75947</v>
      </c>
      <c r="EA1055" s="11">
        <v>56.258560000000003</v>
      </c>
      <c r="EB1055" s="11">
        <v>51.468960000000003</v>
      </c>
      <c r="EC1055" s="11">
        <v>1.0915699999999999</v>
      </c>
      <c r="ED1055" s="11">
        <v>1.36253</v>
      </c>
      <c r="EE1055" s="11">
        <v>62.438650000000003</v>
      </c>
      <c r="EF1055" s="11">
        <v>175.84963999999999</v>
      </c>
      <c r="EG1055" s="11">
        <v>510.59996999999998</v>
      </c>
      <c r="EH1055" s="11">
        <v>5545.4264300000004</v>
      </c>
      <c r="EI1055" s="11">
        <v>19459.337390000001</v>
      </c>
      <c r="EJ1055" s="11">
        <v>0</v>
      </c>
      <c r="EK1055" s="11">
        <v>114.2977941</v>
      </c>
      <c r="EL1055" s="11">
        <v>7.5028077999999998E-2</v>
      </c>
      <c r="EM1055" s="11">
        <v>4.9210684999999997E-2</v>
      </c>
      <c r="EN1055" s="11">
        <v>2.4987894E-2</v>
      </c>
      <c r="EO1055" s="11">
        <v>0</v>
      </c>
      <c r="EP1055" s="11">
        <v>0</v>
      </c>
      <c r="EQ1055" s="11">
        <v>0</v>
      </c>
      <c r="ER1055" s="11">
        <v>0</v>
      </c>
      <c r="ES1055" s="11">
        <v>0</v>
      </c>
      <c r="ET1055" s="11">
        <v>0</v>
      </c>
      <c r="EU1055" s="11">
        <v>0</v>
      </c>
      <c r="EV1055" s="11">
        <v>0</v>
      </c>
      <c r="EW1055" s="11">
        <v>142.95376060000001</v>
      </c>
      <c r="EX1055" s="11">
        <v>9.6491825000000003E-2</v>
      </c>
      <c r="EY1055" s="11">
        <v>6.4190459000000005E-2</v>
      </c>
      <c r="EZ1055" s="11">
        <v>3.3157462999999998E-2</v>
      </c>
      <c r="FA1055" s="11">
        <v>0</v>
      </c>
      <c r="FB1055" s="11">
        <v>0</v>
      </c>
      <c r="FC1055" s="11">
        <v>0</v>
      </c>
      <c r="FD1055" s="11">
        <v>0</v>
      </c>
      <c r="FE1055" s="11">
        <v>0</v>
      </c>
      <c r="FF1055" s="11">
        <v>0</v>
      </c>
      <c r="FG1055" s="11">
        <v>0</v>
      </c>
      <c r="FH1055" s="11">
        <v>1.141634</v>
      </c>
      <c r="FI1055" s="11" t="s">
        <v>115</v>
      </c>
      <c r="FJ1055" s="11" t="s">
        <v>115</v>
      </c>
      <c r="FK1055" s="9">
        <v>12824.422791999999</v>
      </c>
      <c r="FL1055" s="11" t="s">
        <v>115</v>
      </c>
      <c r="FM1055" s="11" t="s">
        <v>115</v>
      </c>
    </row>
    <row r="1056" spans="116:169">
      <c r="DL1056" s="11">
        <v>0</v>
      </c>
      <c r="DM1056" s="11">
        <v>1.10748</v>
      </c>
      <c r="DN1056" s="11">
        <v>4.6499999999999996E-3</v>
      </c>
      <c r="DO1056" s="11">
        <v>5.2100000000000002E-3</v>
      </c>
      <c r="DP1056" s="11">
        <v>4.3800000000000002E-3</v>
      </c>
      <c r="DQ1056" s="11">
        <v>9.0000000000000006E-5</v>
      </c>
      <c r="DR1056" s="11">
        <v>1.2E-4</v>
      </c>
      <c r="DS1056" s="11">
        <v>4.4799999999999996E-3</v>
      </c>
      <c r="DT1056" s="11">
        <v>1.5219999999999999E-2</v>
      </c>
      <c r="DU1056" s="11">
        <v>3.5020000000000003E-2</v>
      </c>
      <c r="DV1056" s="11">
        <v>0.40859000000000001</v>
      </c>
      <c r="DW1056" s="11">
        <v>1.41476</v>
      </c>
      <c r="DX1056" s="11">
        <v>0</v>
      </c>
      <c r="DY1056" s="11">
        <v>12324.727269999999</v>
      </c>
      <c r="DZ1056" s="11">
        <v>52.212359999999997</v>
      </c>
      <c r="EA1056" s="11">
        <v>58.983809999999998</v>
      </c>
      <c r="EB1056" s="11">
        <v>49.931130000000003</v>
      </c>
      <c r="EC1056" s="11">
        <v>1.0565</v>
      </c>
      <c r="ED1056" s="11">
        <v>1.31626</v>
      </c>
      <c r="EE1056" s="11">
        <v>51.499299999999998</v>
      </c>
      <c r="EF1056" s="11">
        <v>170.94176999999999</v>
      </c>
      <c r="EG1056" s="11">
        <v>511.96249999999998</v>
      </c>
      <c r="EH1056" s="11">
        <v>5607.8650799999996</v>
      </c>
      <c r="EI1056" s="11">
        <v>19635.187030000001</v>
      </c>
      <c r="EJ1056" s="11">
        <v>0</v>
      </c>
      <c r="EK1056" s="11">
        <v>113.6089106</v>
      </c>
      <c r="EL1056" s="11">
        <v>7.7155129000000003E-2</v>
      </c>
      <c r="EM1056" s="11">
        <v>4.7488544000000001E-2</v>
      </c>
      <c r="EN1056" s="11">
        <v>2.0856520999999999E-2</v>
      </c>
      <c r="EO1056" s="11">
        <v>0</v>
      </c>
      <c r="EP1056" s="11">
        <v>0</v>
      </c>
      <c r="EQ1056" s="11">
        <v>0</v>
      </c>
      <c r="ER1056" s="11">
        <v>0</v>
      </c>
      <c r="ES1056" s="11">
        <v>0</v>
      </c>
      <c r="ET1056" s="11">
        <v>0</v>
      </c>
      <c r="EU1056" s="11">
        <v>0</v>
      </c>
      <c r="EV1056" s="11">
        <v>0</v>
      </c>
      <c r="EW1056" s="11">
        <v>139.2663714</v>
      </c>
      <c r="EX1056" s="11">
        <v>9.7209680000000007E-2</v>
      </c>
      <c r="EY1056" s="11">
        <v>6.0719779000000002E-2</v>
      </c>
      <c r="EZ1056" s="11">
        <v>2.7139046E-2</v>
      </c>
      <c r="FA1056" s="11">
        <v>0</v>
      </c>
      <c r="FB1056" s="11">
        <v>0</v>
      </c>
      <c r="FC1056" s="11">
        <v>0</v>
      </c>
      <c r="FD1056" s="11">
        <v>0</v>
      </c>
      <c r="FE1056" s="11">
        <v>0</v>
      </c>
      <c r="FF1056" s="11">
        <v>0</v>
      </c>
      <c r="FG1056" s="11">
        <v>0</v>
      </c>
      <c r="FH1056" s="11">
        <v>1.1218129999999999</v>
      </c>
      <c r="FI1056" s="11" t="s">
        <v>115</v>
      </c>
      <c r="FJ1056" s="11" t="s">
        <v>115</v>
      </c>
      <c r="FK1056" s="9">
        <v>12486.911055</v>
      </c>
      <c r="FL1056" s="11" t="s">
        <v>115</v>
      </c>
      <c r="FM1056" s="11" t="s">
        <v>115</v>
      </c>
    </row>
    <row r="1057" spans="116:169">
      <c r="DL1057" s="11">
        <v>0</v>
      </c>
      <c r="DM1057" s="11">
        <v>1.0879000000000001</v>
      </c>
      <c r="DN1057" s="11">
        <v>5.1200000000000004E-3</v>
      </c>
      <c r="DO1057" s="11">
        <v>4.6499999999999996E-3</v>
      </c>
      <c r="DP1057" s="11">
        <v>4.5700000000000003E-3</v>
      </c>
      <c r="DQ1057" s="11">
        <v>9.0000000000000006E-5</v>
      </c>
      <c r="DR1057" s="11">
        <v>1.1E-4</v>
      </c>
      <c r="DS1057" s="11">
        <v>4.4299999999999999E-3</v>
      </c>
      <c r="DT1057" s="11">
        <v>1.494E-2</v>
      </c>
      <c r="DU1057" s="11">
        <v>3.5139999999999998E-2</v>
      </c>
      <c r="DV1057" s="11">
        <v>0.41306999999999999</v>
      </c>
      <c r="DW1057" s="11">
        <v>1.42998</v>
      </c>
      <c r="DX1057" s="11">
        <v>0</v>
      </c>
      <c r="DY1057" s="11">
        <v>11994.23468</v>
      </c>
      <c r="DZ1057" s="11">
        <v>57.002560000000003</v>
      </c>
      <c r="EA1057" s="11">
        <v>52.069380000000002</v>
      </c>
      <c r="EB1057" s="11">
        <v>51.696269999999998</v>
      </c>
      <c r="EC1057" s="11">
        <v>1.00166</v>
      </c>
      <c r="ED1057" s="11">
        <v>1.2717799999999999</v>
      </c>
      <c r="EE1057" s="11">
        <v>50.395310000000002</v>
      </c>
      <c r="EF1057" s="11">
        <v>166.25493</v>
      </c>
      <c r="EG1057" s="11">
        <v>513.27876000000003</v>
      </c>
      <c r="EH1057" s="11">
        <v>5659.36438</v>
      </c>
      <c r="EI1057" s="11">
        <v>19806.128799999999</v>
      </c>
      <c r="EJ1057" s="11">
        <v>0</v>
      </c>
      <c r="EK1057" s="11">
        <v>112.8414361</v>
      </c>
      <c r="EL1057" s="11">
        <v>7.2359185000000006E-2</v>
      </c>
      <c r="EM1057" s="11">
        <v>5.0054798999999997E-2</v>
      </c>
      <c r="EN1057" s="11">
        <v>2.0638588999999999E-2</v>
      </c>
      <c r="EO1057" s="11">
        <v>0</v>
      </c>
      <c r="EP1057" s="11">
        <v>0</v>
      </c>
      <c r="EQ1057" s="11">
        <v>0</v>
      </c>
      <c r="ER1057" s="11">
        <v>0</v>
      </c>
      <c r="ES1057" s="11">
        <v>0</v>
      </c>
      <c r="ET1057" s="11">
        <v>0</v>
      </c>
      <c r="EU1057" s="11">
        <v>0</v>
      </c>
      <c r="EV1057" s="11">
        <v>0</v>
      </c>
      <c r="EW1057" s="11">
        <v>135.54981090000001</v>
      </c>
      <c r="EX1057" s="11">
        <v>8.9414736999999994E-2</v>
      </c>
      <c r="EY1057" s="11">
        <v>6.2731991000000001E-2</v>
      </c>
      <c r="EZ1057" s="11">
        <v>2.6330609000000001E-2</v>
      </c>
      <c r="FA1057" s="11">
        <v>0</v>
      </c>
      <c r="FB1057" s="11">
        <v>0</v>
      </c>
      <c r="FC1057" s="11">
        <v>0</v>
      </c>
      <c r="FD1057" s="11">
        <v>0</v>
      </c>
      <c r="FE1057" s="11">
        <v>0</v>
      </c>
      <c r="FF1057" s="11">
        <v>0</v>
      </c>
      <c r="FG1057" s="11">
        <v>0</v>
      </c>
      <c r="FH1057" s="11">
        <v>1.1023339999999999</v>
      </c>
      <c r="FI1057" s="11" t="s">
        <v>115</v>
      </c>
      <c r="FJ1057" s="11" t="s">
        <v>115</v>
      </c>
      <c r="FK1057" s="9">
        <v>12156.004543999999</v>
      </c>
      <c r="FL1057" s="11" t="s">
        <v>115</v>
      </c>
      <c r="FM1057" s="11" t="s">
        <v>115</v>
      </c>
    </row>
    <row r="1058" spans="116:169">
      <c r="DL1058" s="11">
        <v>0</v>
      </c>
      <c r="DM1058" s="11">
        <v>1.0686599999999999</v>
      </c>
      <c r="DN1058" s="11">
        <v>5.1399999999999996E-3</v>
      </c>
      <c r="DO1058" s="11">
        <v>4.9300000000000004E-3</v>
      </c>
      <c r="DP1058" s="11">
        <v>4.15E-3</v>
      </c>
      <c r="DQ1058" s="11">
        <v>9.0000000000000006E-5</v>
      </c>
      <c r="DR1058" s="11">
        <v>1.1E-4</v>
      </c>
      <c r="DS1058" s="11">
        <v>4.5799999999999999E-3</v>
      </c>
      <c r="DT1058" s="11">
        <v>1.4670000000000001E-2</v>
      </c>
      <c r="DU1058" s="11">
        <v>3.5249999999999997E-2</v>
      </c>
      <c r="DV1058" s="11">
        <v>0.41749999999999998</v>
      </c>
      <c r="DW1058" s="11">
        <v>1.4449099999999999</v>
      </c>
      <c r="DX1058" s="11">
        <v>0</v>
      </c>
      <c r="DY1058" s="11">
        <v>11670.212079999999</v>
      </c>
      <c r="DZ1058" s="11">
        <v>56.677239999999998</v>
      </c>
      <c r="EA1058" s="11">
        <v>54.724820000000001</v>
      </c>
      <c r="EB1058" s="11">
        <v>46.438690000000001</v>
      </c>
      <c r="EC1058" s="11">
        <v>0.99883999999999995</v>
      </c>
      <c r="ED1058" s="11">
        <v>1.2495000000000001</v>
      </c>
      <c r="EE1058" s="11">
        <v>51.736660000000001</v>
      </c>
      <c r="EF1058" s="11">
        <v>161.7363</v>
      </c>
      <c r="EG1058" s="11">
        <v>514.55053999999996</v>
      </c>
      <c r="EH1058" s="11">
        <v>5709.7596800000001</v>
      </c>
      <c r="EI1058" s="11">
        <v>19972.383730000001</v>
      </c>
      <c r="EJ1058" s="11">
        <v>0</v>
      </c>
      <c r="EK1058" s="11">
        <v>112.0875128</v>
      </c>
      <c r="EL1058" s="11">
        <v>7.4750551999999998E-2</v>
      </c>
      <c r="EM1058" s="11">
        <v>4.6361658E-2</v>
      </c>
      <c r="EN1058" s="11">
        <v>2.1794726E-2</v>
      </c>
      <c r="EO1058" s="11">
        <v>0</v>
      </c>
      <c r="EP1058" s="11">
        <v>0</v>
      </c>
      <c r="EQ1058" s="11">
        <v>0</v>
      </c>
      <c r="ER1058" s="11">
        <v>0</v>
      </c>
      <c r="ES1058" s="11">
        <v>0</v>
      </c>
      <c r="ET1058" s="11">
        <v>0</v>
      </c>
      <c r="EU1058" s="11">
        <v>0</v>
      </c>
      <c r="EV1058" s="11">
        <v>0</v>
      </c>
      <c r="EW1058" s="11">
        <v>131.9175194</v>
      </c>
      <c r="EX1058" s="11">
        <v>9.0475214999999998E-2</v>
      </c>
      <c r="EY1058" s="11">
        <v>5.6962655000000001E-2</v>
      </c>
      <c r="EZ1058" s="11">
        <v>2.7257468E-2</v>
      </c>
      <c r="FA1058" s="11">
        <v>0</v>
      </c>
      <c r="FB1058" s="11">
        <v>0</v>
      </c>
      <c r="FC1058" s="11">
        <v>0</v>
      </c>
      <c r="FD1058" s="11">
        <v>0</v>
      </c>
      <c r="FE1058" s="11">
        <v>0</v>
      </c>
      <c r="FF1058" s="11">
        <v>0</v>
      </c>
      <c r="FG1058" s="11">
        <v>0</v>
      </c>
      <c r="FH1058" s="11">
        <v>1.0829679999999999</v>
      </c>
      <c r="FI1058" s="11" t="s">
        <v>115</v>
      </c>
      <c r="FJ1058" s="11" t="s">
        <v>115</v>
      </c>
      <c r="FK1058" s="9">
        <v>11829.051659999999</v>
      </c>
      <c r="FL1058" s="11" t="s">
        <v>115</v>
      </c>
      <c r="FM1058" s="11" t="s">
        <v>115</v>
      </c>
    </row>
    <row r="1059" spans="116:169">
      <c r="DL1059" s="11">
        <v>0</v>
      </c>
      <c r="DM1059" s="11">
        <v>1.04966</v>
      </c>
      <c r="DN1059" s="11">
        <v>5.1900000000000002E-3</v>
      </c>
      <c r="DO1059" s="11">
        <v>4.9399999999999999E-3</v>
      </c>
      <c r="DP1059" s="11">
        <v>4.3400000000000001E-3</v>
      </c>
      <c r="DQ1059" s="11">
        <v>9.0000000000000006E-5</v>
      </c>
      <c r="DR1059" s="11">
        <v>1.1E-4</v>
      </c>
      <c r="DS1059" s="11">
        <v>4.2100000000000002E-3</v>
      </c>
      <c r="DT1059" s="11">
        <v>1.4420000000000001E-2</v>
      </c>
      <c r="DU1059" s="11">
        <v>3.5360000000000003E-2</v>
      </c>
      <c r="DV1059" s="11">
        <v>0.42208000000000001</v>
      </c>
      <c r="DW1059" s="11">
        <v>1.4595800000000001</v>
      </c>
      <c r="DX1059" s="11">
        <v>0</v>
      </c>
      <c r="DY1059" s="11">
        <v>11351.57684</v>
      </c>
      <c r="DZ1059" s="11">
        <v>56.709429999999998</v>
      </c>
      <c r="EA1059" s="11">
        <v>54.396909999999998</v>
      </c>
      <c r="EB1059" s="11">
        <v>48.215139999999998</v>
      </c>
      <c r="EC1059" s="11">
        <v>0.98163999999999996</v>
      </c>
      <c r="ED1059" s="11">
        <v>1.21322</v>
      </c>
      <c r="EE1059" s="11">
        <v>47.021369999999997</v>
      </c>
      <c r="EF1059" s="11">
        <v>157.46141</v>
      </c>
      <c r="EG1059" s="11">
        <v>515.80003999999997</v>
      </c>
      <c r="EH1059" s="11">
        <v>5761.4963500000003</v>
      </c>
      <c r="EI1059" s="11">
        <v>20134.120040000002</v>
      </c>
      <c r="EJ1059" s="11">
        <v>0</v>
      </c>
      <c r="EK1059" s="11">
        <v>111.3311247</v>
      </c>
      <c r="EL1059" s="11">
        <v>7.6188569999999997E-2</v>
      </c>
      <c r="EM1059" s="11">
        <v>4.8400582999999997E-2</v>
      </c>
      <c r="EN1059" s="11">
        <v>1.9981502000000002E-2</v>
      </c>
      <c r="EO1059" s="11">
        <v>0</v>
      </c>
      <c r="EP1059" s="11">
        <v>0</v>
      </c>
      <c r="EQ1059" s="11">
        <v>0</v>
      </c>
      <c r="ER1059" s="11">
        <v>0</v>
      </c>
      <c r="ES1059" s="11">
        <v>0</v>
      </c>
      <c r="ET1059" s="11">
        <v>0</v>
      </c>
      <c r="EU1059" s="11">
        <v>0</v>
      </c>
      <c r="EV1059" s="11">
        <v>0</v>
      </c>
      <c r="EW1059" s="11">
        <v>128.34919650000001</v>
      </c>
      <c r="EX1059" s="11">
        <v>9.0347253000000002E-2</v>
      </c>
      <c r="EY1059" s="11">
        <v>5.8262425999999999E-2</v>
      </c>
      <c r="EZ1059" s="11">
        <v>2.4492789000000001E-2</v>
      </c>
      <c r="FA1059" s="11">
        <v>0</v>
      </c>
      <c r="FB1059" s="11">
        <v>0</v>
      </c>
      <c r="FC1059" s="11">
        <v>0</v>
      </c>
      <c r="FD1059" s="11">
        <v>0</v>
      </c>
      <c r="FE1059" s="11">
        <v>0</v>
      </c>
      <c r="FF1059" s="11">
        <v>0</v>
      </c>
      <c r="FG1059" s="11">
        <v>0</v>
      </c>
      <c r="FH1059" s="11">
        <v>1.0642339999999999</v>
      </c>
      <c r="FI1059" s="11" t="s">
        <v>115</v>
      </c>
      <c r="FJ1059" s="11" t="s">
        <v>115</v>
      </c>
      <c r="FK1059" s="9">
        <v>11511.87996</v>
      </c>
      <c r="FL1059" s="11" t="s">
        <v>115</v>
      </c>
      <c r="FM1059" s="11" t="s">
        <v>115</v>
      </c>
    </row>
    <row r="1060" spans="116:169">
      <c r="DL1060" s="11">
        <v>0</v>
      </c>
      <c r="DM1060" s="11">
        <v>1.03105</v>
      </c>
      <c r="DN1060" s="11">
        <v>5.0800000000000003E-3</v>
      </c>
      <c r="DO1060" s="11">
        <v>4.9699999999999996E-3</v>
      </c>
      <c r="DP1060" s="11">
        <v>4.3699999999999998E-3</v>
      </c>
      <c r="DQ1060" s="11">
        <v>9.0000000000000006E-5</v>
      </c>
      <c r="DR1060" s="11">
        <v>1.1E-4</v>
      </c>
      <c r="DS1060" s="11">
        <v>4.3800000000000002E-3</v>
      </c>
      <c r="DT1060" s="11">
        <v>1.418E-2</v>
      </c>
      <c r="DU1060" s="11">
        <v>3.5479999999999998E-2</v>
      </c>
      <c r="DV1060" s="11">
        <v>0.42629</v>
      </c>
      <c r="DW1060" s="11">
        <v>1.474</v>
      </c>
      <c r="DX1060" s="11">
        <v>0</v>
      </c>
      <c r="DY1060" s="11">
        <v>11039.94109</v>
      </c>
      <c r="DZ1060" s="11">
        <v>54.924370000000003</v>
      </c>
      <c r="EA1060" s="11">
        <v>54.159590000000001</v>
      </c>
      <c r="EB1060" s="11">
        <v>47.994120000000002</v>
      </c>
      <c r="EC1060" s="11">
        <v>0.98258999999999996</v>
      </c>
      <c r="ED1060" s="11">
        <v>1.1903600000000001</v>
      </c>
      <c r="EE1060" s="11">
        <v>48.561810000000001</v>
      </c>
      <c r="EF1060" s="11">
        <v>153.39250999999999</v>
      </c>
      <c r="EG1060" s="11">
        <v>517.01325999999995</v>
      </c>
      <c r="EH1060" s="11">
        <v>5808.5177199999998</v>
      </c>
      <c r="EI1060" s="11">
        <v>20291.581450000001</v>
      </c>
      <c r="EJ1060" s="11">
        <v>0</v>
      </c>
      <c r="EK1060" s="11">
        <v>110.5851322</v>
      </c>
      <c r="EL1060" s="11">
        <v>7.7808490999999994E-2</v>
      </c>
      <c r="EM1060" s="11">
        <v>4.9416195000000003E-2</v>
      </c>
      <c r="EN1060" s="11">
        <v>2.1168268000000001E-2</v>
      </c>
      <c r="EO1060" s="11">
        <v>0</v>
      </c>
      <c r="EP1060" s="11">
        <v>0</v>
      </c>
      <c r="EQ1060" s="11">
        <v>0</v>
      </c>
      <c r="ER1060" s="11">
        <v>0</v>
      </c>
      <c r="ES1060" s="11">
        <v>0</v>
      </c>
      <c r="ET1060" s="11">
        <v>0</v>
      </c>
      <c r="EU1060" s="11">
        <v>0</v>
      </c>
      <c r="EV1060" s="11">
        <v>0</v>
      </c>
      <c r="EW1060" s="11">
        <v>124.8583974</v>
      </c>
      <c r="EX1060" s="11">
        <v>9.0388378000000005E-2</v>
      </c>
      <c r="EY1060" s="11">
        <v>5.8284271999999998E-2</v>
      </c>
      <c r="EZ1060" s="11">
        <v>2.5426816000000001E-2</v>
      </c>
      <c r="FA1060" s="11">
        <v>0</v>
      </c>
      <c r="FB1060" s="11">
        <v>0</v>
      </c>
      <c r="FC1060" s="11">
        <v>0</v>
      </c>
      <c r="FD1060" s="11">
        <v>0</v>
      </c>
      <c r="FE1060" s="11">
        <v>0</v>
      </c>
      <c r="FF1060" s="11">
        <v>0</v>
      </c>
      <c r="FG1060" s="11">
        <v>0</v>
      </c>
      <c r="FH1060" s="11">
        <v>1.045558</v>
      </c>
      <c r="FI1060" s="11" t="s">
        <v>115</v>
      </c>
      <c r="FJ1060" s="11" t="s">
        <v>115</v>
      </c>
      <c r="FK1060" s="9">
        <v>11198.001754999999</v>
      </c>
      <c r="FL1060" s="11" t="s">
        <v>115</v>
      </c>
      <c r="FM1060" s="11" t="s">
        <v>115</v>
      </c>
    </row>
    <row r="1061" spans="116:169">
      <c r="DL1061" s="11">
        <v>0</v>
      </c>
      <c r="DM1061" s="11">
        <v>1.01223</v>
      </c>
      <c r="DN1061" s="11">
        <v>5.5399999999999998E-3</v>
      </c>
      <c r="DO1061" s="11">
        <v>4.8700000000000002E-3</v>
      </c>
      <c r="DP1061" s="11">
        <v>4.3800000000000002E-3</v>
      </c>
      <c r="DQ1061" s="11">
        <v>9.0000000000000006E-5</v>
      </c>
      <c r="DR1061" s="11">
        <v>1.1E-4</v>
      </c>
      <c r="DS1061" s="11">
        <v>4.4200000000000003E-3</v>
      </c>
      <c r="DT1061" s="11">
        <v>1.391E-2</v>
      </c>
      <c r="DU1061" s="11">
        <v>3.5580000000000001E-2</v>
      </c>
      <c r="DV1061" s="11">
        <v>0.43067</v>
      </c>
      <c r="DW1061" s="11">
        <v>1.4881899999999999</v>
      </c>
      <c r="DX1061" s="11">
        <v>0</v>
      </c>
      <c r="DY1061" s="11">
        <v>10728.794690000001</v>
      </c>
      <c r="DZ1061" s="11">
        <v>59.325029999999998</v>
      </c>
      <c r="EA1061" s="11">
        <v>52.610729999999997</v>
      </c>
      <c r="EB1061" s="11">
        <v>47.704120000000003</v>
      </c>
      <c r="EC1061" s="11">
        <v>0.96486000000000005</v>
      </c>
      <c r="ED1061" s="11">
        <v>1.16035</v>
      </c>
      <c r="EE1061" s="11">
        <v>48.535469999999997</v>
      </c>
      <c r="EF1061" s="11">
        <v>148.97480999999999</v>
      </c>
      <c r="EG1061" s="11">
        <v>518.20362</v>
      </c>
      <c r="EH1061" s="11">
        <v>5857.07953</v>
      </c>
      <c r="EI1061" s="11">
        <v>20444.973959999999</v>
      </c>
      <c r="EJ1061" s="11">
        <v>0</v>
      </c>
      <c r="EK1061" s="11">
        <v>109.78202520000001</v>
      </c>
      <c r="EL1061" s="11">
        <v>7.7941403000000006E-2</v>
      </c>
      <c r="EM1061" s="11">
        <v>5.0231547000000001E-2</v>
      </c>
      <c r="EN1061" s="11">
        <v>2.1506856000000001E-2</v>
      </c>
      <c r="EO1061" s="11">
        <v>0</v>
      </c>
      <c r="EP1061" s="11">
        <v>0</v>
      </c>
      <c r="EQ1061" s="11">
        <v>0</v>
      </c>
      <c r="ER1061" s="11">
        <v>0</v>
      </c>
      <c r="ES1061" s="11">
        <v>0</v>
      </c>
      <c r="ET1061" s="11">
        <v>0</v>
      </c>
      <c r="EU1061" s="11">
        <v>0</v>
      </c>
      <c r="EV1061" s="11">
        <v>0</v>
      </c>
      <c r="EW1061" s="11">
        <v>121.3687542</v>
      </c>
      <c r="EX1061" s="11">
        <v>8.8692265000000006E-2</v>
      </c>
      <c r="EY1061" s="11">
        <v>5.8036233999999999E-2</v>
      </c>
      <c r="EZ1061" s="11">
        <v>2.5310358000000002E-2</v>
      </c>
      <c r="FA1061" s="11">
        <v>0</v>
      </c>
      <c r="FB1061" s="11">
        <v>0</v>
      </c>
      <c r="FC1061" s="11">
        <v>0</v>
      </c>
      <c r="FD1061" s="11">
        <v>0</v>
      </c>
      <c r="FE1061" s="11">
        <v>0</v>
      </c>
      <c r="FF1061" s="11">
        <v>0</v>
      </c>
      <c r="FG1061" s="11">
        <v>0</v>
      </c>
      <c r="FH1061" s="11">
        <v>1.0271159999999999</v>
      </c>
      <c r="FI1061" s="11" t="s">
        <v>115</v>
      </c>
      <c r="FJ1061" s="11" t="s">
        <v>115</v>
      </c>
      <c r="FK1061" s="9">
        <v>10889.399415</v>
      </c>
      <c r="FL1061" s="11" t="s">
        <v>115</v>
      </c>
      <c r="FM1061" s="11" t="s">
        <v>115</v>
      </c>
    </row>
    <row r="1062" spans="116:169">
      <c r="DL1062" s="11">
        <v>0</v>
      </c>
      <c r="DM1062" s="11">
        <v>0.99351</v>
      </c>
      <c r="DN1062" s="11">
        <v>5.8100000000000001E-3</v>
      </c>
      <c r="DO1062" s="11">
        <v>5.1799999999999997E-3</v>
      </c>
      <c r="DP1062" s="11">
        <v>4.3200000000000001E-3</v>
      </c>
      <c r="DQ1062" s="11">
        <v>9.0000000000000006E-5</v>
      </c>
      <c r="DR1062" s="11">
        <v>1.1E-4</v>
      </c>
      <c r="DS1062" s="11">
        <v>4.4400000000000004E-3</v>
      </c>
      <c r="DT1062" s="11">
        <v>1.366E-2</v>
      </c>
      <c r="DU1062" s="11">
        <v>3.569E-2</v>
      </c>
      <c r="DV1062" s="11">
        <v>0.43508999999999998</v>
      </c>
      <c r="DW1062" s="11">
        <v>1.5021</v>
      </c>
      <c r="DX1062" s="11">
        <v>0</v>
      </c>
      <c r="DY1062" s="11">
        <v>10421.623750000001</v>
      </c>
      <c r="DZ1062" s="11">
        <v>61.523150000000001</v>
      </c>
      <c r="EA1062" s="11">
        <v>55.397829999999999</v>
      </c>
      <c r="EB1062" s="11">
        <v>46.544029999999999</v>
      </c>
      <c r="EC1062" s="11">
        <v>0.97667999999999999</v>
      </c>
      <c r="ED1062" s="11">
        <v>1.1395</v>
      </c>
      <c r="EE1062" s="11">
        <v>48.303809999999999</v>
      </c>
      <c r="EF1062" s="11">
        <v>144.77002999999999</v>
      </c>
      <c r="EG1062" s="11">
        <v>519.36396999999999</v>
      </c>
      <c r="EH1062" s="11">
        <v>5905.6149999999998</v>
      </c>
      <c r="EI1062" s="11">
        <v>20593.948769999999</v>
      </c>
      <c r="EJ1062" s="11">
        <v>0</v>
      </c>
      <c r="EK1062" s="11">
        <v>108.9664868</v>
      </c>
      <c r="EL1062" s="11">
        <v>8.2291986999999997E-2</v>
      </c>
      <c r="EM1062" s="11">
        <v>5.0020288000000003E-2</v>
      </c>
      <c r="EN1062" s="11">
        <v>2.1823004E-2</v>
      </c>
      <c r="EO1062" s="11">
        <v>0</v>
      </c>
      <c r="EP1062" s="11">
        <v>0</v>
      </c>
      <c r="EQ1062" s="11">
        <v>0</v>
      </c>
      <c r="ER1062" s="11">
        <v>0</v>
      </c>
      <c r="ES1062" s="11">
        <v>0</v>
      </c>
      <c r="ET1062" s="11">
        <v>0</v>
      </c>
      <c r="EU1062" s="11">
        <v>0</v>
      </c>
      <c r="EV1062" s="11">
        <v>0</v>
      </c>
      <c r="EW1062" s="11">
        <v>117.93192569999999</v>
      </c>
      <c r="EX1062" s="11">
        <v>9.1661600999999995E-2</v>
      </c>
      <c r="EY1062" s="11">
        <v>5.6602703999999997E-2</v>
      </c>
      <c r="EZ1062" s="11">
        <v>2.5157433E-2</v>
      </c>
      <c r="FA1062" s="11">
        <v>0</v>
      </c>
      <c r="FB1062" s="11">
        <v>0</v>
      </c>
      <c r="FC1062" s="11">
        <v>0</v>
      </c>
      <c r="FD1062" s="11">
        <v>0</v>
      </c>
      <c r="FE1062" s="11">
        <v>0</v>
      </c>
      <c r="FF1062" s="11">
        <v>0</v>
      </c>
      <c r="FG1062" s="11">
        <v>0</v>
      </c>
      <c r="FH1062" s="11">
        <v>1.008907</v>
      </c>
      <c r="FI1062" s="11" t="s">
        <v>115</v>
      </c>
      <c r="FJ1062" s="11" t="s">
        <v>115</v>
      </c>
      <c r="FK1062" s="9">
        <v>10586.065449</v>
      </c>
      <c r="FL1062" s="11" t="s">
        <v>115</v>
      </c>
      <c r="FM1062" s="11" t="s">
        <v>115</v>
      </c>
    </row>
    <row r="1063" spans="116:169">
      <c r="DL1063" s="11">
        <v>0</v>
      </c>
      <c r="DM1063" s="11">
        <v>0.97614000000000001</v>
      </c>
      <c r="DN1063" s="11">
        <v>4.8599999999999997E-3</v>
      </c>
      <c r="DO1063" s="11">
        <v>5.3800000000000002E-3</v>
      </c>
      <c r="DP1063" s="11">
        <v>4.5599999999999998E-3</v>
      </c>
      <c r="DQ1063" s="11">
        <v>9.0000000000000006E-5</v>
      </c>
      <c r="DR1063" s="11">
        <v>1.1E-4</v>
      </c>
      <c r="DS1063" s="11">
        <v>4.3600000000000002E-3</v>
      </c>
      <c r="DT1063" s="11">
        <v>1.34E-2</v>
      </c>
      <c r="DU1063" s="11">
        <v>3.5799999999999998E-2</v>
      </c>
      <c r="DV1063" s="11">
        <v>0.43953999999999999</v>
      </c>
      <c r="DW1063" s="11">
        <v>1.51576</v>
      </c>
      <c r="DX1063" s="11">
        <v>0</v>
      </c>
      <c r="DY1063" s="11">
        <v>10131.37012</v>
      </c>
      <c r="DZ1063" s="11">
        <v>51.006540000000001</v>
      </c>
      <c r="EA1063" s="11">
        <v>56.946820000000002</v>
      </c>
      <c r="EB1063" s="11">
        <v>48.683990000000001</v>
      </c>
      <c r="EC1063" s="11">
        <v>0.99280000000000002</v>
      </c>
      <c r="ED1063" s="11">
        <v>1.1186799999999999</v>
      </c>
      <c r="EE1063" s="11">
        <v>46.904220000000002</v>
      </c>
      <c r="EF1063" s="11">
        <v>140.60901000000001</v>
      </c>
      <c r="EG1063" s="11">
        <v>520.50347999999997</v>
      </c>
      <c r="EH1063" s="11">
        <v>5953.9188100000001</v>
      </c>
      <c r="EI1063" s="11">
        <v>20738.718799999999</v>
      </c>
      <c r="EJ1063" s="11">
        <v>0</v>
      </c>
      <c r="EK1063" s="11">
        <v>108.2716095</v>
      </c>
      <c r="EL1063" s="11">
        <v>8.6814822999999999E-2</v>
      </c>
      <c r="EM1063" s="11">
        <v>5.3093818000000001E-2</v>
      </c>
      <c r="EN1063" s="11">
        <v>2.1742827999999999E-2</v>
      </c>
      <c r="EO1063" s="11">
        <v>0</v>
      </c>
      <c r="EP1063" s="11">
        <v>0</v>
      </c>
      <c r="EQ1063" s="11">
        <v>0</v>
      </c>
      <c r="ER1063" s="11">
        <v>0</v>
      </c>
      <c r="ES1063" s="11">
        <v>0</v>
      </c>
      <c r="ET1063" s="11">
        <v>0</v>
      </c>
      <c r="EU1063" s="11">
        <v>0</v>
      </c>
      <c r="EV1063" s="11">
        <v>0</v>
      </c>
      <c r="EW1063" s="11">
        <v>114.6888269</v>
      </c>
      <c r="EX1063" s="11">
        <v>9.4659945999999995E-2</v>
      </c>
      <c r="EY1063" s="11">
        <v>5.8822955000000003E-2</v>
      </c>
      <c r="EZ1063" s="11">
        <v>2.4547731999999999E-2</v>
      </c>
      <c r="FA1063" s="11">
        <v>0</v>
      </c>
      <c r="FB1063" s="11">
        <v>0</v>
      </c>
      <c r="FC1063" s="11">
        <v>0</v>
      </c>
      <c r="FD1063" s="11">
        <v>0</v>
      </c>
      <c r="FE1063" s="11">
        <v>0</v>
      </c>
      <c r="FF1063" s="11">
        <v>0</v>
      </c>
      <c r="FG1063" s="11">
        <v>0</v>
      </c>
      <c r="FH1063" s="11">
        <v>0.99104099999999995</v>
      </c>
      <c r="FI1063" s="11" t="s">
        <v>115</v>
      </c>
      <c r="FJ1063" s="11" t="s">
        <v>115</v>
      </c>
      <c r="FK1063" s="9">
        <v>10289.00028</v>
      </c>
      <c r="FL1063" s="11" t="s">
        <v>115</v>
      </c>
      <c r="FM1063" s="11" t="s">
        <v>115</v>
      </c>
    </row>
    <row r="1064" spans="116:169">
      <c r="DL1064" s="11">
        <v>0</v>
      </c>
      <c r="DM1064" s="11">
        <v>0.95811000000000002</v>
      </c>
      <c r="DN1064" s="11">
        <v>5.5599999999999998E-3</v>
      </c>
      <c r="DO1064" s="11">
        <v>4.7099999999999998E-3</v>
      </c>
      <c r="DP1064" s="11">
        <v>4.7000000000000002E-3</v>
      </c>
      <c r="DQ1064" s="11">
        <v>9.0000000000000006E-5</v>
      </c>
      <c r="DR1064" s="11">
        <v>1E-4</v>
      </c>
      <c r="DS1064" s="11">
        <v>4.62E-3</v>
      </c>
      <c r="DT1064" s="11">
        <v>1.315E-2</v>
      </c>
      <c r="DU1064" s="11">
        <v>3.5909999999999997E-2</v>
      </c>
      <c r="DV1064" s="11">
        <v>0.44389000000000001</v>
      </c>
      <c r="DW1064" s="11">
        <v>1.5291600000000001</v>
      </c>
      <c r="DX1064" s="11">
        <v>0</v>
      </c>
      <c r="DY1064" s="11">
        <v>9836.9719000000005</v>
      </c>
      <c r="DZ1064" s="11">
        <v>57.694980000000001</v>
      </c>
      <c r="EA1064" s="11">
        <v>49.308399999999999</v>
      </c>
      <c r="EB1064" s="11">
        <v>49.680070000000001</v>
      </c>
      <c r="EC1064" s="11">
        <v>0.94308999999999998</v>
      </c>
      <c r="ED1064" s="11">
        <v>1.0824</v>
      </c>
      <c r="EE1064" s="11">
        <v>49.204999999999998</v>
      </c>
      <c r="EF1064" s="11">
        <v>136.50264999999999</v>
      </c>
      <c r="EG1064" s="11">
        <v>521.62215000000003</v>
      </c>
      <c r="EH1064" s="11">
        <v>6000.8230199999998</v>
      </c>
      <c r="EI1064" s="11">
        <v>20879.327809999999</v>
      </c>
      <c r="EJ1064" s="11">
        <v>0</v>
      </c>
      <c r="EK1064" s="11">
        <v>107.4515676</v>
      </c>
      <c r="EL1064" s="11">
        <v>8.1112132000000003E-2</v>
      </c>
      <c r="EM1064" s="11">
        <v>5.5874568999999999E-2</v>
      </c>
      <c r="EN1064" s="11">
        <v>2.3223767999999999E-2</v>
      </c>
      <c r="EO1064" s="11">
        <v>0</v>
      </c>
      <c r="EP1064" s="11">
        <v>0</v>
      </c>
      <c r="EQ1064" s="11">
        <v>0</v>
      </c>
      <c r="ER1064" s="11">
        <v>0</v>
      </c>
      <c r="ES1064" s="11">
        <v>0</v>
      </c>
      <c r="ET1064" s="11">
        <v>0</v>
      </c>
      <c r="EU1064" s="11">
        <v>0</v>
      </c>
      <c r="EV1064" s="11">
        <v>0</v>
      </c>
      <c r="EW1064" s="11">
        <v>111.3748612</v>
      </c>
      <c r="EX1064" s="11">
        <v>8.6648976000000003E-2</v>
      </c>
      <c r="EY1064" s="11">
        <v>6.0603137000000001E-2</v>
      </c>
      <c r="EZ1064" s="11">
        <v>2.5673316000000002E-2</v>
      </c>
      <c r="FA1064" s="11">
        <v>0</v>
      </c>
      <c r="FB1064" s="11">
        <v>0</v>
      </c>
      <c r="FC1064" s="11">
        <v>0</v>
      </c>
      <c r="FD1064" s="11">
        <v>0</v>
      </c>
      <c r="FE1064" s="11">
        <v>0</v>
      </c>
      <c r="FF1064" s="11">
        <v>0</v>
      </c>
      <c r="FG1064" s="11">
        <v>0</v>
      </c>
      <c r="FH1064" s="11">
        <v>0.97316999999999998</v>
      </c>
      <c r="FI1064" s="11" t="s">
        <v>115</v>
      </c>
      <c r="FJ1064" s="11" t="s">
        <v>115</v>
      </c>
      <c r="FK1064" s="9">
        <v>9994.5984480000006</v>
      </c>
      <c r="FL1064" s="11" t="s">
        <v>115</v>
      </c>
      <c r="FM1064" s="11" t="s">
        <v>115</v>
      </c>
    </row>
    <row r="1065" spans="116:169">
      <c r="DL1065" s="11">
        <v>0</v>
      </c>
      <c r="DM1065" s="11">
        <v>0.94194999999999995</v>
      </c>
      <c r="DN1065" s="11">
        <v>4.0800000000000003E-3</v>
      </c>
      <c r="DO1065" s="11">
        <v>5.1500000000000001E-3</v>
      </c>
      <c r="DP1065" s="11">
        <v>4.1999999999999997E-3</v>
      </c>
      <c r="DQ1065" s="11">
        <v>9.0000000000000006E-5</v>
      </c>
      <c r="DR1065" s="11">
        <v>1E-4</v>
      </c>
      <c r="DS1065" s="11">
        <v>4.6600000000000001E-3</v>
      </c>
      <c r="DT1065" s="11">
        <v>1.294E-2</v>
      </c>
      <c r="DU1065" s="11">
        <v>3.601E-2</v>
      </c>
      <c r="DV1065" s="11">
        <v>0.44851000000000002</v>
      </c>
      <c r="DW1065" s="11">
        <v>1.5423100000000001</v>
      </c>
      <c r="DX1065" s="11">
        <v>0</v>
      </c>
      <c r="DY1065" s="11">
        <v>9564.4671699999999</v>
      </c>
      <c r="DZ1065" s="11">
        <v>41.898539999999997</v>
      </c>
      <c r="EA1065" s="11">
        <v>53.304659999999998</v>
      </c>
      <c r="EB1065" s="11">
        <v>43.87641</v>
      </c>
      <c r="EC1065" s="11">
        <v>0.94547999999999999</v>
      </c>
      <c r="ED1065" s="11">
        <v>1.0652900000000001</v>
      </c>
      <c r="EE1065" s="11">
        <v>49.162739999999999</v>
      </c>
      <c r="EF1065" s="11">
        <v>132.89241999999999</v>
      </c>
      <c r="EG1065" s="11">
        <v>522.70456000000001</v>
      </c>
      <c r="EH1065" s="11">
        <v>6050.0280199999997</v>
      </c>
      <c r="EI1065" s="11">
        <v>21015.830460000001</v>
      </c>
      <c r="EJ1065" s="11">
        <v>0</v>
      </c>
      <c r="EK1065" s="11">
        <v>106.825444</v>
      </c>
      <c r="EL1065" s="11">
        <v>8.5172920999999999E-2</v>
      </c>
      <c r="EM1065" s="11">
        <v>5.0915920000000003E-2</v>
      </c>
      <c r="EN1065" s="11">
        <v>2.4205664000000002E-2</v>
      </c>
      <c r="EO1065" s="11">
        <v>0</v>
      </c>
      <c r="EP1065" s="11">
        <v>0</v>
      </c>
      <c r="EQ1065" s="11">
        <v>0</v>
      </c>
      <c r="ER1065" s="11">
        <v>0</v>
      </c>
      <c r="ES1065" s="11">
        <v>0</v>
      </c>
      <c r="ET1065" s="11">
        <v>0</v>
      </c>
      <c r="EU1065" s="11">
        <v>0</v>
      </c>
      <c r="EV1065" s="11">
        <v>0</v>
      </c>
      <c r="EW1065" s="11">
        <v>108.3217272</v>
      </c>
      <c r="EX1065" s="11">
        <v>8.8973475999999996E-2</v>
      </c>
      <c r="EY1065" s="11">
        <v>5.4066757E-2</v>
      </c>
      <c r="EZ1065" s="11">
        <v>2.6195568999999998E-2</v>
      </c>
      <c r="FA1065" s="11">
        <v>0</v>
      </c>
      <c r="FB1065" s="11">
        <v>0</v>
      </c>
      <c r="FC1065" s="11">
        <v>0</v>
      </c>
      <c r="FD1065" s="11">
        <v>0</v>
      </c>
      <c r="FE1065" s="11">
        <v>0</v>
      </c>
      <c r="FF1065" s="11">
        <v>0</v>
      </c>
      <c r="FG1065" s="11">
        <v>0</v>
      </c>
      <c r="FH1065" s="11">
        <v>0.95546699999999996</v>
      </c>
      <c r="FI1065" s="11" t="s">
        <v>115</v>
      </c>
      <c r="FJ1065" s="11" t="s">
        <v>115</v>
      </c>
      <c r="FK1065" s="9">
        <v>9704.4922600000009</v>
      </c>
      <c r="FL1065" s="11" t="s">
        <v>115</v>
      </c>
      <c r="FM1065" s="11" t="s">
        <v>115</v>
      </c>
    </row>
    <row r="1066" spans="116:169">
      <c r="DL1066" s="11">
        <v>0</v>
      </c>
      <c r="DM1066" s="11">
        <v>0.92569000000000001</v>
      </c>
      <c r="DN1066" s="11">
        <v>4.0800000000000003E-3</v>
      </c>
      <c r="DO1066" s="11">
        <v>4.1000000000000003E-3</v>
      </c>
      <c r="DP1066" s="11">
        <v>4.47E-3</v>
      </c>
      <c r="DQ1066" s="11">
        <v>8.0000000000000007E-5</v>
      </c>
      <c r="DR1066" s="11">
        <v>1E-4</v>
      </c>
      <c r="DS1066" s="11">
        <v>4.2100000000000002E-3</v>
      </c>
      <c r="DT1066" s="11">
        <v>1.272E-2</v>
      </c>
      <c r="DU1066" s="11">
        <v>3.6110000000000003E-2</v>
      </c>
      <c r="DV1066" s="11">
        <v>0.45317000000000002</v>
      </c>
      <c r="DW1066" s="11">
        <v>1.55525</v>
      </c>
      <c r="DX1066" s="11">
        <v>0</v>
      </c>
      <c r="DY1066" s="11">
        <v>9293.41597</v>
      </c>
      <c r="DZ1066" s="11">
        <v>41.467289999999998</v>
      </c>
      <c r="EA1066" s="11">
        <v>42.02008</v>
      </c>
      <c r="EB1066" s="11">
        <v>46.286099999999998</v>
      </c>
      <c r="EC1066" s="11">
        <v>0.84304000000000001</v>
      </c>
      <c r="ED1066" s="11">
        <v>1.0076099999999999</v>
      </c>
      <c r="EE1066" s="11">
        <v>43.977460000000001</v>
      </c>
      <c r="EF1066" s="11">
        <v>129.18860000000001</v>
      </c>
      <c r="EG1066" s="11">
        <v>523.76985000000002</v>
      </c>
      <c r="EH1066" s="11">
        <v>6099.1907600000004</v>
      </c>
      <c r="EI1066" s="11">
        <v>21148.722880000001</v>
      </c>
      <c r="EJ1066" s="11">
        <v>0</v>
      </c>
      <c r="EK1066" s="11">
        <v>106.1358202</v>
      </c>
      <c r="EL1066" s="11">
        <v>7.4108916999999996E-2</v>
      </c>
      <c r="EM1066" s="11">
        <v>5.4331465000000002E-2</v>
      </c>
      <c r="EN1066" s="11">
        <v>2.1850631999999998E-2</v>
      </c>
      <c r="EO1066" s="11">
        <v>0</v>
      </c>
      <c r="EP1066" s="11">
        <v>0</v>
      </c>
      <c r="EQ1066" s="11">
        <v>0</v>
      </c>
      <c r="ER1066" s="11">
        <v>0</v>
      </c>
      <c r="ES1066" s="11">
        <v>0</v>
      </c>
      <c r="ET1066" s="11">
        <v>0</v>
      </c>
      <c r="EU1066" s="11">
        <v>0</v>
      </c>
      <c r="EV1066" s="11">
        <v>0</v>
      </c>
      <c r="EW1066" s="11">
        <v>105.2598479</v>
      </c>
      <c r="EX1066" s="11">
        <v>7.5842740000000006E-2</v>
      </c>
      <c r="EY1066" s="11">
        <v>5.6437722000000003E-2</v>
      </c>
      <c r="EZ1066" s="11">
        <v>2.3144136999999999E-2</v>
      </c>
      <c r="FA1066" s="11">
        <v>0</v>
      </c>
      <c r="FB1066" s="11">
        <v>0</v>
      </c>
      <c r="FC1066" s="11">
        <v>0</v>
      </c>
      <c r="FD1066" s="11">
        <v>0</v>
      </c>
      <c r="FE1066" s="11">
        <v>0</v>
      </c>
      <c r="FF1066" s="11">
        <v>0</v>
      </c>
      <c r="FG1066" s="11">
        <v>0</v>
      </c>
      <c r="FH1066" s="11">
        <v>0.93843399999999999</v>
      </c>
      <c r="FI1066" s="11" t="s">
        <v>115</v>
      </c>
      <c r="FJ1066" s="11" t="s">
        <v>115</v>
      </c>
      <c r="FK1066" s="9">
        <v>9424.0324799999999</v>
      </c>
      <c r="FL1066" s="11" t="s">
        <v>115</v>
      </c>
      <c r="FM1066" s="11" t="s">
        <v>115</v>
      </c>
    </row>
    <row r="1067" spans="116:169">
      <c r="DL1067" s="11">
        <v>0</v>
      </c>
      <c r="DM1067" s="11">
        <v>0.90922000000000003</v>
      </c>
      <c r="DN1067" s="11">
        <v>4.4000000000000003E-3</v>
      </c>
      <c r="DO1067" s="11">
        <v>4.0099999999999997E-3</v>
      </c>
      <c r="DP1067" s="11">
        <v>3.6700000000000001E-3</v>
      </c>
      <c r="DQ1067" s="11">
        <v>8.0000000000000007E-5</v>
      </c>
      <c r="DR1067" s="11">
        <v>1E-4</v>
      </c>
      <c r="DS1067" s="11">
        <v>4.4400000000000004E-3</v>
      </c>
      <c r="DT1067" s="11">
        <v>1.252E-2</v>
      </c>
      <c r="DU1067" s="11">
        <v>3.6209999999999999E-2</v>
      </c>
      <c r="DV1067" s="11">
        <v>0.45738000000000001</v>
      </c>
      <c r="DW1067" s="11">
        <v>1.5679799999999999</v>
      </c>
      <c r="DX1067" s="11">
        <v>0</v>
      </c>
      <c r="DY1067" s="11">
        <v>9022.7764499999994</v>
      </c>
      <c r="DZ1067" s="11">
        <v>44.201479999999997</v>
      </c>
      <c r="EA1067" s="11">
        <v>40.642229999999998</v>
      </c>
      <c r="EB1067" s="11">
        <v>37.510390000000001</v>
      </c>
      <c r="EC1067" s="11">
        <v>0.79278000000000004</v>
      </c>
      <c r="ED1067" s="11">
        <v>0.97848999999999997</v>
      </c>
      <c r="EE1067" s="11">
        <v>45.87189</v>
      </c>
      <c r="EF1067" s="11">
        <v>125.72190000000001</v>
      </c>
      <c r="EG1067" s="11">
        <v>524.77746000000002</v>
      </c>
      <c r="EH1067" s="11">
        <v>6143.1682199999996</v>
      </c>
      <c r="EI1067" s="11">
        <v>21277.911479999999</v>
      </c>
      <c r="EJ1067" s="11">
        <v>0</v>
      </c>
      <c r="EK1067" s="11">
        <v>105.3970534</v>
      </c>
      <c r="EL1067" s="11">
        <v>7.0115365999999998E-2</v>
      </c>
      <c r="EM1067" s="11">
        <v>4.6137827999999999E-2</v>
      </c>
      <c r="EN1067" s="11">
        <v>2.3550834999999999E-2</v>
      </c>
      <c r="EO1067" s="11">
        <v>0</v>
      </c>
      <c r="EP1067" s="11">
        <v>0</v>
      </c>
      <c r="EQ1067" s="11">
        <v>0</v>
      </c>
      <c r="ER1067" s="11">
        <v>0</v>
      </c>
      <c r="ES1067" s="11">
        <v>0</v>
      </c>
      <c r="ET1067" s="11">
        <v>0</v>
      </c>
      <c r="EU1067" s="11">
        <v>0</v>
      </c>
      <c r="EV1067" s="11">
        <v>0</v>
      </c>
      <c r="EW1067" s="11">
        <v>102.2067717</v>
      </c>
      <c r="EX1067" s="11">
        <v>7.0166030000000004E-2</v>
      </c>
      <c r="EY1067" s="11">
        <v>4.6909578E-2</v>
      </c>
      <c r="EZ1067" s="11">
        <v>2.4409059E-2</v>
      </c>
      <c r="FA1067" s="11">
        <v>0</v>
      </c>
      <c r="FB1067" s="11">
        <v>0</v>
      </c>
      <c r="FC1067" s="11">
        <v>0</v>
      </c>
      <c r="FD1067" s="11">
        <v>0</v>
      </c>
      <c r="FE1067" s="11">
        <v>0</v>
      </c>
      <c r="FF1067" s="11">
        <v>0</v>
      </c>
      <c r="FG1067" s="11">
        <v>0</v>
      </c>
      <c r="FH1067" s="11">
        <v>0.92137599999999997</v>
      </c>
      <c r="FI1067" s="11" t="s">
        <v>115</v>
      </c>
      <c r="FJ1067" s="11" t="s">
        <v>115</v>
      </c>
      <c r="FK1067" s="9">
        <v>9145.9233359999998</v>
      </c>
      <c r="FL1067" s="11" t="s">
        <v>115</v>
      </c>
      <c r="FM1067" s="11" t="s">
        <v>115</v>
      </c>
    </row>
    <row r="1068" spans="116:169">
      <c r="DL1068" s="11">
        <v>0</v>
      </c>
      <c r="DM1068" s="11">
        <v>0.89371999999999996</v>
      </c>
      <c r="DN1068" s="11">
        <v>3.7499999999999999E-3</v>
      </c>
      <c r="DO1068" s="11">
        <v>4.2100000000000002E-3</v>
      </c>
      <c r="DP1068" s="11">
        <v>3.5599999999999998E-3</v>
      </c>
      <c r="DQ1068" s="11">
        <v>8.0000000000000007E-5</v>
      </c>
      <c r="DR1068" s="11">
        <v>9.0000000000000006E-5</v>
      </c>
      <c r="DS1068" s="11">
        <v>3.6700000000000001E-3</v>
      </c>
      <c r="DT1068" s="11">
        <v>1.2279999999999999E-2</v>
      </c>
      <c r="DU1068" s="11">
        <v>3.6310000000000002E-2</v>
      </c>
      <c r="DV1068" s="11">
        <v>0.46182000000000001</v>
      </c>
      <c r="DW1068" s="11">
        <v>1.5805</v>
      </c>
      <c r="DX1068" s="11">
        <v>0</v>
      </c>
      <c r="DY1068" s="11">
        <v>8764.4361000000008</v>
      </c>
      <c r="DZ1068" s="11">
        <v>37.243519999999997</v>
      </c>
      <c r="EA1068" s="11">
        <v>42.214210000000001</v>
      </c>
      <c r="EB1068" s="11">
        <v>36.053759999999997</v>
      </c>
      <c r="EC1068" s="11">
        <v>0.76024999999999998</v>
      </c>
      <c r="ED1068" s="11">
        <v>0.94106000000000001</v>
      </c>
      <c r="EE1068" s="11">
        <v>37.485439999999997</v>
      </c>
      <c r="EF1068" s="11">
        <v>121.89283</v>
      </c>
      <c r="EG1068" s="11">
        <v>525.75594999999998</v>
      </c>
      <c r="EH1068" s="11">
        <v>6189.0401199999997</v>
      </c>
      <c r="EI1068" s="11">
        <v>21403.633379999999</v>
      </c>
      <c r="EJ1068" s="11">
        <v>0</v>
      </c>
      <c r="EK1068" s="11">
        <v>104.7609009</v>
      </c>
      <c r="EL1068" s="11">
        <v>7.1526366999999993E-2</v>
      </c>
      <c r="EM1068" s="11">
        <v>4.4211105000000001E-2</v>
      </c>
      <c r="EN1068" s="11">
        <v>1.952135E-2</v>
      </c>
      <c r="EO1068" s="11">
        <v>0</v>
      </c>
      <c r="EP1068" s="11">
        <v>0</v>
      </c>
      <c r="EQ1068" s="11">
        <v>0</v>
      </c>
      <c r="ER1068" s="11">
        <v>0</v>
      </c>
      <c r="ES1068" s="11">
        <v>0</v>
      </c>
      <c r="ET1068" s="11">
        <v>0</v>
      </c>
      <c r="EU1068" s="11">
        <v>0</v>
      </c>
      <c r="EV1068" s="11">
        <v>0</v>
      </c>
      <c r="EW1068" s="11">
        <v>99.309412559999998</v>
      </c>
      <c r="EX1068" s="11">
        <v>6.9941540999999996E-2</v>
      </c>
      <c r="EY1068" s="11">
        <v>4.3953073000000002E-2</v>
      </c>
      <c r="EZ1068" s="11">
        <v>1.9793410000000001E-2</v>
      </c>
      <c r="FA1068" s="11">
        <v>0</v>
      </c>
      <c r="FB1068" s="11">
        <v>0</v>
      </c>
      <c r="FC1068" s="11">
        <v>0</v>
      </c>
      <c r="FD1068" s="11">
        <v>0</v>
      </c>
      <c r="FE1068" s="11">
        <v>0</v>
      </c>
      <c r="FF1068" s="11">
        <v>0</v>
      </c>
      <c r="FG1068" s="11">
        <v>0</v>
      </c>
      <c r="FH1068" s="11">
        <v>0.90532999999999997</v>
      </c>
      <c r="FI1068" s="11" t="s">
        <v>115</v>
      </c>
      <c r="FJ1068" s="11" t="s">
        <v>115</v>
      </c>
      <c r="FK1068" s="9">
        <v>8880.7078490000004</v>
      </c>
      <c r="FL1068" s="11" t="s">
        <v>115</v>
      </c>
      <c r="FM1068" s="11" t="s">
        <v>115</v>
      </c>
    </row>
    <row r="1069" spans="116:169">
      <c r="DL1069" s="11">
        <v>0</v>
      </c>
      <c r="DM1069" s="11">
        <v>0.87792999999999999</v>
      </c>
      <c r="DN1069" s="11">
        <v>4.13E-3</v>
      </c>
      <c r="DO1069" s="11">
        <v>3.7499999999999999E-3</v>
      </c>
      <c r="DP1069" s="11">
        <v>3.7000000000000002E-3</v>
      </c>
      <c r="DQ1069" s="11">
        <v>6.9999999999999994E-5</v>
      </c>
      <c r="DR1069" s="11">
        <v>9.0000000000000006E-5</v>
      </c>
      <c r="DS1069" s="11">
        <v>3.5999999999999999E-3</v>
      </c>
      <c r="DT1069" s="11">
        <v>1.206E-2</v>
      </c>
      <c r="DU1069" s="11">
        <v>3.6400000000000002E-2</v>
      </c>
      <c r="DV1069" s="11">
        <v>0.46549000000000001</v>
      </c>
      <c r="DW1069" s="11">
        <v>1.5927800000000001</v>
      </c>
      <c r="DX1069" s="11">
        <v>0</v>
      </c>
      <c r="DY1069" s="11">
        <v>8505.65906</v>
      </c>
      <c r="DZ1069" s="11">
        <v>40.539430000000003</v>
      </c>
      <c r="EA1069" s="11">
        <v>37.125</v>
      </c>
      <c r="EB1069" s="11">
        <v>36.997549999999997</v>
      </c>
      <c r="EC1069" s="11">
        <v>0.71657999999999999</v>
      </c>
      <c r="ED1069" s="11">
        <v>0.90600999999999998</v>
      </c>
      <c r="EE1069" s="11">
        <v>36.349110000000003</v>
      </c>
      <c r="EF1069" s="11">
        <v>118.2302</v>
      </c>
      <c r="EG1069" s="11">
        <v>526.69700999999998</v>
      </c>
      <c r="EH1069" s="11">
        <v>6226.5255500000003</v>
      </c>
      <c r="EI1069" s="11">
        <v>21525.52621</v>
      </c>
      <c r="EJ1069" s="11">
        <v>0</v>
      </c>
      <c r="EK1069" s="11">
        <v>104.0525744</v>
      </c>
      <c r="EL1069" s="11">
        <v>6.6860765000000003E-2</v>
      </c>
      <c r="EM1069" s="11">
        <v>4.6280772999999997E-2</v>
      </c>
      <c r="EN1069" s="11">
        <v>1.9187203999999999E-2</v>
      </c>
      <c r="EO1069" s="11">
        <v>0</v>
      </c>
      <c r="EP1069" s="11">
        <v>0</v>
      </c>
      <c r="EQ1069" s="11">
        <v>0</v>
      </c>
      <c r="ER1069" s="11">
        <v>0</v>
      </c>
      <c r="ES1069" s="11">
        <v>0</v>
      </c>
      <c r="ET1069" s="11">
        <v>0</v>
      </c>
      <c r="EU1069" s="11">
        <v>0</v>
      </c>
      <c r="EV1069" s="11">
        <v>0</v>
      </c>
      <c r="EW1069" s="11">
        <v>96.397891619999996</v>
      </c>
      <c r="EX1069" s="11">
        <v>6.3960418000000005E-2</v>
      </c>
      <c r="EY1069" s="11">
        <v>4.4983760999999997E-2</v>
      </c>
      <c r="EZ1069" s="11">
        <v>1.9027575000000001E-2</v>
      </c>
      <c r="FA1069" s="11">
        <v>0</v>
      </c>
      <c r="FB1069" s="11">
        <v>0</v>
      </c>
      <c r="FC1069" s="11">
        <v>0</v>
      </c>
      <c r="FD1069" s="11">
        <v>0</v>
      </c>
      <c r="FE1069" s="11">
        <v>0</v>
      </c>
      <c r="FF1069" s="11">
        <v>0</v>
      </c>
      <c r="FG1069" s="11">
        <v>0</v>
      </c>
      <c r="FH1069" s="11">
        <v>0.88958300000000001</v>
      </c>
      <c r="FI1069" s="11" t="s">
        <v>115</v>
      </c>
      <c r="FJ1069" s="11" t="s">
        <v>115</v>
      </c>
      <c r="FK1069" s="9">
        <v>8621.0376240000005</v>
      </c>
      <c r="FL1069" s="11" t="s">
        <v>115</v>
      </c>
      <c r="FM1069" s="11" t="s">
        <v>115</v>
      </c>
    </row>
    <row r="1070" spans="116:169">
      <c r="DL1070" s="11">
        <v>0</v>
      </c>
      <c r="DM1070" s="11">
        <v>0.86240000000000006</v>
      </c>
      <c r="DN1070" s="11">
        <v>4.15E-3</v>
      </c>
      <c r="DO1070" s="11">
        <v>3.98E-3</v>
      </c>
      <c r="DP1070" s="11">
        <v>3.3500000000000001E-3</v>
      </c>
      <c r="DQ1070" s="11">
        <v>6.9999999999999994E-5</v>
      </c>
      <c r="DR1070" s="11">
        <v>9.0000000000000006E-5</v>
      </c>
      <c r="DS1070" s="11">
        <v>3.7100000000000002E-3</v>
      </c>
      <c r="DT1070" s="11">
        <v>1.184E-2</v>
      </c>
      <c r="DU1070" s="11">
        <v>3.6499999999999998E-2</v>
      </c>
      <c r="DV1070" s="11">
        <v>0.46909000000000001</v>
      </c>
      <c r="DW1070" s="11">
        <v>1.60484</v>
      </c>
      <c r="DX1070" s="11">
        <v>0</v>
      </c>
      <c r="DY1070" s="11">
        <v>8252.0522799999999</v>
      </c>
      <c r="DZ1070" s="11">
        <v>40.19247</v>
      </c>
      <c r="EA1070" s="11">
        <v>38.900149999999996</v>
      </c>
      <c r="EB1070" s="11">
        <v>33.102760000000004</v>
      </c>
      <c r="EC1070" s="11">
        <v>0.71138999999999997</v>
      </c>
      <c r="ED1070" s="11">
        <v>0.88717999999999997</v>
      </c>
      <c r="EE1070" s="11">
        <v>37.006219999999999</v>
      </c>
      <c r="EF1070" s="11">
        <v>114.69617</v>
      </c>
      <c r="EG1070" s="11">
        <v>527.60302000000001</v>
      </c>
      <c r="EH1070" s="11">
        <v>6262.8746600000004</v>
      </c>
      <c r="EI1070" s="11">
        <v>21643.756410000002</v>
      </c>
      <c r="EJ1070" s="11">
        <v>0</v>
      </c>
      <c r="EK1070" s="11">
        <v>103.35712239999999</v>
      </c>
      <c r="EL1070" s="11">
        <v>6.8969463999999994E-2</v>
      </c>
      <c r="EM1070" s="11">
        <v>4.2783609E-2</v>
      </c>
      <c r="EN1070" s="11">
        <v>2.0133235999999999E-2</v>
      </c>
      <c r="EO1070" s="11">
        <v>0</v>
      </c>
      <c r="EP1070" s="11">
        <v>0</v>
      </c>
      <c r="EQ1070" s="11">
        <v>0</v>
      </c>
      <c r="ER1070" s="11">
        <v>0</v>
      </c>
      <c r="ES1070" s="11">
        <v>0</v>
      </c>
      <c r="ET1070" s="11">
        <v>0</v>
      </c>
      <c r="EU1070" s="11">
        <v>0</v>
      </c>
      <c r="EV1070" s="11">
        <v>0</v>
      </c>
      <c r="EW1070" s="11">
        <v>93.55320304</v>
      </c>
      <c r="EX1070" s="11">
        <v>6.4446718E-2</v>
      </c>
      <c r="EY1070" s="11">
        <v>4.0662894999999998E-2</v>
      </c>
      <c r="EZ1070" s="11">
        <v>1.9522600000000001E-2</v>
      </c>
      <c r="FA1070" s="11">
        <v>0</v>
      </c>
      <c r="FB1070" s="11">
        <v>0</v>
      </c>
      <c r="FC1070" s="11">
        <v>0</v>
      </c>
      <c r="FD1070" s="11">
        <v>0</v>
      </c>
      <c r="FE1070" s="11">
        <v>0</v>
      </c>
      <c r="FF1070" s="11">
        <v>0</v>
      </c>
      <c r="FG1070" s="11">
        <v>0</v>
      </c>
      <c r="FH1070" s="11">
        <v>0.87394899999999998</v>
      </c>
      <c r="FI1070" s="11" t="s">
        <v>115</v>
      </c>
      <c r="FJ1070" s="11" t="s">
        <v>115</v>
      </c>
      <c r="FK1070" s="9">
        <v>8364.9590530000005</v>
      </c>
      <c r="FL1070" s="11" t="s">
        <v>115</v>
      </c>
      <c r="FM1070" s="11" t="s">
        <v>115</v>
      </c>
    </row>
    <row r="1071" spans="116:169">
      <c r="DL1071" s="11">
        <v>0</v>
      </c>
      <c r="DM1071" s="11">
        <v>0.84706999999999999</v>
      </c>
      <c r="DN1071" s="11">
        <v>4.1900000000000001E-3</v>
      </c>
      <c r="DO1071" s="11">
        <v>3.9899999999999996E-3</v>
      </c>
      <c r="DP1071" s="11">
        <v>3.5100000000000001E-3</v>
      </c>
      <c r="DQ1071" s="11">
        <v>6.9999999999999994E-5</v>
      </c>
      <c r="DR1071" s="11">
        <v>9.0000000000000006E-5</v>
      </c>
      <c r="DS1071" s="11">
        <v>3.3999999999999998E-3</v>
      </c>
      <c r="DT1071" s="11">
        <v>1.1639999999999999E-2</v>
      </c>
      <c r="DU1071" s="11">
        <v>3.6589999999999998E-2</v>
      </c>
      <c r="DV1071" s="11">
        <v>0.47278999999999999</v>
      </c>
      <c r="DW1071" s="11">
        <v>1.6166700000000001</v>
      </c>
      <c r="DX1071" s="11">
        <v>0</v>
      </c>
      <c r="DY1071" s="11">
        <v>8002.8486000000003</v>
      </c>
      <c r="DZ1071" s="11">
        <v>40.098489999999998</v>
      </c>
      <c r="EA1071" s="11">
        <v>38.555280000000003</v>
      </c>
      <c r="EB1071" s="11">
        <v>34.264029999999998</v>
      </c>
      <c r="EC1071" s="11">
        <v>0.69689999999999996</v>
      </c>
      <c r="ED1071" s="11">
        <v>0.85882999999999998</v>
      </c>
      <c r="EE1071" s="11">
        <v>33.500920000000001</v>
      </c>
      <c r="EF1071" s="11">
        <v>111.34310000000001</v>
      </c>
      <c r="EG1071" s="11">
        <v>528.49019999999996</v>
      </c>
      <c r="EH1071" s="11">
        <v>6299.8808799999997</v>
      </c>
      <c r="EI1071" s="11">
        <v>21758.452580000001</v>
      </c>
      <c r="EJ1071" s="11">
        <v>0</v>
      </c>
      <c r="EK1071" s="11">
        <v>102.6595686</v>
      </c>
      <c r="EL1071" s="11">
        <v>7.0265361999999998E-2</v>
      </c>
      <c r="EM1071" s="11">
        <v>4.4640043999999997E-2</v>
      </c>
      <c r="EN1071" s="11">
        <v>1.8434919000000001E-2</v>
      </c>
      <c r="EO1071" s="11">
        <v>0</v>
      </c>
      <c r="EP1071" s="11">
        <v>0</v>
      </c>
      <c r="EQ1071" s="11">
        <v>0</v>
      </c>
      <c r="ER1071" s="11">
        <v>0</v>
      </c>
      <c r="ES1071" s="11">
        <v>0</v>
      </c>
      <c r="ET1071" s="11">
        <v>0</v>
      </c>
      <c r="EU1071" s="11">
        <v>0</v>
      </c>
      <c r="EV1071" s="11">
        <v>0</v>
      </c>
      <c r="EW1071" s="11">
        <v>90.760591030000001</v>
      </c>
      <c r="EX1071" s="11">
        <v>6.4149128999999999E-2</v>
      </c>
      <c r="EY1071" s="11">
        <v>4.1454282000000002E-2</v>
      </c>
      <c r="EZ1071" s="11">
        <v>1.7474521999999999E-2</v>
      </c>
      <c r="FA1071" s="11">
        <v>0</v>
      </c>
      <c r="FB1071" s="11">
        <v>0</v>
      </c>
      <c r="FC1071" s="11">
        <v>0</v>
      </c>
      <c r="FD1071" s="11">
        <v>0</v>
      </c>
      <c r="FE1071" s="11">
        <v>0</v>
      </c>
      <c r="FF1071" s="11">
        <v>0</v>
      </c>
      <c r="FG1071" s="11">
        <v>0</v>
      </c>
      <c r="FH1071" s="11">
        <v>0.85882899999999995</v>
      </c>
      <c r="FI1071" s="11" t="s">
        <v>115</v>
      </c>
      <c r="FJ1071" s="11" t="s">
        <v>115</v>
      </c>
      <c r="FK1071" s="9">
        <v>8116.4632959999999</v>
      </c>
      <c r="FL1071" s="11" t="s">
        <v>115</v>
      </c>
      <c r="FM1071" s="11" t="s">
        <v>115</v>
      </c>
    </row>
    <row r="1072" spans="116:169">
      <c r="DL1072" s="11">
        <v>0</v>
      </c>
      <c r="DM1072" s="11">
        <v>0.83204999999999996</v>
      </c>
      <c r="DN1072" s="11">
        <v>4.1000000000000003E-3</v>
      </c>
      <c r="DO1072" s="11">
        <v>4.0099999999999997E-3</v>
      </c>
      <c r="DP1072" s="11">
        <v>3.5200000000000001E-3</v>
      </c>
      <c r="DQ1072" s="11">
        <v>6.9999999999999994E-5</v>
      </c>
      <c r="DR1072" s="11">
        <v>9.0000000000000006E-5</v>
      </c>
      <c r="DS1072" s="11">
        <v>3.5400000000000002E-3</v>
      </c>
      <c r="DT1072" s="11">
        <v>1.145E-2</v>
      </c>
      <c r="DU1072" s="11">
        <v>3.6679999999999997E-2</v>
      </c>
      <c r="DV1072" s="11">
        <v>0.47619</v>
      </c>
      <c r="DW1072" s="11">
        <v>1.6283099999999999</v>
      </c>
      <c r="DX1072" s="11">
        <v>0</v>
      </c>
      <c r="DY1072" s="11">
        <v>7759.1783800000003</v>
      </c>
      <c r="DZ1072" s="11">
        <v>38.720350000000003</v>
      </c>
      <c r="EA1072" s="11">
        <v>38.275179999999999</v>
      </c>
      <c r="EB1072" s="11">
        <v>34.007980000000003</v>
      </c>
      <c r="EC1072" s="11">
        <v>0.69555</v>
      </c>
      <c r="ED1072" s="11">
        <v>0.84018000000000004</v>
      </c>
      <c r="EE1072" s="11">
        <v>34.49409</v>
      </c>
      <c r="EF1072" s="11">
        <v>108.14306999999999</v>
      </c>
      <c r="EG1072" s="11">
        <v>529.34902999999997</v>
      </c>
      <c r="EH1072" s="11">
        <v>6333.3818000000001</v>
      </c>
      <c r="EI1072" s="11">
        <v>21869.795679999999</v>
      </c>
      <c r="EJ1072" s="11">
        <v>0</v>
      </c>
      <c r="EK1072" s="11">
        <v>101.97166060000001</v>
      </c>
      <c r="EL1072" s="11">
        <v>7.1751181999999997E-2</v>
      </c>
      <c r="EM1072" s="11">
        <v>4.5569919E-2</v>
      </c>
      <c r="EN1072" s="11">
        <v>1.9522359999999999E-2</v>
      </c>
      <c r="EO1072" s="11">
        <v>0</v>
      </c>
      <c r="EP1072" s="11">
        <v>0</v>
      </c>
      <c r="EQ1072" s="11">
        <v>0</v>
      </c>
      <c r="ER1072" s="11">
        <v>0</v>
      </c>
      <c r="ES1072" s="11">
        <v>0</v>
      </c>
      <c r="ET1072" s="11">
        <v>0</v>
      </c>
      <c r="EU1072" s="11">
        <v>0</v>
      </c>
      <c r="EV1072" s="11">
        <v>0</v>
      </c>
      <c r="EW1072" s="11">
        <v>88.029401579999998</v>
      </c>
      <c r="EX1072" s="11">
        <v>6.3988432999999997E-2</v>
      </c>
      <c r="EY1072" s="11">
        <v>4.1348757999999999E-2</v>
      </c>
      <c r="EZ1072" s="11">
        <v>1.8085066E-2</v>
      </c>
      <c r="FA1072" s="11">
        <v>0</v>
      </c>
      <c r="FB1072" s="11">
        <v>0</v>
      </c>
      <c r="FC1072" s="11">
        <v>0</v>
      </c>
      <c r="FD1072" s="11">
        <v>0</v>
      </c>
      <c r="FE1072" s="11">
        <v>0</v>
      </c>
      <c r="FF1072" s="11">
        <v>0</v>
      </c>
      <c r="FG1072" s="11">
        <v>0</v>
      </c>
      <c r="FH1072" s="11">
        <v>0.84375699999999998</v>
      </c>
      <c r="FI1072" s="11" t="s">
        <v>115</v>
      </c>
      <c r="FJ1072" s="11" t="s">
        <v>115</v>
      </c>
      <c r="FK1072" s="9">
        <v>7870.8774530000001</v>
      </c>
      <c r="FL1072" s="11" t="s">
        <v>115</v>
      </c>
      <c r="FM1072" s="11" t="s">
        <v>115</v>
      </c>
    </row>
    <row r="1073" spans="116:169">
      <c r="DL1073" s="11">
        <v>0</v>
      </c>
      <c r="DM1073" s="11">
        <v>0.81686000000000003</v>
      </c>
      <c r="DN1073" s="11">
        <v>4.47E-3</v>
      </c>
      <c r="DO1073" s="11">
        <v>3.9300000000000003E-3</v>
      </c>
      <c r="DP1073" s="11">
        <v>3.5400000000000002E-3</v>
      </c>
      <c r="DQ1073" s="11">
        <v>6.9999999999999994E-5</v>
      </c>
      <c r="DR1073" s="11">
        <v>9.0000000000000006E-5</v>
      </c>
      <c r="DS1073" s="11">
        <v>3.5699999999999998E-3</v>
      </c>
      <c r="DT1073" s="11">
        <v>1.123E-2</v>
      </c>
      <c r="DU1073" s="11">
        <v>3.6760000000000001E-2</v>
      </c>
      <c r="DV1073" s="11">
        <v>0.47971999999999998</v>
      </c>
      <c r="DW1073" s="11">
        <v>1.6397600000000001</v>
      </c>
      <c r="DX1073" s="11">
        <v>0</v>
      </c>
      <c r="DY1073" s="11">
        <v>7516.4651000000003</v>
      </c>
      <c r="DZ1073" s="11">
        <v>41.693930000000002</v>
      </c>
      <c r="EA1073" s="11">
        <v>37.068849999999998</v>
      </c>
      <c r="EB1073" s="11">
        <v>33.703780000000002</v>
      </c>
      <c r="EC1073" s="11">
        <v>0.68098999999999998</v>
      </c>
      <c r="ED1073" s="11">
        <v>0.81650999999999996</v>
      </c>
      <c r="EE1073" s="11">
        <v>34.37397</v>
      </c>
      <c r="EF1073" s="11">
        <v>104.7052</v>
      </c>
      <c r="EG1073" s="11">
        <v>530.18921</v>
      </c>
      <c r="EH1073" s="11">
        <v>6367.8758900000003</v>
      </c>
      <c r="EI1073" s="11">
        <v>21977.938750000001</v>
      </c>
      <c r="EJ1073" s="11">
        <v>0</v>
      </c>
      <c r="EK1073" s="11">
        <v>101.2311017</v>
      </c>
      <c r="EL1073" s="11">
        <v>7.1871475000000004E-2</v>
      </c>
      <c r="EM1073" s="11">
        <v>4.6319804999999999E-2</v>
      </c>
      <c r="EN1073" s="11">
        <v>1.9832536000000001E-2</v>
      </c>
      <c r="EO1073" s="11">
        <v>0</v>
      </c>
      <c r="EP1073" s="11">
        <v>0</v>
      </c>
      <c r="EQ1073" s="11">
        <v>0</v>
      </c>
      <c r="ER1073" s="11">
        <v>0</v>
      </c>
      <c r="ES1073" s="11">
        <v>0</v>
      </c>
      <c r="ET1073" s="11">
        <v>0</v>
      </c>
      <c r="EU1073" s="11">
        <v>0</v>
      </c>
      <c r="EV1073" s="11">
        <v>0</v>
      </c>
      <c r="EW1073" s="11">
        <v>85.305733930000002</v>
      </c>
      <c r="EX1073" s="11">
        <v>6.2602315000000006E-2</v>
      </c>
      <c r="EY1073" s="11">
        <v>4.1052931000000001E-2</v>
      </c>
      <c r="EZ1073" s="11">
        <v>1.7950200999999999E-2</v>
      </c>
      <c r="FA1073" s="11">
        <v>0</v>
      </c>
      <c r="FB1073" s="11">
        <v>0</v>
      </c>
      <c r="FC1073" s="11">
        <v>0</v>
      </c>
      <c r="FD1073" s="11">
        <v>0</v>
      </c>
      <c r="FE1073" s="11">
        <v>0</v>
      </c>
      <c r="FF1073" s="11">
        <v>0</v>
      </c>
      <c r="FG1073" s="11">
        <v>0</v>
      </c>
      <c r="FH1073" s="11">
        <v>0.828874</v>
      </c>
      <c r="FI1073" s="11" t="s">
        <v>115</v>
      </c>
      <c r="FJ1073" s="11" t="s">
        <v>115</v>
      </c>
      <c r="FK1073" s="9">
        <v>7629.6126439999998</v>
      </c>
      <c r="FL1073" s="11" t="s">
        <v>115</v>
      </c>
      <c r="FM1073" s="11" t="s">
        <v>115</v>
      </c>
    </row>
    <row r="1074" spans="116:169">
      <c r="DL1074" s="11">
        <v>0</v>
      </c>
      <c r="DM1074" s="11">
        <v>0.80176000000000003</v>
      </c>
      <c r="DN1074" s="11">
        <v>4.6800000000000001E-3</v>
      </c>
      <c r="DO1074" s="11">
        <v>4.1799999999999997E-3</v>
      </c>
      <c r="DP1074" s="11">
        <v>3.48E-3</v>
      </c>
      <c r="DQ1074" s="11">
        <v>6.9999999999999994E-5</v>
      </c>
      <c r="DR1074" s="11">
        <v>9.0000000000000006E-5</v>
      </c>
      <c r="DS1074" s="11">
        <v>3.5899999999999999E-3</v>
      </c>
      <c r="DT1074" s="11">
        <v>1.102E-2</v>
      </c>
      <c r="DU1074" s="11">
        <v>3.6850000000000001E-2</v>
      </c>
      <c r="DV1074" s="11">
        <v>0.48329</v>
      </c>
      <c r="DW1074" s="11">
        <v>1.6509799999999999</v>
      </c>
      <c r="DX1074" s="11">
        <v>0</v>
      </c>
      <c r="DY1074" s="11">
        <v>7277.1710300000004</v>
      </c>
      <c r="DZ1074" s="11">
        <v>43.100999999999999</v>
      </c>
      <c r="EA1074" s="11">
        <v>38.913330000000002</v>
      </c>
      <c r="EB1074" s="11">
        <v>32.784790000000001</v>
      </c>
      <c r="EC1074" s="11">
        <v>0.68723000000000001</v>
      </c>
      <c r="ED1074" s="11">
        <v>0.79934000000000005</v>
      </c>
      <c r="EE1074" s="11">
        <v>34.108939999999997</v>
      </c>
      <c r="EF1074" s="11">
        <v>101.42576</v>
      </c>
      <c r="EG1074" s="11">
        <v>531.00572999999997</v>
      </c>
      <c r="EH1074" s="11">
        <v>6402.2498599999999</v>
      </c>
      <c r="EI1074" s="11">
        <v>22082.643950000001</v>
      </c>
      <c r="EJ1074" s="11">
        <v>0</v>
      </c>
      <c r="EK1074" s="11">
        <v>100.47908390000001</v>
      </c>
      <c r="EL1074" s="11">
        <v>7.5882530000000004E-2</v>
      </c>
      <c r="EM1074" s="11">
        <v>4.6124433999999999E-2</v>
      </c>
      <c r="EN1074" s="11">
        <v>2.0123452E-2</v>
      </c>
      <c r="EO1074" s="11">
        <v>0</v>
      </c>
      <c r="EP1074" s="11">
        <v>0</v>
      </c>
      <c r="EQ1074" s="11">
        <v>0</v>
      </c>
      <c r="ER1074" s="11">
        <v>0</v>
      </c>
      <c r="ES1074" s="11">
        <v>0</v>
      </c>
      <c r="ET1074" s="11">
        <v>0</v>
      </c>
      <c r="EU1074" s="11">
        <v>0</v>
      </c>
      <c r="EV1074" s="11">
        <v>0</v>
      </c>
      <c r="EW1074" s="11">
        <v>82.626122350000003</v>
      </c>
      <c r="EX1074" s="11">
        <v>6.4497125000000002E-2</v>
      </c>
      <c r="EY1074" s="11">
        <v>3.9919893999999997E-2</v>
      </c>
      <c r="EZ1074" s="11">
        <v>1.7789843E-2</v>
      </c>
      <c r="FA1074" s="11">
        <v>0</v>
      </c>
      <c r="FB1074" s="11">
        <v>0</v>
      </c>
      <c r="FC1074" s="11">
        <v>0</v>
      </c>
      <c r="FD1074" s="11">
        <v>0</v>
      </c>
      <c r="FE1074" s="11">
        <v>0</v>
      </c>
      <c r="FF1074" s="11">
        <v>0</v>
      </c>
      <c r="FG1074" s="11">
        <v>0</v>
      </c>
      <c r="FH1074" s="11">
        <v>0.81418000000000001</v>
      </c>
      <c r="FI1074" s="11" t="s">
        <v>115</v>
      </c>
      <c r="FJ1074" s="11" t="s">
        <v>115</v>
      </c>
      <c r="FK1074" s="9">
        <v>7392.6573879999996</v>
      </c>
      <c r="FL1074" s="11" t="s">
        <v>115</v>
      </c>
      <c r="FM1074" s="11" t="s">
        <v>115</v>
      </c>
    </row>
    <row r="1075" spans="116:169">
      <c r="DL1075" s="11">
        <v>0</v>
      </c>
      <c r="DM1075" s="11">
        <v>0.78774</v>
      </c>
      <c r="DN1075" s="11">
        <v>3.9199999999999999E-3</v>
      </c>
      <c r="DO1075" s="11">
        <v>4.3400000000000001E-3</v>
      </c>
      <c r="DP1075" s="11">
        <v>3.6800000000000001E-3</v>
      </c>
      <c r="DQ1075" s="11">
        <v>8.0000000000000007E-5</v>
      </c>
      <c r="DR1075" s="11">
        <v>9.0000000000000006E-5</v>
      </c>
      <c r="DS1075" s="11">
        <v>3.5200000000000001E-3</v>
      </c>
      <c r="DT1075" s="11">
        <v>1.082E-2</v>
      </c>
      <c r="DU1075" s="11">
        <v>3.6940000000000001E-2</v>
      </c>
      <c r="DV1075" s="11">
        <v>0.48687999999999998</v>
      </c>
      <c r="DW1075" s="11">
        <v>1.6619999999999999</v>
      </c>
      <c r="DX1075" s="11">
        <v>0</v>
      </c>
      <c r="DY1075" s="11">
        <v>7050.3068300000004</v>
      </c>
      <c r="DZ1075" s="11">
        <v>35.615220000000001</v>
      </c>
      <c r="EA1075" s="11">
        <v>39.874339999999997</v>
      </c>
      <c r="EB1075" s="11">
        <v>34.187359999999998</v>
      </c>
      <c r="EC1075" s="11">
        <v>0.69638</v>
      </c>
      <c r="ED1075" s="11">
        <v>0.78220999999999996</v>
      </c>
      <c r="EE1075" s="11">
        <v>33.022010000000002</v>
      </c>
      <c r="EF1075" s="11">
        <v>98.185649999999995</v>
      </c>
      <c r="EG1075" s="11">
        <v>531.80507</v>
      </c>
      <c r="EH1075" s="11">
        <v>6436.3588</v>
      </c>
      <c r="EI1075" s="11">
        <v>22184.06971</v>
      </c>
      <c r="EJ1075" s="11">
        <v>0</v>
      </c>
      <c r="EK1075" s="11">
        <v>99.838330119999995</v>
      </c>
      <c r="EL1075" s="11">
        <v>8.0052890000000002E-2</v>
      </c>
      <c r="EM1075" s="11">
        <v>4.8958403999999997E-2</v>
      </c>
      <c r="EN1075" s="11">
        <v>2.0049348000000002E-2</v>
      </c>
      <c r="EO1075" s="11">
        <v>0</v>
      </c>
      <c r="EP1075" s="11">
        <v>0</v>
      </c>
      <c r="EQ1075" s="11">
        <v>0</v>
      </c>
      <c r="ER1075" s="11">
        <v>0</v>
      </c>
      <c r="ES1075" s="11">
        <v>0</v>
      </c>
      <c r="ET1075" s="11">
        <v>0</v>
      </c>
      <c r="EU1075" s="11">
        <v>0</v>
      </c>
      <c r="EV1075" s="11">
        <v>0</v>
      </c>
      <c r="EW1075" s="11">
        <v>80.088959930000001</v>
      </c>
      <c r="EX1075" s="11">
        <v>6.6395939000000001E-2</v>
      </c>
      <c r="EY1075" s="11">
        <v>4.1357658999999998E-2</v>
      </c>
      <c r="EZ1075" s="11">
        <v>1.7306894E-2</v>
      </c>
      <c r="FA1075" s="11">
        <v>0</v>
      </c>
      <c r="FB1075" s="11">
        <v>0</v>
      </c>
      <c r="FC1075" s="11">
        <v>0</v>
      </c>
      <c r="FD1075" s="11">
        <v>0</v>
      </c>
      <c r="FE1075" s="11">
        <v>0</v>
      </c>
      <c r="FF1075" s="11">
        <v>0</v>
      </c>
      <c r="FG1075" s="11">
        <v>0</v>
      </c>
      <c r="FH1075" s="11">
        <v>0.79976199999999997</v>
      </c>
      <c r="FI1075" s="11" t="s">
        <v>115</v>
      </c>
      <c r="FJ1075" s="11" t="s">
        <v>115</v>
      </c>
      <c r="FK1075" s="9">
        <v>7160.6801269999996</v>
      </c>
      <c r="FL1075" s="11" t="s">
        <v>115</v>
      </c>
      <c r="FM1075" s="11" t="s">
        <v>115</v>
      </c>
    </row>
    <row r="1076" spans="116:169">
      <c r="DL1076" s="11">
        <v>0</v>
      </c>
      <c r="DM1076" s="11">
        <v>0.77319000000000004</v>
      </c>
      <c r="DN1076" s="11">
        <v>4.4900000000000001E-3</v>
      </c>
      <c r="DO1076" s="11">
        <v>3.8E-3</v>
      </c>
      <c r="DP1076" s="11">
        <v>3.79E-3</v>
      </c>
      <c r="DQ1076" s="11">
        <v>6.9999999999999994E-5</v>
      </c>
      <c r="DR1076" s="11">
        <v>8.0000000000000007E-5</v>
      </c>
      <c r="DS1076" s="11">
        <v>3.7299999999999998E-3</v>
      </c>
      <c r="DT1076" s="11">
        <v>1.061E-2</v>
      </c>
      <c r="DU1076" s="11">
        <v>3.7019999999999997E-2</v>
      </c>
      <c r="DV1076" s="11">
        <v>0.49038999999999999</v>
      </c>
      <c r="DW1076" s="11">
        <v>1.67282</v>
      </c>
      <c r="DX1076" s="11">
        <v>0</v>
      </c>
      <c r="DY1076" s="11">
        <v>6821.1767200000004</v>
      </c>
      <c r="DZ1076" s="11">
        <v>40.147820000000003</v>
      </c>
      <c r="EA1076" s="11">
        <v>34.408850000000001</v>
      </c>
      <c r="EB1076" s="11">
        <v>34.776539999999997</v>
      </c>
      <c r="EC1076" s="11">
        <v>0.65947</v>
      </c>
      <c r="ED1076" s="11">
        <v>0.75432999999999995</v>
      </c>
      <c r="EE1076" s="11">
        <v>34.534120000000001</v>
      </c>
      <c r="EF1076" s="11">
        <v>94.99239</v>
      </c>
      <c r="EG1076" s="11">
        <v>532.58727999999996</v>
      </c>
      <c r="EH1076" s="11">
        <v>6469.3808099999997</v>
      </c>
      <c r="EI1076" s="11">
        <v>22282.255359999999</v>
      </c>
      <c r="EJ1076" s="11">
        <v>0</v>
      </c>
      <c r="EK1076" s="11">
        <v>99.082161139999997</v>
      </c>
      <c r="EL1076" s="11">
        <v>7.4794326999999994E-2</v>
      </c>
      <c r="EM1076" s="11">
        <v>5.1522515999999997E-2</v>
      </c>
      <c r="EN1076" s="11">
        <v>2.1414888E-2</v>
      </c>
      <c r="EO1076" s="11">
        <v>0</v>
      </c>
      <c r="EP1076" s="11">
        <v>0</v>
      </c>
      <c r="EQ1076" s="11">
        <v>0</v>
      </c>
      <c r="ER1076" s="11">
        <v>0</v>
      </c>
      <c r="ES1076" s="11">
        <v>0</v>
      </c>
      <c r="ET1076" s="11">
        <v>0</v>
      </c>
      <c r="EU1076" s="11">
        <v>0</v>
      </c>
      <c r="EV1076" s="11">
        <v>0</v>
      </c>
      <c r="EW1076" s="11">
        <v>77.509017529999994</v>
      </c>
      <c r="EX1076" s="11">
        <v>6.0587585999999999E-2</v>
      </c>
      <c r="EY1076" s="11">
        <v>4.2474096000000003E-2</v>
      </c>
      <c r="EZ1076" s="11">
        <v>1.8044705000000001E-2</v>
      </c>
      <c r="FA1076" s="11">
        <v>0</v>
      </c>
      <c r="FB1076" s="11">
        <v>0</v>
      </c>
      <c r="FC1076" s="11">
        <v>0</v>
      </c>
      <c r="FD1076" s="11">
        <v>0</v>
      </c>
      <c r="FE1076" s="11">
        <v>0</v>
      </c>
      <c r="FF1076" s="11">
        <v>0</v>
      </c>
      <c r="FG1076" s="11">
        <v>0</v>
      </c>
      <c r="FH1076" s="11">
        <v>0.78534000000000004</v>
      </c>
      <c r="FI1076" s="11" t="s">
        <v>115</v>
      </c>
      <c r="FJ1076" s="11" t="s">
        <v>115</v>
      </c>
      <c r="FK1076" s="9">
        <v>6931.1694049999996</v>
      </c>
      <c r="FL1076" s="11" t="s">
        <v>115</v>
      </c>
      <c r="FM1076" s="11" t="s">
        <v>115</v>
      </c>
    </row>
    <row r="1077" spans="116:169">
      <c r="DL1077" s="11">
        <v>0</v>
      </c>
      <c r="DM1077" s="11">
        <v>0.76014999999999999</v>
      </c>
      <c r="DN1077" s="11">
        <v>3.29E-3</v>
      </c>
      <c r="DO1077" s="11">
        <v>4.15E-3</v>
      </c>
      <c r="DP1077" s="11">
        <v>3.3899999999999998E-3</v>
      </c>
      <c r="DQ1077" s="11">
        <v>6.9999999999999994E-5</v>
      </c>
      <c r="DR1077" s="11">
        <v>8.0000000000000007E-5</v>
      </c>
      <c r="DS1077" s="11">
        <v>3.7599999999999999E-3</v>
      </c>
      <c r="DT1077" s="11">
        <v>1.044E-2</v>
      </c>
      <c r="DU1077" s="11">
        <v>3.7109999999999997E-2</v>
      </c>
      <c r="DV1077" s="11">
        <v>0.49412</v>
      </c>
      <c r="DW1077" s="11">
        <v>1.68343</v>
      </c>
      <c r="DX1077" s="11">
        <v>0</v>
      </c>
      <c r="DY1077" s="11">
        <v>6607.8339400000004</v>
      </c>
      <c r="DZ1077" s="11">
        <v>29.051950000000001</v>
      </c>
      <c r="EA1077" s="11">
        <v>37.071980000000003</v>
      </c>
      <c r="EB1077" s="11">
        <v>30.608519999999999</v>
      </c>
      <c r="EC1077" s="11">
        <v>0.65886</v>
      </c>
      <c r="ED1077" s="11">
        <v>0.73984000000000005</v>
      </c>
      <c r="EE1077" s="11">
        <v>34.399419999999999</v>
      </c>
      <c r="EF1077" s="11">
        <v>92.152280000000005</v>
      </c>
      <c r="EG1077" s="11">
        <v>533.34159999999997</v>
      </c>
      <c r="EH1077" s="11">
        <v>6503.9149299999999</v>
      </c>
      <c r="EI1077" s="11">
        <v>22377.247739999999</v>
      </c>
      <c r="EJ1077" s="11">
        <v>0</v>
      </c>
      <c r="EK1077" s="11">
        <v>98.504806340000002</v>
      </c>
      <c r="EL1077" s="11">
        <v>7.8538806000000003E-2</v>
      </c>
      <c r="EM1077" s="11">
        <v>4.6950082999999997E-2</v>
      </c>
      <c r="EN1077" s="11">
        <v>2.232029E-2</v>
      </c>
      <c r="EO1077" s="11">
        <v>0</v>
      </c>
      <c r="EP1077" s="11">
        <v>0</v>
      </c>
      <c r="EQ1077" s="11">
        <v>0</v>
      </c>
      <c r="ER1077" s="11">
        <v>0</v>
      </c>
      <c r="ES1077" s="11">
        <v>0</v>
      </c>
      <c r="ET1077" s="11">
        <v>0</v>
      </c>
      <c r="EU1077" s="11">
        <v>0</v>
      </c>
      <c r="EV1077" s="11">
        <v>0</v>
      </c>
      <c r="EW1077" s="11">
        <v>75.117240839999994</v>
      </c>
      <c r="EX1077" s="11">
        <v>6.1995955999999998E-2</v>
      </c>
      <c r="EY1077" s="11">
        <v>3.7770107999999997E-2</v>
      </c>
      <c r="EZ1077" s="11">
        <v>1.8353113000000001E-2</v>
      </c>
      <c r="FA1077" s="11">
        <v>0</v>
      </c>
      <c r="FB1077" s="11">
        <v>0</v>
      </c>
      <c r="FC1077" s="11">
        <v>0</v>
      </c>
      <c r="FD1077" s="11">
        <v>0</v>
      </c>
      <c r="FE1077" s="11">
        <v>0</v>
      </c>
      <c r="FF1077" s="11">
        <v>0</v>
      </c>
      <c r="FG1077" s="11">
        <v>0</v>
      </c>
      <c r="FH1077" s="11">
        <v>0.77105400000000002</v>
      </c>
      <c r="FI1077" s="11" t="s">
        <v>115</v>
      </c>
      <c r="FJ1077" s="11" t="s">
        <v>115</v>
      </c>
      <c r="FK1077" s="9">
        <v>6705.2252479999997</v>
      </c>
      <c r="FL1077" s="11" t="s">
        <v>115</v>
      </c>
      <c r="FM1077" s="11" t="s">
        <v>115</v>
      </c>
    </row>
    <row r="1078" spans="116:169">
      <c r="DL1078" s="11">
        <v>0</v>
      </c>
      <c r="DM1078" s="11">
        <v>0.74702999999999997</v>
      </c>
      <c r="DN1078" s="11">
        <v>3.3E-3</v>
      </c>
      <c r="DO1078" s="11">
        <v>3.31E-3</v>
      </c>
      <c r="DP1078" s="11">
        <v>3.6099999999999999E-3</v>
      </c>
      <c r="DQ1078" s="11">
        <v>6.9999999999999994E-5</v>
      </c>
      <c r="DR1078" s="11">
        <v>8.0000000000000007E-5</v>
      </c>
      <c r="DS1078" s="11">
        <v>3.3999999999999998E-3</v>
      </c>
      <c r="DT1078" s="11">
        <v>1.027E-2</v>
      </c>
      <c r="DU1078" s="11">
        <v>3.7190000000000001E-2</v>
      </c>
      <c r="DV1078" s="11">
        <v>0.49787999999999999</v>
      </c>
      <c r="DW1078" s="11">
        <v>1.6938800000000001</v>
      </c>
      <c r="DX1078" s="11">
        <v>0</v>
      </c>
      <c r="DY1078" s="11">
        <v>6396.0729799999999</v>
      </c>
      <c r="DZ1078" s="11">
        <v>28.64716</v>
      </c>
      <c r="EA1078" s="11">
        <v>29.11543</v>
      </c>
      <c r="EB1078" s="11">
        <v>32.181379999999997</v>
      </c>
      <c r="EC1078" s="11">
        <v>0.58547000000000005</v>
      </c>
      <c r="ED1078" s="11">
        <v>0.69716999999999996</v>
      </c>
      <c r="EE1078" s="11">
        <v>30.66356</v>
      </c>
      <c r="EF1078" s="11">
        <v>89.254599999999996</v>
      </c>
      <c r="EG1078" s="11">
        <v>534.08144000000004</v>
      </c>
      <c r="EH1078" s="11">
        <v>6538.3143499999996</v>
      </c>
      <c r="EI1078" s="11">
        <v>22469.400020000001</v>
      </c>
      <c r="EJ1078" s="11">
        <v>0</v>
      </c>
      <c r="EK1078" s="11">
        <v>97.868897309999994</v>
      </c>
      <c r="EL1078" s="11">
        <v>6.8336571999999998E-2</v>
      </c>
      <c r="EM1078" s="11">
        <v>5.0099587000000001E-2</v>
      </c>
      <c r="EN1078" s="11">
        <v>2.0148686999999998E-2</v>
      </c>
      <c r="EO1078" s="11">
        <v>0</v>
      </c>
      <c r="EP1078" s="11">
        <v>0</v>
      </c>
      <c r="EQ1078" s="11">
        <v>0</v>
      </c>
      <c r="ER1078" s="11">
        <v>0</v>
      </c>
      <c r="ES1078" s="11">
        <v>0</v>
      </c>
      <c r="ET1078" s="11">
        <v>0</v>
      </c>
      <c r="EU1078" s="11">
        <v>0</v>
      </c>
      <c r="EV1078" s="11">
        <v>0</v>
      </c>
      <c r="EW1078" s="11">
        <v>72.725716790000007</v>
      </c>
      <c r="EX1078" s="11">
        <v>5.2673219E-2</v>
      </c>
      <c r="EY1078" s="11">
        <v>3.9290263999999998E-2</v>
      </c>
      <c r="EZ1078" s="11">
        <v>1.6161735E-2</v>
      </c>
      <c r="FA1078" s="11">
        <v>0</v>
      </c>
      <c r="FB1078" s="11">
        <v>0</v>
      </c>
      <c r="FC1078" s="11">
        <v>0</v>
      </c>
      <c r="FD1078" s="11">
        <v>0</v>
      </c>
      <c r="FE1078" s="11">
        <v>0</v>
      </c>
      <c r="FF1078" s="11">
        <v>0</v>
      </c>
      <c r="FG1078" s="11">
        <v>0</v>
      </c>
      <c r="FH1078" s="11">
        <v>0.75730900000000001</v>
      </c>
      <c r="FI1078" s="11" t="s">
        <v>115</v>
      </c>
      <c r="FJ1078" s="11" t="s">
        <v>115</v>
      </c>
      <c r="FK1078" s="9">
        <v>6486.6024310000003</v>
      </c>
      <c r="FL1078" s="11" t="s">
        <v>115</v>
      </c>
      <c r="FM1078" s="11" t="s">
        <v>115</v>
      </c>
    </row>
    <row r="1079" spans="116:169">
      <c r="DL1079" s="11">
        <v>0</v>
      </c>
      <c r="DM1079" s="11">
        <v>0.73372999999999999</v>
      </c>
      <c r="DN1079" s="11">
        <v>3.5500000000000002E-3</v>
      </c>
      <c r="DO1079" s="11">
        <v>3.2399999999999998E-3</v>
      </c>
      <c r="DP1079" s="11">
        <v>2.96E-3</v>
      </c>
      <c r="DQ1079" s="11">
        <v>6.0000000000000002E-5</v>
      </c>
      <c r="DR1079" s="11">
        <v>8.0000000000000007E-5</v>
      </c>
      <c r="DS1079" s="11">
        <v>3.5799999999999998E-3</v>
      </c>
      <c r="DT1079" s="11">
        <v>1.0109999999999999E-2</v>
      </c>
      <c r="DU1079" s="11">
        <v>3.7269999999999998E-2</v>
      </c>
      <c r="DV1079" s="11">
        <v>0.50127999999999995</v>
      </c>
      <c r="DW1079" s="11">
        <v>1.7041500000000001</v>
      </c>
      <c r="DX1079" s="11">
        <v>0</v>
      </c>
      <c r="DY1079" s="11">
        <v>6185.1999100000003</v>
      </c>
      <c r="DZ1079" s="11">
        <v>30.419689999999999</v>
      </c>
      <c r="EA1079" s="11">
        <v>28.0563</v>
      </c>
      <c r="EB1079" s="11">
        <v>25.981819999999999</v>
      </c>
      <c r="EC1079" s="11">
        <v>0.54857</v>
      </c>
      <c r="ED1079" s="11">
        <v>0.67449999999999999</v>
      </c>
      <c r="EE1079" s="11">
        <v>31.877109999999998</v>
      </c>
      <c r="EF1079" s="11">
        <v>86.527940000000001</v>
      </c>
      <c r="EG1079" s="11">
        <v>534.77860999999996</v>
      </c>
      <c r="EH1079" s="11">
        <v>6568.9779099999996</v>
      </c>
      <c r="EI1079" s="11">
        <v>22558.654630000001</v>
      </c>
      <c r="EJ1079" s="11">
        <v>0</v>
      </c>
      <c r="EK1079" s="11">
        <v>97.187673050000001</v>
      </c>
      <c r="EL1079" s="11">
        <v>6.4654078000000004E-2</v>
      </c>
      <c r="EM1079" s="11">
        <v>4.2544151000000002E-2</v>
      </c>
      <c r="EN1079" s="11">
        <v>2.171646E-2</v>
      </c>
      <c r="EO1079" s="11">
        <v>0</v>
      </c>
      <c r="EP1079" s="11">
        <v>0</v>
      </c>
      <c r="EQ1079" s="11">
        <v>0</v>
      </c>
      <c r="ER1079" s="11">
        <v>0</v>
      </c>
      <c r="ES1079" s="11">
        <v>0</v>
      </c>
      <c r="ET1079" s="11">
        <v>0</v>
      </c>
      <c r="EU1079" s="11">
        <v>0</v>
      </c>
      <c r="EV1079" s="11">
        <v>0</v>
      </c>
      <c r="EW1079" s="11">
        <v>70.346954100000005</v>
      </c>
      <c r="EX1079" s="11">
        <v>4.8551888000000001E-2</v>
      </c>
      <c r="EY1079" s="11">
        <v>3.2544362E-2</v>
      </c>
      <c r="EZ1079" s="11">
        <v>1.6986792000000001E-2</v>
      </c>
      <c r="FA1079" s="11">
        <v>0</v>
      </c>
      <c r="FB1079" s="11">
        <v>0</v>
      </c>
      <c r="FC1079" s="11">
        <v>0</v>
      </c>
      <c r="FD1079" s="11">
        <v>0</v>
      </c>
      <c r="FE1079" s="11">
        <v>0</v>
      </c>
      <c r="FF1079" s="11">
        <v>0</v>
      </c>
      <c r="FG1079" s="11">
        <v>0</v>
      </c>
      <c r="FH1079" s="11">
        <v>0.74354299999999995</v>
      </c>
      <c r="FI1079" s="11" t="s">
        <v>115</v>
      </c>
      <c r="FJ1079" s="11" t="s">
        <v>115</v>
      </c>
      <c r="FK1079" s="9">
        <v>6270.2062999999998</v>
      </c>
      <c r="FL1079" s="11" t="s">
        <v>115</v>
      </c>
      <c r="FM1079" s="11" t="s">
        <v>115</v>
      </c>
    </row>
    <row r="1080" spans="116:169">
      <c r="DL1080" s="11">
        <v>0</v>
      </c>
      <c r="DM1080" s="11">
        <v>0.72123000000000004</v>
      </c>
      <c r="DN1080" s="11">
        <v>3.0300000000000001E-3</v>
      </c>
      <c r="DO1080" s="11">
        <v>3.3999999999999998E-3</v>
      </c>
      <c r="DP1080" s="11">
        <v>2.8800000000000002E-3</v>
      </c>
      <c r="DQ1080" s="11">
        <v>6.0000000000000002E-5</v>
      </c>
      <c r="DR1080" s="11">
        <v>8.0000000000000007E-5</v>
      </c>
      <c r="DS1080" s="11">
        <v>2.96E-3</v>
      </c>
      <c r="DT1080" s="11">
        <v>9.9100000000000004E-3</v>
      </c>
      <c r="DU1080" s="11">
        <v>3.7350000000000001E-2</v>
      </c>
      <c r="DV1080" s="11">
        <v>0.50485999999999998</v>
      </c>
      <c r="DW1080" s="11">
        <v>1.7142500000000001</v>
      </c>
      <c r="DX1080" s="11">
        <v>0</v>
      </c>
      <c r="DY1080" s="11">
        <v>5983.3600699999997</v>
      </c>
      <c r="DZ1080" s="11">
        <v>25.529409999999999</v>
      </c>
      <c r="EA1080" s="11">
        <v>29.031009999999998</v>
      </c>
      <c r="EB1080" s="11">
        <v>24.879460000000002</v>
      </c>
      <c r="EC1080" s="11">
        <v>0.52393000000000001</v>
      </c>
      <c r="ED1080" s="11">
        <v>0.64605999999999997</v>
      </c>
      <c r="EE1080" s="11">
        <v>25.95035</v>
      </c>
      <c r="EF1080" s="11">
        <v>83.560209999999998</v>
      </c>
      <c r="EG1080" s="11">
        <v>535.45311000000004</v>
      </c>
      <c r="EH1080" s="11">
        <v>6600.85502</v>
      </c>
      <c r="EI1080" s="11">
        <v>22645.182560000001</v>
      </c>
      <c r="EJ1080" s="11">
        <v>0</v>
      </c>
      <c r="EK1080" s="11">
        <v>96.601070559999997</v>
      </c>
      <c r="EL1080" s="11">
        <v>6.5955176000000004E-2</v>
      </c>
      <c r="EM1080" s="11">
        <v>4.0767500999999998E-2</v>
      </c>
      <c r="EN1080" s="11">
        <v>1.8000830999999998E-2</v>
      </c>
      <c r="EO1080" s="11">
        <v>0</v>
      </c>
      <c r="EP1080" s="11">
        <v>0</v>
      </c>
      <c r="EQ1080" s="11">
        <v>0</v>
      </c>
      <c r="ER1080" s="11">
        <v>0</v>
      </c>
      <c r="ES1080" s="11">
        <v>0</v>
      </c>
      <c r="ET1080" s="11">
        <v>0</v>
      </c>
      <c r="EU1080" s="11">
        <v>0</v>
      </c>
      <c r="EV1080" s="11">
        <v>0</v>
      </c>
      <c r="EW1080" s="11">
        <v>68.082040969999994</v>
      </c>
      <c r="EX1080" s="11">
        <v>4.8208295999999998E-2</v>
      </c>
      <c r="EY1080" s="11">
        <v>3.0380285999999999E-2</v>
      </c>
      <c r="EZ1080" s="11">
        <v>1.3725866E-2</v>
      </c>
      <c r="FA1080" s="11">
        <v>0</v>
      </c>
      <c r="FB1080" s="11">
        <v>0</v>
      </c>
      <c r="FC1080" s="11">
        <v>0</v>
      </c>
      <c r="FD1080" s="11">
        <v>0</v>
      </c>
      <c r="FE1080" s="11">
        <v>0</v>
      </c>
      <c r="FF1080" s="11">
        <v>0</v>
      </c>
      <c r="FG1080" s="11">
        <v>0</v>
      </c>
      <c r="FH1080" s="11">
        <v>0.73059399999999997</v>
      </c>
      <c r="FI1080" s="11" t="s">
        <v>115</v>
      </c>
      <c r="FJ1080" s="11" t="s">
        <v>115</v>
      </c>
      <c r="FK1080" s="9">
        <v>6063.3238780000001</v>
      </c>
      <c r="FL1080" s="11" t="s">
        <v>115</v>
      </c>
      <c r="FM1080" s="11" t="s">
        <v>115</v>
      </c>
    </row>
    <row r="1081" spans="116:169">
      <c r="DL1081" s="11">
        <v>0</v>
      </c>
      <c r="DM1081" s="11">
        <v>0.70848</v>
      </c>
      <c r="DN1081" s="11">
        <v>3.3400000000000001E-3</v>
      </c>
      <c r="DO1081" s="11">
        <v>3.0300000000000001E-3</v>
      </c>
      <c r="DP1081" s="11">
        <v>2.98E-3</v>
      </c>
      <c r="DQ1081" s="11">
        <v>6.0000000000000002E-5</v>
      </c>
      <c r="DR1081" s="11">
        <v>6.9999999999999994E-5</v>
      </c>
      <c r="DS1081" s="11">
        <v>2.8999999999999998E-3</v>
      </c>
      <c r="DT1081" s="11">
        <v>9.7300000000000008E-3</v>
      </c>
      <c r="DU1081" s="11">
        <v>3.7420000000000002E-2</v>
      </c>
      <c r="DV1081" s="11">
        <v>0.50782000000000005</v>
      </c>
      <c r="DW1081" s="11">
        <v>1.7241599999999999</v>
      </c>
      <c r="DX1081" s="11">
        <v>0</v>
      </c>
      <c r="DY1081" s="11">
        <v>5781.8238000000001</v>
      </c>
      <c r="DZ1081" s="11">
        <v>27.674289999999999</v>
      </c>
      <c r="EA1081" s="11">
        <v>25.427070000000001</v>
      </c>
      <c r="EB1081" s="11">
        <v>25.434259999999998</v>
      </c>
      <c r="EC1081" s="11">
        <v>0.49195</v>
      </c>
      <c r="ED1081" s="11">
        <v>0.61946000000000001</v>
      </c>
      <c r="EE1081" s="11">
        <v>25.06748</v>
      </c>
      <c r="EF1081" s="11">
        <v>80.715630000000004</v>
      </c>
      <c r="EG1081" s="11">
        <v>536.09916999999996</v>
      </c>
      <c r="EH1081" s="11">
        <v>6626.80537</v>
      </c>
      <c r="EI1081" s="11">
        <v>22728.74278</v>
      </c>
      <c r="EJ1081" s="11">
        <v>0</v>
      </c>
      <c r="EK1081" s="11">
        <v>95.947915629999997</v>
      </c>
      <c r="EL1081" s="11">
        <v>6.1652976999999998E-2</v>
      </c>
      <c r="EM1081" s="11">
        <v>4.2675961999999998E-2</v>
      </c>
      <c r="EN1081" s="11">
        <v>1.7692711999999999E-2</v>
      </c>
      <c r="EO1081" s="11">
        <v>0</v>
      </c>
      <c r="EP1081" s="11">
        <v>0</v>
      </c>
      <c r="EQ1081" s="11">
        <v>0</v>
      </c>
      <c r="ER1081" s="11">
        <v>0</v>
      </c>
      <c r="ES1081" s="11">
        <v>0</v>
      </c>
      <c r="ET1081" s="11">
        <v>0</v>
      </c>
      <c r="EU1081" s="11">
        <v>0</v>
      </c>
      <c r="EV1081" s="11">
        <v>0</v>
      </c>
      <c r="EW1081" s="11">
        <v>65.814007950000004</v>
      </c>
      <c r="EX1081" s="11">
        <v>4.3918670999999999E-2</v>
      </c>
      <c r="EY1081" s="11">
        <v>3.0973787999999999E-2</v>
      </c>
      <c r="EZ1081" s="11">
        <v>1.3146309E-2</v>
      </c>
      <c r="FA1081" s="11">
        <v>0</v>
      </c>
      <c r="FB1081" s="11">
        <v>0</v>
      </c>
      <c r="FC1081" s="11">
        <v>0</v>
      </c>
      <c r="FD1081" s="11">
        <v>0</v>
      </c>
      <c r="FE1081" s="11">
        <v>0</v>
      </c>
      <c r="FF1081" s="11">
        <v>0</v>
      </c>
      <c r="FG1081" s="11">
        <v>0</v>
      </c>
      <c r="FH1081" s="11">
        <v>0.71788700000000005</v>
      </c>
      <c r="FI1081" s="11" t="s">
        <v>115</v>
      </c>
      <c r="FJ1081" s="11" t="s">
        <v>115</v>
      </c>
      <c r="FK1081" s="9">
        <v>5860.851369</v>
      </c>
      <c r="FL1081" s="11" t="s">
        <v>115</v>
      </c>
      <c r="FM1081" s="11" t="s">
        <v>115</v>
      </c>
    </row>
    <row r="1082" spans="116:169">
      <c r="DL1082" s="11">
        <v>0</v>
      </c>
      <c r="DM1082" s="11">
        <v>0.69594999999999996</v>
      </c>
      <c r="DN1082" s="11">
        <v>3.3500000000000001E-3</v>
      </c>
      <c r="DO1082" s="11">
        <v>3.2100000000000002E-3</v>
      </c>
      <c r="DP1082" s="11">
        <v>2.7000000000000001E-3</v>
      </c>
      <c r="DQ1082" s="11">
        <v>6.0000000000000002E-5</v>
      </c>
      <c r="DR1082" s="11">
        <v>6.9999999999999994E-5</v>
      </c>
      <c r="DS1082" s="11">
        <v>2.99E-3</v>
      </c>
      <c r="DT1082" s="11">
        <v>9.5499999999999995E-3</v>
      </c>
      <c r="DU1082" s="11">
        <v>3.7499999999999999E-2</v>
      </c>
      <c r="DV1082" s="11">
        <v>0.51071999999999995</v>
      </c>
      <c r="DW1082" s="11">
        <v>1.7338899999999999</v>
      </c>
      <c r="DX1082" s="11">
        <v>0</v>
      </c>
      <c r="DY1082" s="11">
        <v>5584.4239900000002</v>
      </c>
      <c r="DZ1082" s="11">
        <v>27.31992</v>
      </c>
      <c r="EA1082" s="11">
        <v>26.533999999999999</v>
      </c>
      <c r="EB1082" s="11">
        <v>22.66301</v>
      </c>
      <c r="EC1082" s="11">
        <v>0.48637999999999998</v>
      </c>
      <c r="ED1082" s="11">
        <v>0.60406000000000004</v>
      </c>
      <c r="EE1082" s="11">
        <v>25.424209999999999</v>
      </c>
      <c r="EF1082" s="11">
        <v>77.967560000000006</v>
      </c>
      <c r="EG1082" s="11">
        <v>536.71864000000005</v>
      </c>
      <c r="EH1082" s="11">
        <v>6651.8728499999997</v>
      </c>
      <c r="EI1082" s="11">
        <v>22809.4584</v>
      </c>
      <c r="EJ1082" s="11">
        <v>0</v>
      </c>
      <c r="EK1082" s="11">
        <v>95.306632350000001</v>
      </c>
      <c r="EL1082" s="11">
        <v>6.3597429999999996E-2</v>
      </c>
      <c r="EM1082" s="11">
        <v>3.9451192000000003E-2</v>
      </c>
      <c r="EN1082" s="11">
        <v>1.8565056999999999E-2</v>
      </c>
      <c r="EO1082" s="11">
        <v>0</v>
      </c>
      <c r="EP1082" s="11">
        <v>0</v>
      </c>
      <c r="EQ1082" s="11">
        <v>0</v>
      </c>
      <c r="ER1082" s="11">
        <v>0</v>
      </c>
      <c r="ES1082" s="11">
        <v>0</v>
      </c>
      <c r="ET1082" s="11">
        <v>0</v>
      </c>
      <c r="EU1082" s="11">
        <v>0</v>
      </c>
      <c r="EV1082" s="11">
        <v>0</v>
      </c>
      <c r="EW1082" s="11">
        <v>63.598426029999999</v>
      </c>
      <c r="EX1082" s="11">
        <v>4.4068362999999999E-2</v>
      </c>
      <c r="EY1082" s="11">
        <v>2.7889469E-2</v>
      </c>
      <c r="EZ1082" s="11">
        <v>1.3436886E-2</v>
      </c>
      <c r="FA1082" s="11">
        <v>0</v>
      </c>
      <c r="FB1082" s="11">
        <v>0</v>
      </c>
      <c r="FC1082" s="11">
        <v>0</v>
      </c>
      <c r="FD1082" s="11">
        <v>0</v>
      </c>
      <c r="FE1082" s="11">
        <v>0</v>
      </c>
      <c r="FF1082" s="11">
        <v>0</v>
      </c>
      <c r="FG1082" s="11">
        <v>0</v>
      </c>
      <c r="FH1082" s="11">
        <v>0.70526999999999995</v>
      </c>
      <c r="FI1082" s="11" t="s">
        <v>115</v>
      </c>
      <c r="FJ1082" s="11" t="s">
        <v>115</v>
      </c>
      <c r="FK1082" s="9">
        <v>5661.4273000000003</v>
      </c>
      <c r="FL1082" s="11" t="s">
        <v>115</v>
      </c>
      <c r="FM1082" s="11" t="s">
        <v>115</v>
      </c>
    </row>
    <row r="1083" spans="116:169">
      <c r="DL1083" s="11">
        <v>0</v>
      </c>
      <c r="DM1083" s="11">
        <v>0.68357999999999997</v>
      </c>
      <c r="DN1083" s="11">
        <v>3.3800000000000002E-3</v>
      </c>
      <c r="DO1083" s="11">
        <v>3.2200000000000002E-3</v>
      </c>
      <c r="DP1083" s="11">
        <v>2.8300000000000001E-3</v>
      </c>
      <c r="DQ1083" s="11">
        <v>6.0000000000000002E-5</v>
      </c>
      <c r="DR1083" s="11">
        <v>6.9999999999999994E-5</v>
      </c>
      <c r="DS1083" s="11">
        <v>2.7399999999999998E-3</v>
      </c>
      <c r="DT1083" s="11">
        <v>9.3900000000000008E-3</v>
      </c>
      <c r="DU1083" s="11">
        <v>3.7569999999999999E-2</v>
      </c>
      <c r="DV1083" s="11">
        <v>0.51371</v>
      </c>
      <c r="DW1083" s="11">
        <v>1.7434400000000001</v>
      </c>
      <c r="DX1083" s="11">
        <v>0</v>
      </c>
      <c r="DY1083" s="11">
        <v>5390.6319400000002</v>
      </c>
      <c r="DZ1083" s="11">
        <v>27.13449</v>
      </c>
      <c r="EA1083" s="11">
        <v>26.18571</v>
      </c>
      <c r="EB1083" s="11">
        <v>23.362100000000002</v>
      </c>
      <c r="EC1083" s="11">
        <v>0.47442000000000001</v>
      </c>
      <c r="ED1083" s="11">
        <v>0.58216000000000001</v>
      </c>
      <c r="EE1083" s="11">
        <v>22.919180000000001</v>
      </c>
      <c r="EF1083" s="11">
        <v>75.350939999999994</v>
      </c>
      <c r="EG1083" s="11">
        <v>537.32268999999997</v>
      </c>
      <c r="EH1083" s="11">
        <v>6677.2970599999999</v>
      </c>
      <c r="EI1083" s="11">
        <v>22887.42596</v>
      </c>
      <c r="EJ1083" s="11">
        <v>0</v>
      </c>
      <c r="EK1083" s="11">
        <v>94.663411089999997</v>
      </c>
      <c r="EL1083" s="11">
        <v>6.4792391000000005E-2</v>
      </c>
      <c r="EM1083" s="11">
        <v>4.1163028999999997E-2</v>
      </c>
      <c r="EN1083" s="11">
        <v>1.6999022999999999E-2</v>
      </c>
      <c r="EO1083" s="11">
        <v>0</v>
      </c>
      <c r="EP1083" s="11">
        <v>0</v>
      </c>
      <c r="EQ1083" s="11">
        <v>0</v>
      </c>
      <c r="ER1083" s="11">
        <v>0</v>
      </c>
      <c r="ES1083" s="11">
        <v>0</v>
      </c>
      <c r="ET1083" s="11">
        <v>0</v>
      </c>
      <c r="EU1083" s="11">
        <v>0</v>
      </c>
      <c r="EV1083" s="11">
        <v>0</v>
      </c>
      <c r="EW1083" s="11">
        <v>61.425111430000001</v>
      </c>
      <c r="EX1083" s="11">
        <v>4.3679030000000001E-2</v>
      </c>
      <c r="EY1083" s="11">
        <v>2.8314404000000001E-2</v>
      </c>
      <c r="EZ1083" s="11">
        <v>1.197961E-2</v>
      </c>
      <c r="FA1083" s="11">
        <v>0</v>
      </c>
      <c r="FB1083" s="11">
        <v>0</v>
      </c>
      <c r="FC1083" s="11">
        <v>0</v>
      </c>
      <c r="FD1083" s="11">
        <v>0</v>
      </c>
      <c r="FE1083" s="11">
        <v>0</v>
      </c>
      <c r="FF1083" s="11">
        <v>0</v>
      </c>
      <c r="FG1083" s="11">
        <v>0</v>
      </c>
      <c r="FH1083" s="11">
        <v>0.69306800000000002</v>
      </c>
      <c r="FI1083" s="11" t="s">
        <v>115</v>
      </c>
      <c r="FJ1083" s="11" t="s">
        <v>115</v>
      </c>
      <c r="FK1083" s="9">
        <v>5467.7886630000003</v>
      </c>
      <c r="FL1083" s="11" t="s">
        <v>115</v>
      </c>
      <c r="FM1083" s="11" t="s">
        <v>115</v>
      </c>
    </row>
    <row r="1084" spans="116:169">
      <c r="DL1084" s="11">
        <v>0</v>
      </c>
      <c r="DM1084" s="11">
        <v>0.67145999999999995</v>
      </c>
      <c r="DN1084" s="11">
        <v>3.31E-3</v>
      </c>
      <c r="DO1084" s="11">
        <v>3.2399999999999998E-3</v>
      </c>
      <c r="DP1084" s="11">
        <v>2.8400000000000001E-3</v>
      </c>
      <c r="DQ1084" s="11">
        <v>6.0000000000000002E-5</v>
      </c>
      <c r="DR1084" s="11">
        <v>6.9999999999999994E-5</v>
      </c>
      <c r="DS1084" s="11">
        <v>2.8500000000000001E-3</v>
      </c>
      <c r="DT1084" s="11">
        <v>9.2399999999999999E-3</v>
      </c>
      <c r="DU1084" s="11">
        <v>3.764E-2</v>
      </c>
      <c r="DV1084" s="11">
        <v>0.51644999999999996</v>
      </c>
      <c r="DW1084" s="11">
        <v>1.7528300000000001</v>
      </c>
      <c r="DX1084" s="11">
        <v>0</v>
      </c>
      <c r="DY1084" s="11">
        <v>5201.2001200000004</v>
      </c>
      <c r="DZ1084" s="11">
        <v>26.080159999999999</v>
      </c>
      <c r="EA1084" s="11">
        <v>25.879180000000002</v>
      </c>
      <c r="EB1084" s="11">
        <v>23.087620000000001</v>
      </c>
      <c r="EC1084" s="11">
        <v>0.47147</v>
      </c>
      <c r="ED1084" s="11">
        <v>0.56694999999999995</v>
      </c>
      <c r="EE1084" s="11">
        <v>23.502300000000002</v>
      </c>
      <c r="EF1084" s="11">
        <v>72.845600000000005</v>
      </c>
      <c r="EG1084" s="11">
        <v>537.90485000000001</v>
      </c>
      <c r="EH1084" s="11">
        <v>6700.2162399999997</v>
      </c>
      <c r="EI1084" s="11">
        <v>22962.776900000001</v>
      </c>
      <c r="EJ1084" s="11">
        <v>0</v>
      </c>
      <c r="EK1084" s="11">
        <v>94.029084269999998</v>
      </c>
      <c r="EL1084" s="11">
        <v>6.6162478999999996E-2</v>
      </c>
      <c r="EM1084" s="11">
        <v>4.2020477000000001E-2</v>
      </c>
      <c r="EN1084" s="11">
        <v>1.8001763E-2</v>
      </c>
      <c r="EO1084" s="11">
        <v>0</v>
      </c>
      <c r="EP1084" s="11">
        <v>0</v>
      </c>
      <c r="EQ1084" s="11">
        <v>0</v>
      </c>
      <c r="ER1084" s="11">
        <v>0</v>
      </c>
      <c r="ES1084" s="11">
        <v>0</v>
      </c>
      <c r="ET1084" s="11">
        <v>0</v>
      </c>
      <c r="EU1084" s="11">
        <v>0</v>
      </c>
      <c r="EV1084" s="11">
        <v>0</v>
      </c>
      <c r="EW1084" s="11">
        <v>59.300253939999997</v>
      </c>
      <c r="EX1084" s="11">
        <v>4.3378303999999999E-2</v>
      </c>
      <c r="EY1084" s="11">
        <v>2.8122200999999999E-2</v>
      </c>
      <c r="EZ1084" s="11">
        <v>1.2347129E-2</v>
      </c>
      <c r="FA1084" s="11">
        <v>0</v>
      </c>
      <c r="FB1084" s="11">
        <v>0</v>
      </c>
      <c r="FC1084" s="11">
        <v>0</v>
      </c>
      <c r="FD1084" s="11">
        <v>0</v>
      </c>
      <c r="FE1084" s="11">
        <v>0</v>
      </c>
      <c r="FF1084" s="11">
        <v>0</v>
      </c>
      <c r="FG1084" s="11">
        <v>0</v>
      </c>
      <c r="FH1084" s="11">
        <v>0.68090499999999998</v>
      </c>
      <c r="FI1084" s="11" t="s">
        <v>115</v>
      </c>
      <c r="FJ1084" s="11" t="s">
        <v>115</v>
      </c>
      <c r="FK1084" s="9">
        <v>5276.7185449999997</v>
      </c>
      <c r="FL1084" s="11" t="s">
        <v>115</v>
      </c>
      <c r="FM1084" s="11" t="s">
        <v>115</v>
      </c>
    </row>
    <row r="1085" spans="116:169">
      <c r="DL1085" s="11">
        <v>0</v>
      </c>
      <c r="DM1085" s="11">
        <v>0.65920000000000001</v>
      </c>
      <c r="DN1085" s="11">
        <v>3.6099999999999999E-3</v>
      </c>
      <c r="DO1085" s="11">
        <v>3.1700000000000001E-3</v>
      </c>
      <c r="DP1085" s="11">
        <v>2.8500000000000001E-3</v>
      </c>
      <c r="DQ1085" s="11">
        <v>6.0000000000000002E-5</v>
      </c>
      <c r="DR1085" s="11">
        <v>6.9999999999999994E-5</v>
      </c>
      <c r="DS1085" s="11">
        <v>2.8800000000000002E-3</v>
      </c>
      <c r="DT1085" s="11">
        <v>9.0600000000000003E-3</v>
      </c>
      <c r="DU1085" s="11">
        <v>3.7719999999999997E-2</v>
      </c>
      <c r="DV1085" s="11">
        <v>0.51931000000000005</v>
      </c>
      <c r="DW1085" s="11">
        <v>1.76207</v>
      </c>
      <c r="DX1085" s="11">
        <v>0</v>
      </c>
      <c r="DY1085" s="11">
        <v>5013.0590400000001</v>
      </c>
      <c r="DZ1085" s="11">
        <v>27.94717</v>
      </c>
      <c r="EA1085" s="11">
        <v>24.946190000000001</v>
      </c>
      <c r="EB1085" s="11">
        <v>22.77852</v>
      </c>
      <c r="EC1085" s="11">
        <v>0.45950999999999997</v>
      </c>
      <c r="ED1085" s="11">
        <v>0.54837000000000002</v>
      </c>
      <c r="EE1085" s="11">
        <v>23.317710000000002</v>
      </c>
      <c r="EF1085" s="11">
        <v>70.188540000000003</v>
      </c>
      <c r="EG1085" s="11">
        <v>538.47180000000003</v>
      </c>
      <c r="EH1085" s="11">
        <v>6723.7185399999998</v>
      </c>
      <c r="EI1085" s="11">
        <v>23035.622500000001</v>
      </c>
      <c r="EJ1085" s="11">
        <v>0</v>
      </c>
      <c r="EK1085" s="11">
        <v>93.346207550000003</v>
      </c>
      <c r="EL1085" s="11">
        <v>6.6273402999999995E-2</v>
      </c>
      <c r="EM1085" s="11">
        <v>4.2711954000000003E-2</v>
      </c>
      <c r="EN1085" s="11">
        <v>1.8287779000000001E-2</v>
      </c>
      <c r="EO1085" s="11">
        <v>0</v>
      </c>
      <c r="EP1085" s="11">
        <v>0</v>
      </c>
      <c r="EQ1085" s="11">
        <v>0</v>
      </c>
      <c r="ER1085" s="11">
        <v>0</v>
      </c>
      <c r="ES1085" s="11">
        <v>0</v>
      </c>
      <c r="ET1085" s="11">
        <v>0</v>
      </c>
      <c r="EU1085" s="11">
        <v>0</v>
      </c>
      <c r="EV1085" s="11">
        <v>0</v>
      </c>
      <c r="EW1085" s="11">
        <v>57.187527549999999</v>
      </c>
      <c r="EX1085" s="11">
        <v>4.2245869999999998E-2</v>
      </c>
      <c r="EY1085" s="11">
        <v>2.7797145999999998E-2</v>
      </c>
      <c r="EZ1085" s="11">
        <v>1.2202588E-2</v>
      </c>
      <c r="FA1085" s="11">
        <v>0</v>
      </c>
      <c r="FB1085" s="11">
        <v>0</v>
      </c>
      <c r="FC1085" s="11">
        <v>0</v>
      </c>
      <c r="FD1085" s="11">
        <v>0</v>
      </c>
      <c r="FE1085" s="11">
        <v>0</v>
      </c>
      <c r="FF1085" s="11">
        <v>0</v>
      </c>
      <c r="FG1085" s="11">
        <v>0</v>
      </c>
      <c r="FH1085" s="11">
        <v>0.66889500000000002</v>
      </c>
      <c r="FI1085" s="11" t="s">
        <v>115</v>
      </c>
      <c r="FJ1085" s="11" t="s">
        <v>115</v>
      </c>
      <c r="FK1085" s="9">
        <v>5089.1904379999996</v>
      </c>
      <c r="FL1085" s="11" t="s">
        <v>115</v>
      </c>
      <c r="FM1085" s="11" t="s">
        <v>115</v>
      </c>
    </row>
    <row r="1086" spans="116:169">
      <c r="DL1086" s="11">
        <v>0</v>
      </c>
      <c r="DM1086" s="11">
        <v>0.64700999999999997</v>
      </c>
      <c r="DN1086" s="11">
        <v>3.7799999999999999E-3</v>
      </c>
      <c r="DO1086" s="11">
        <v>3.3800000000000002E-3</v>
      </c>
      <c r="DP1086" s="11">
        <v>2.81E-3</v>
      </c>
      <c r="DQ1086" s="11">
        <v>6.0000000000000002E-5</v>
      </c>
      <c r="DR1086" s="11">
        <v>6.9999999999999994E-5</v>
      </c>
      <c r="DS1086" s="11">
        <v>2.8900000000000002E-3</v>
      </c>
      <c r="DT1086" s="11">
        <v>8.8900000000000003E-3</v>
      </c>
      <c r="DU1086" s="11">
        <v>3.7789999999999997E-2</v>
      </c>
      <c r="DV1086" s="11">
        <v>0.52219000000000004</v>
      </c>
      <c r="DW1086" s="11">
        <v>1.7711300000000001</v>
      </c>
      <c r="DX1086" s="11">
        <v>0</v>
      </c>
      <c r="DY1086" s="11">
        <v>4827.8719499999997</v>
      </c>
      <c r="DZ1086" s="11">
        <v>28.74446</v>
      </c>
      <c r="EA1086" s="11">
        <v>26.061599999999999</v>
      </c>
      <c r="EB1086" s="11">
        <v>22.053070000000002</v>
      </c>
      <c r="EC1086" s="11">
        <v>0.46150000000000002</v>
      </c>
      <c r="ED1086" s="11">
        <v>0.53420000000000001</v>
      </c>
      <c r="EE1086" s="11">
        <v>23.032859999999999</v>
      </c>
      <c r="EF1086" s="11">
        <v>67.646979999999999</v>
      </c>
      <c r="EG1086" s="11">
        <v>539.02017000000001</v>
      </c>
      <c r="EH1086" s="11">
        <v>6747.0362500000001</v>
      </c>
      <c r="EI1086" s="11">
        <v>23105.811040000001</v>
      </c>
      <c r="EJ1086" s="11">
        <v>0</v>
      </c>
      <c r="EK1086" s="11">
        <v>92.652764399999995</v>
      </c>
      <c r="EL1086" s="11">
        <v>6.9972037000000001E-2</v>
      </c>
      <c r="EM1086" s="11">
        <v>4.2531800000000002E-2</v>
      </c>
      <c r="EN1086" s="11">
        <v>1.8556036000000001E-2</v>
      </c>
      <c r="EO1086" s="11">
        <v>0</v>
      </c>
      <c r="EP1086" s="11">
        <v>0</v>
      </c>
      <c r="EQ1086" s="11">
        <v>0</v>
      </c>
      <c r="ER1086" s="11">
        <v>0</v>
      </c>
      <c r="ES1086" s="11">
        <v>0</v>
      </c>
      <c r="ET1086" s="11">
        <v>0</v>
      </c>
      <c r="EU1086" s="11">
        <v>0</v>
      </c>
      <c r="EV1086" s="11">
        <v>0</v>
      </c>
      <c r="EW1086" s="11">
        <v>55.111673179999997</v>
      </c>
      <c r="EX1086" s="11">
        <v>4.3313221999999998E-2</v>
      </c>
      <c r="EY1086" s="11">
        <v>2.6905285000000001E-2</v>
      </c>
      <c r="EZ1086" s="11">
        <v>1.203969E-2</v>
      </c>
      <c r="FA1086" s="11">
        <v>0</v>
      </c>
      <c r="FB1086" s="11">
        <v>0</v>
      </c>
      <c r="FC1086" s="11">
        <v>0</v>
      </c>
      <c r="FD1086" s="11">
        <v>0</v>
      </c>
      <c r="FE1086" s="11">
        <v>0</v>
      </c>
      <c r="FF1086" s="11">
        <v>0</v>
      </c>
      <c r="FG1086" s="11">
        <v>0</v>
      </c>
      <c r="FH1086" s="11">
        <v>0.65703699999999998</v>
      </c>
      <c r="FI1086" s="11" t="s">
        <v>115</v>
      </c>
      <c r="FJ1086" s="11" t="s">
        <v>115</v>
      </c>
      <c r="FK1086" s="9">
        <v>4905.1925719999999</v>
      </c>
      <c r="FL1086" s="11" t="s">
        <v>115</v>
      </c>
      <c r="FM1086" s="11" t="s">
        <v>115</v>
      </c>
    </row>
    <row r="1087" spans="116:169">
      <c r="DL1087" s="11">
        <v>0</v>
      </c>
      <c r="DM1087" s="11">
        <v>0.63570000000000004</v>
      </c>
      <c r="DN1087" s="11">
        <v>3.1700000000000001E-3</v>
      </c>
      <c r="DO1087" s="11">
        <v>3.5100000000000001E-3</v>
      </c>
      <c r="DP1087" s="11">
        <v>2.97E-3</v>
      </c>
      <c r="DQ1087" s="11">
        <v>6.0000000000000002E-5</v>
      </c>
      <c r="DR1087" s="11">
        <v>6.9999999999999994E-5</v>
      </c>
      <c r="DS1087" s="11">
        <v>2.8400000000000001E-3</v>
      </c>
      <c r="DT1087" s="11">
        <v>8.7299999999999999E-3</v>
      </c>
      <c r="DU1087" s="11">
        <v>3.7859999999999998E-2</v>
      </c>
      <c r="DV1087" s="11">
        <v>0.52507999999999999</v>
      </c>
      <c r="DW1087" s="11">
        <v>1.78003</v>
      </c>
      <c r="DX1087" s="11">
        <v>0</v>
      </c>
      <c r="DY1087" s="11">
        <v>4651.5885799999996</v>
      </c>
      <c r="DZ1087" s="11">
        <v>23.626570000000001</v>
      </c>
      <c r="EA1087" s="11">
        <v>26.570650000000001</v>
      </c>
      <c r="EB1087" s="11">
        <v>22.885919999999999</v>
      </c>
      <c r="EC1087" s="11">
        <v>0.46533000000000002</v>
      </c>
      <c r="ED1087" s="11">
        <v>0.52007000000000003</v>
      </c>
      <c r="EE1087" s="11">
        <v>22.195229999999999</v>
      </c>
      <c r="EF1087" s="11">
        <v>65.140860000000004</v>
      </c>
      <c r="EG1087" s="11">
        <v>539.55436999999995</v>
      </c>
      <c r="EH1087" s="11">
        <v>6770.0691100000004</v>
      </c>
      <c r="EI1087" s="11">
        <v>23173.458019999998</v>
      </c>
      <c r="EJ1087" s="11">
        <v>0</v>
      </c>
      <c r="EK1087" s="11">
        <v>92.06191896</v>
      </c>
      <c r="EL1087" s="11">
        <v>7.3817567000000001E-2</v>
      </c>
      <c r="EM1087" s="11">
        <v>4.5145032000000002E-2</v>
      </c>
      <c r="EN1087" s="11">
        <v>1.8487704000000001E-2</v>
      </c>
      <c r="EO1087" s="11">
        <v>0</v>
      </c>
      <c r="EP1087" s="11">
        <v>0</v>
      </c>
      <c r="EQ1087" s="11">
        <v>0</v>
      </c>
      <c r="ER1087" s="11">
        <v>0</v>
      </c>
      <c r="ES1087" s="11">
        <v>0</v>
      </c>
      <c r="ET1087" s="11">
        <v>0</v>
      </c>
      <c r="EU1087" s="11">
        <v>0</v>
      </c>
      <c r="EV1087" s="11">
        <v>0</v>
      </c>
      <c r="EW1087" s="11">
        <v>53.137965659999999</v>
      </c>
      <c r="EX1087" s="11">
        <v>4.4365466999999999E-2</v>
      </c>
      <c r="EY1087" s="11">
        <v>2.7739308000000001E-2</v>
      </c>
      <c r="EZ1087" s="11">
        <v>1.1658485E-2</v>
      </c>
      <c r="FA1087" s="11">
        <v>0</v>
      </c>
      <c r="FB1087" s="11">
        <v>0</v>
      </c>
      <c r="FC1087" s="11">
        <v>0</v>
      </c>
      <c r="FD1087" s="11">
        <v>0</v>
      </c>
      <c r="FE1087" s="11">
        <v>0</v>
      </c>
      <c r="FF1087" s="11">
        <v>0</v>
      </c>
      <c r="FG1087" s="11">
        <v>0</v>
      </c>
      <c r="FH1087" s="11">
        <v>0.645401</v>
      </c>
      <c r="FI1087" s="11" t="s">
        <v>115</v>
      </c>
      <c r="FJ1087" s="11" t="s">
        <v>115</v>
      </c>
      <c r="FK1087" s="9">
        <v>4725.1370459999998</v>
      </c>
      <c r="FL1087" s="11" t="s">
        <v>115</v>
      </c>
      <c r="FM1087" s="11" t="s">
        <v>115</v>
      </c>
    </row>
    <row r="1088" spans="116:169">
      <c r="DL1088" s="11">
        <v>0</v>
      </c>
      <c r="DM1088" s="11">
        <v>0.62395999999999996</v>
      </c>
      <c r="DN1088" s="11">
        <v>3.62E-3</v>
      </c>
      <c r="DO1088" s="11">
        <v>3.0699999999999998E-3</v>
      </c>
      <c r="DP1088" s="11">
        <v>3.0599999999999998E-3</v>
      </c>
      <c r="DQ1088" s="11">
        <v>6.0000000000000002E-5</v>
      </c>
      <c r="DR1088" s="11">
        <v>6.9999999999999994E-5</v>
      </c>
      <c r="DS1088" s="11">
        <v>3.0100000000000001E-3</v>
      </c>
      <c r="DT1088" s="11">
        <v>8.5599999999999999E-3</v>
      </c>
      <c r="DU1088" s="11">
        <v>3.7929999999999998E-2</v>
      </c>
      <c r="DV1088" s="11">
        <v>0.52791999999999994</v>
      </c>
      <c r="DW1088" s="11">
        <v>1.7887599999999999</v>
      </c>
      <c r="DX1088" s="11">
        <v>0</v>
      </c>
      <c r="DY1088" s="11">
        <v>4474.4713899999997</v>
      </c>
      <c r="DZ1088" s="11">
        <v>26.486789999999999</v>
      </c>
      <c r="EA1088" s="11">
        <v>22.804279999999999</v>
      </c>
      <c r="EB1088" s="11">
        <v>23.16348</v>
      </c>
      <c r="EC1088" s="11">
        <v>0.43851000000000001</v>
      </c>
      <c r="ED1088" s="11">
        <v>0.49885000000000002</v>
      </c>
      <c r="EE1088" s="11">
        <v>23.097799999999999</v>
      </c>
      <c r="EF1088" s="11">
        <v>62.675069999999998</v>
      </c>
      <c r="EG1088" s="11">
        <v>540.07443999999998</v>
      </c>
      <c r="EH1088" s="11">
        <v>6792.2643399999997</v>
      </c>
      <c r="EI1088" s="11">
        <v>23238.598880000001</v>
      </c>
      <c r="EJ1088" s="11">
        <v>0</v>
      </c>
      <c r="EK1088" s="11">
        <v>91.364648020000004</v>
      </c>
      <c r="EL1088" s="11">
        <v>6.8968593999999994E-2</v>
      </c>
      <c r="EM1088" s="11">
        <v>4.7509425000000001E-2</v>
      </c>
      <c r="EN1088" s="11">
        <v>1.9746882E-2</v>
      </c>
      <c r="EO1088" s="11">
        <v>0</v>
      </c>
      <c r="EP1088" s="11">
        <v>0</v>
      </c>
      <c r="EQ1088" s="11">
        <v>0</v>
      </c>
      <c r="ER1088" s="11">
        <v>0</v>
      </c>
      <c r="ES1088" s="11">
        <v>0</v>
      </c>
      <c r="ET1088" s="11">
        <v>0</v>
      </c>
      <c r="EU1088" s="11">
        <v>0</v>
      </c>
      <c r="EV1088" s="11">
        <v>0</v>
      </c>
      <c r="EW1088" s="11">
        <v>51.143021390000001</v>
      </c>
      <c r="EX1088" s="11">
        <v>4.0283527E-2</v>
      </c>
      <c r="EY1088" s="11">
        <v>2.8345089E-2</v>
      </c>
      <c r="EZ1088" s="11">
        <v>1.2096694999999999E-2</v>
      </c>
      <c r="FA1088" s="11">
        <v>0</v>
      </c>
      <c r="FB1088" s="11">
        <v>0</v>
      </c>
      <c r="FC1088" s="11">
        <v>0</v>
      </c>
      <c r="FD1088" s="11">
        <v>0</v>
      </c>
      <c r="FE1088" s="11">
        <v>0</v>
      </c>
      <c r="FF1088" s="11">
        <v>0</v>
      </c>
      <c r="FG1088" s="11">
        <v>0</v>
      </c>
      <c r="FH1088" s="11">
        <v>0.63376299999999997</v>
      </c>
      <c r="FI1088" s="11" t="s">
        <v>115</v>
      </c>
      <c r="FJ1088" s="11" t="s">
        <v>115</v>
      </c>
      <c r="FK1088" s="9">
        <v>4547.3644510000004</v>
      </c>
      <c r="FL1088" s="11" t="s">
        <v>115</v>
      </c>
      <c r="FM1088" s="11" t="s">
        <v>115</v>
      </c>
    </row>
    <row r="1089" spans="116:169">
      <c r="DL1089" s="11">
        <v>0</v>
      </c>
      <c r="DM1089" s="11">
        <v>0.61343000000000003</v>
      </c>
      <c r="DN1089" s="11">
        <v>2.66E-3</v>
      </c>
      <c r="DO1089" s="11">
        <v>3.3500000000000001E-3</v>
      </c>
      <c r="DP1089" s="11">
        <v>2.7299999999999998E-3</v>
      </c>
      <c r="DQ1089" s="11">
        <v>6.0000000000000002E-5</v>
      </c>
      <c r="DR1089" s="11">
        <v>6.9999999999999994E-5</v>
      </c>
      <c r="DS1089" s="11">
        <v>3.0300000000000001E-3</v>
      </c>
      <c r="DT1089" s="11">
        <v>8.43E-3</v>
      </c>
      <c r="DU1089" s="11">
        <v>3.7990000000000003E-2</v>
      </c>
      <c r="DV1089" s="11">
        <v>0.53091999999999995</v>
      </c>
      <c r="DW1089" s="11">
        <v>1.79732</v>
      </c>
      <c r="DX1089" s="11">
        <v>0</v>
      </c>
      <c r="DY1089" s="11">
        <v>4308.3603700000003</v>
      </c>
      <c r="DZ1089" s="11">
        <v>19.055599999999998</v>
      </c>
      <c r="EA1089" s="11">
        <v>24.43534</v>
      </c>
      <c r="EB1089" s="11">
        <v>20.27525</v>
      </c>
      <c r="EC1089" s="11">
        <v>0.43568000000000001</v>
      </c>
      <c r="ED1089" s="11">
        <v>0.48653000000000002</v>
      </c>
      <c r="EE1089" s="11">
        <v>22.896370000000001</v>
      </c>
      <c r="EF1089" s="11">
        <v>60.450740000000003</v>
      </c>
      <c r="EG1089" s="11">
        <v>540.57329000000004</v>
      </c>
      <c r="EH1089" s="11">
        <v>6815.3621400000002</v>
      </c>
      <c r="EI1089" s="11">
        <v>23301.273949999999</v>
      </c>
      <c r="EJ1089" s="11">
        <v>0</v>
      </c>
      <c r="EK1089" s="11">
        <v>90.832263400000002</v>
      </c>
      <c r="EL1089" s="11">
        <v>7.2421415000000003E-2</v>
      </c>
      <c r="EM1089" s="11">
        <v>4.3293139000000001E-2</v>
      </c>
      <c r="EN1089" s="11">
        <v>2.0581762E-2</v>
      </c>
      <c r="EO1089" s="11">
        <v>0</v>
      </c>
      <c r="EP1089" s="11">
        <v>0</v>
      </c>
      <c r="EQ1089" s="11">
        <v>0</v>
      </c>
      <c r="ER1089" s="11">
        <v>0</v>
      </c>
      <c r="ES1089" s="11">
        <v>0</v>
      </c>
      <c r="ET1089" s="11">
        <v>0</v>
      </c>
      <c r="EU1089" s="11">
        <v>0</v>
      </c>
      <c r="EV1089" s="11">
        <v>0</v>
      </c>
      <c r="EW1089" s="11">
        <v>49.279340640000001</v>
      </c>
      <c r="EX1089" s="11">
        <v>4.0989013999999997E-2</v>
      </c>
      <c r="EY1089" s="11">
        <v>2.5075377999999999E-2</v>
      </c>
      <c r="EZ1089" s="11">
        <v>1.2241349E-2</v>
      </c>
      <c r="FA1089" s="11">
        <v>0</v>
      </c>
      <c r="FB1089" s="11">
        <v>0</v>
      </c>
      <c r="FC1089" s="11">
        <v>0</v>
      </c>
      <c r="FD1089" s="11">
        <v>0</v>
      </c>
      <c r="FE1089" s="11">
        <v>0</v>
      </c>
      <c r="FF1089" s="11">
        <v>0</v>
      </c>
      <c r="FG1089" s="11">
        <v>0</v>
      </c>
      <c r="FH1089" s="11">
        <v>0.62223399999999995</v>
      </c>
      <c r="FI1089" s="11" t="s">
        <v>115</v>
      </c>
      <c r="FJ1089" s="11" t="s">
        <v>115</v>
      </c>
      <c r="FK1089" s="9">
        <v>4372.5622499999999</v>
      </c>
      <c r="FL1089" s="11" t="s">
        <v>115</v>
      </c>
      <c r="FM1089" s="11" t="s">
        <v>115</v>
      </c>
    </row>
    <row r="1090" spans="116:169">
      <c r="DL1090" s="11">
        <v>0</v>
      </c>
      <c r="DM1090" s="11">
        <v>0.60285</v>
      </c>
      <c r="DN1090" s="11">
        <v>2.66E-3</v>
      </c>
      <c r="DO1090" s="11">
        <v>2.6700000000000001E-3</v>
      </c>
      <c r="DP1090" s="11">
        <v>2.9099999999999998E-3</v>
      </c>
      <c r="DQ1090" s="11">
        <v>5.0000000000000002E-5</v>
      </c>
      <c r="DR1090" s="11">
        <v>6.0000000000000002E-5</v>
      </c>
      <c r="DS1090" s="11">
        <v>2.7399999999999998E-3</v>
      </c>
      <c r="DT1090" s="11">
        <v>8.2900000000000005E-3</v>
      </c>
      <c r="DU1090" s="11">
        <v>3.8059999999999997E-2</v>
      </c>
      <c r="DV1090" s="11">
        <v>0.53395999999999999</v>
      </c>
      <c r="DW1090" s="11">
        <v>1.80575</v>
      </c>
      <c r="DX1090" s="11">
        <v>0</v>
      </c>
      <c r="DY1090" s="11">
        <v>4143.9028600000001</v>
      </c>
      <c r="DZ1090" s="11">
        <v>18.676590000000001</v>
      </c>
      <c r="EA1090" s="11">
        <v>19.074929999999998</v>
      </c>
      <c r="EB1090" s="11">
        <v>21.20177</v>
      </c>
      <c r="EC1090" s="11">
        <v>0.38501000000000002</v>
      </c>
      <c r="ED1090" s="11">
        <v>0.45567999999999997</v>
      </c>
      <c r="EE1090" s="11">
        <v>20.29523</v>
      </c>
      <c r="EF1090" s="11">
        <v>58.196510000000004</v>
      </c>
      <c r="EG1090" s="11">
        <v>541.05983000000003</v>
      </c>
      <c r="EH1090" s="11">
        <v>6838.2585099999997</v>
      </c>
      <c r="EI1090" s="11">
        <v>23361.724689999999</v>
      </c>
      <c r="EJ1090" s="11">
        <v>0</v>
      </c>
      <c r="EK1090" s="11">
        <v>90.245885349999995</v>
      </c>
      <c r="EL1090" s="11">
        <v>6.3013834000000005E-2</v>
      </c>
      <c r="EM1090" s="11">
        <v>4.6197328000000003E-2</v>
      </c>
      <c r="EN1090" s="11">
        <v>1.8579305000000001E-2</v>
      </c>
      <c r="EO1090" s="11">
        <v>0</v>
      </c>
      <c r="EP1090" s="11">
        <v>0</v>
      </c>
      <c r="EQ1090" s="11">
        <v>0</v>
      </c>
      <c r="ER1090" s="11">
        <v>0</v>
      </c>
      <c r="ES1090" s="11">
        <v>0</v>
      </c>
      <c r="ET1090" s="11">
        <v>0</v>
      </c>
      <c r="EU1090" s="11">
        <v>0</v>
      </c>
      <c r="EV1090" s="11">
        <v>0</v>
      </c>
      <c r="EW1090" s="11">
        <v>47.422604389999996</v>
      </c>
      <c r="EX1090" s="11">
        <v>3.46401E-2</v>
      </c>
      <c r="EY1090" s="11">
        <v>2.5939567E-2</v>
      </c>
      <c r="EZ1090" s="11">
        <v>1.0722915E-2</v>
      </c>
      <c r="FA1090" s="11">
        <v>0</v>
      </c>
      <c r="FB1090" s="11">
        <v>0</v>
      </c>
      <c r="FC1090" s="11">
        <v>0</v>
      </c>
      <c r="FD1090" s="11">
        <v>0</v>
      </c>
      <c r="FE1090" s="11">
        <v>0</v>
      </c>
      <c r="FF1090" s="11">
        <v>0</v>
      </c>
      <c r="FG1090" s="11">
        <v>0</v>
      </c>
      <c r="FH1090" s="11">
        <v>0.61114199999999996</v>
      </c>
      <c r="FI1090" s="11" t="s">
        <v>115</v>
      </c>
      <c r="FJ1090" s="11" t="s">
        <v>115</v>
      </c>
      <c r="FK1090" s="9">
        <v>4203.2411499999998</v>
      </c>
      <c r="FL1090" s="11" t="s">
        <v>115</v>
      </c>
      <c r="FM1090" s="11" t="s">
        <v>115</v>
      </c>
    </row>
    <row r="1091" spans="116:169">
      <c r="DL1091" s="11">
        <v>0</v>
      </c>
      <c r="DM1091" s="11">
        <v>0.59211000000000003</v>
      </c>
      <c r="DN1091" s="11">
        <v>2.8700000000000002E-3</v>
      </c>
      <c r="DO1091" s="11">
        <v>2.6099999999999999E-3</v>
      </c>
      <c r="DP1091" s="11">
        <v>2.3900000000000002E-3</v>
      </c>
      <c r="DQ1091" s="11">
        <v>5.0000000000000002E-5</v>
      </c>
      <c r="DR1091" s="11">
        <v>6.0000000000000002E-5</v>
      </c>
      <c r="DS1091" s="11">
        <v>2.8900000000000002E-3</v>
      </c>
      <c r="DT1091" s="11">
        <v>8.1499999999999993E-3</v>
      </c>
      <c r="DU1091" s="11">
        <v>3.8120000000000001E-2</v>
      </c>
      <c r="DV1091" s="11">
        <v>0.53669999999999995</v>
      </c>
      <c r="DW1091" s="11">
        <v>1.81403</v>
      </c>
      <c r="DX1091" s="11">
        <v>0</v>
      </c>
      <c r="DY1091" s="11">
        <v>3980.67427</v>
      </c>
      <c r="DZ1091" s="11">
        <v>19.706859999999999</v>
      </c>
      <c r="EA1091" s="11">
        <v>18.268889999999999</v>
      </c>
      <c r="EB1091" s="11">
        <v>17.012409999999999</v>
      </c>
      <c r="EC1091" s="11">
        <v>0.35859999999999997</v>
      </c>
      <c r="ED1091" s="11">
        <v>0.43813999999999997</v>
      </c>
      <c r="EE1091" s="11">
        <v>20.983879999999999</v>
      </c>
      <c r="EF1091" s="11">
        <v>56.061509999999998</v>
      </c>
      <c r="EG1091" s="11">
        <v>541.51550999999995</v>
      </c>
      <c r="EH1091" s="11">
        <v>6858.5537400000003</v>
      </c>
      <c r="EI1091" s="11">
        <v>23419.921200000001</v>
      </c>
      <c r="EJ1091" s="11">
        <v>0</v>
      </c>
      <c r="EK1091" s="11">
        <v>89.617721669999995</v>
      </c>
      <c r="EL1091" s="11">
        <v>5.9618169999999998E-2</v>
      </c>
      <c r="EM1091" s="11">
        <v>3.9230385999999999E-2</v>
      </c>
      <c r="EN1091" s="11">
        <v>2.0024963999999999E-2</v>
      </c>
      <c r="EO1091" s="11">
        <v>0</v>
      </c>
      <c r="EP1091" s="11">
        <v>0</v>
      </c>
      <c r="EQ1091" s="11">
        <v>0</v>
      </c>
      <c r="ER1091" s="11">
        <v>0</v>
      </c>
      <c r="ES1091" s="11">
        <v>0</v>
      </c>
      <c r="ET1091" s="11">
        <v>0</v>
      </c>
      <c r="EU1091" s="11">
        <v>0</v>
      </c>
      <c r="EV1091" s="11">
        <v>0</v>
      </c>
      <c r="EW1091" s="11">
        <v>45.58138306</v>
      </c>
      <c r="EX1091" s="11">
        <v>3.1738139999999998E-2</v>
      </c>
      <c r="EY1091" s="11">
        <v>2.1365444000000001E-2</v>
      </c>
      <c r="EZ1091" s="11">
        <v>1.1208251000000001E-2</v>
      </c>
      <c r="FA1091" s="11">
        <v>0</v>
      </c>
      <c r="FB1091" s="11">
        <v>0</v>
      </c>
      <c r="FC1091" s="11">
        <v>0</v>
      </c>
      <c r="FD1091" s="11">
        <v>0</v>
      </c>
      <c r="FE1091" s="11">
        <v>0</v>
      </c>
      <c r="FF1091" s="11">
        <v>0</v>
      </c>
      <c r="FG1091" s="11">
        <v>0</v>
      </c>
      <c r="FH1091" s="11">
        <v>0.60003300000000004</v>
      </c>
      <c r="FI1091" s="11" t="s">
        <v>115</v>
      </c>
      <c r="FJ1091" s="11" t="s">
        <v>115</v>
      </c>
      <c r="FK1091" s="9">
        <v>4036.0210259999999</v>
      </c>
      <c r="FL1091" s="11" t="s">
        <v>115</v>
      </c>
      <c r="FM1091" s="11" t="s">
        <v>115</v>
      </c>
    </row>
    <row r="1092" spans="116:169">
      <c r="DL1092" s="11">
        <v>0</v>
      </c>
      <c r="DM1092" s="11">
        <v>0.58201999999999998</v>
      </c>
      <c r="DN1092" s="11">
        <v>2.4399999999999999E-3</v>
      </c>
      <c r="DO1092" s="11">
        <v>2.7399999999999998E-3</v>
      </c>
      <c r="DP1092" s="11">
        <v>2.32E-3</v>
      </c>
      <c r="DQ1092" s="11">
        <v>5.0000000000000002E-5</v>
      </c>
      <c r="DR1092" s="11">
        <v>6.0000000000000002E-5</v>
      </c>
      <c r="DS1092" s="11">
        <v>2.3900000000000002E-3</v>
      </c>
      <c r="DT1092" s="11">
        <v>8.0000000000000002E-3</v>
      </c>
      <c r="DU1092" s="11">
        <v>3.8190000000000002E-2</v>
      </c>
      <c r="DV1092" s="11">
        <v>0.53959000000000001</v>
      </c>
      <c r="DW1092" s="11">
        <v>1.82219</v>
      </c>
      <c r="DX1092" s="11">
        <v>0</v>
      </c>
      <c r="DY1092" s="11">
        <v>3823.9128000000001</v>
      </c>
      <c r="DZ1092" s="11">
        <v>16.428719999999998</v>
      </c>
      <c r="EA1092" s="11">
        <v>18.784479999999999</v>
      </c>
      <c r="EB1092" s="11">
        <v>16.190249999999999</v>
      </c>
      <c r="EC1092" s="11">
        <v>0.3402</v>
      </c>
      <c r="ED1092" s="11">
        <v>0.41682999999999998</v>
      </c>
      <c r="EE1092" s="11">
        <v>16.976569999999999</v>
      </c>
      <c r="EF1092" s="11">
        <v>53.779359999999997</v>
      </c>
      <c r="EG1092" s="11">
        <v>541.95365000000004</v>
      </c>
      <c r="EH1092" s="11">
        <v>6879.5376200000001</v>
      </c>
      <c r="EI1092" s="11">
        <v>23475.98271</v>
      </c>
      <c r="EJ1092" s="11">
        <v>0</v>
      </c>
      <c r="EK1092" s="11">
        <v>89.076809670000003</v>
      </c>
      <c r="EL1092" s="11">
        <v>6.0817925000000002E-2</v>
      </c>
      <c r="EM1092" s="11">
        <v>3.7592119E-2</v>
      </c>
      <c r="EN1092" s="11">
        <v>1.6598746000000001E-2</v>
      </c>
      <c r="EO1092" s="11">
        <v>0</v>
      </c>
      <c r="EP1092" s="11">
        <v>0</v>
      </c>
      <c r="EQ1092" s="11">
        <v>0</v>
      </c>
      <c r="ER1092" s="11">
        <v>0</v>
      </c>
      <c r="ES1092" s="11">
        <v>0</v>
      </c>
      <c r="ET1092" s="11">
        <v>0</v>
      </c>
      <c r="EU1092" s="11">
        <v>0</v>
      </c>
      <c r="EV1092" s="11">
        <v>0</v>
      </c>
      <c r="EW1092" s="11">
        <v>43.821144760000003</v>
      </c>
      <c r="EX1092" s="11">
        <v>3.1311084000000003E-2</v>
      </c>
      <c r="EY1092" s="11">
        <v>1.9823576999999998E-2</v>
      </c>
      <c r="EZ1092" s="11">
        <v>9.0044449999999998E-3</v>
      </c>
      <c r="FA1092" s="11">
        <v>0</v>
      </c>
      <c r="FB1092" s="11">
        <v>0</v>
      </c>
      <c r="FC1092" s="11">
        <v>0</v>
      </c>
      <c r="FD1092" s="11">
        <v>0</v>
      </c>
      <c r="FE1092" s="11">
        <v>0</v>
      </c>
      <c r="FF1092" s="11">
        <v>0</v>
      </c>
      <c r="FG1092" s="11">
        <v>0</v>
      </c>
      <c r="FH1092" s="11">
        <v>0.58958299999999997</v>
      </c>
      <c r="FI1092" s="11" t="s">
        <v>115</v>
      </c>
      <c r="FJ1092" s="11" t="s">
        <v>115</v>
      </c>
      <c r="FK1092" s="9">
        <v>3875.6564450000001</v>
      </c>
      <c r="FL1092" s="11" t="s">
        <v>115</v>
      </c>
      <c r="FM1092" s="11" t="s">
        <v>115</v>
      </c>
    </row>
    <row r="1093" spans="116:169">
      <c r="DL1093" s="11">
        <v>0</v>
      </c>
      <c r="DM1093" s="11">
        <v>0.57174000000000003</v>
      </c>
      <c r="DN1093" s="11">
        <v>2.6900000000000001E-3</v>
      </c>
      <c r="DO1093" s="11">
        <v>2.4399999999999999E-3</v>
      </c>
      <c r="DP1093" s="11">
        <v>2.4099999999999998E-3</v>
      </c>
      <c r="DQ1093" s="11">
        <v>5.0000000000000002E-5</v>
      </c>
      <c r="DR1093" s="11">
        <v>6.0000000000000002E-5</v>
      </c>
      <c r="DS1093" s="11">
        <v>2.3400000000000001E-3</v>
      </c>
      <c r="DT1093" s="11">
        <v>7.8499999999999993E-3</v>
      </c>
      <c r="DU1093" s="11">
        <v>3.8249999999999999E-2</v>
      </c>
      <c r="DV1093" s="11">
        <v>0.54198000000000002</v>
      </c>
      <c r="DW1093" s="11">
        <v>1.83019</v>
      </c>
      <c r="DX1093" s="11">
        <v>0</v>
      </c>
      <c r="DY1093" s="11">
        <v>3668.00117</v>
      </c>
      <c r="DZ1093" s="11">
        <v>17.684850000000001</v>
      </c>
      <c r="EA1093" s="11">
        <v>16.339970000000001</v>
      </c>
      <c r="EB1093" s="11">
        <v>16.447240000000001</v>
      </c>
      <c r="EC1093" s="11">
        <v>0.31739000000000001</v>
      </c>
      <c r="ED1093" s="11">
        <v>0.39692</v>
      </c>
      <c r="EE1093" s="11">
        <v>16.295570000000001</v>
      </c>
      <c r="EF1093" s="11">
        <v>51.586280000000002</v>
      </c>
      <c r="EG1093" s="11">
        <v>542.37048000000004</v>
      </c>
      <c r="EH1093" s="11">
        <v>6896.5141899999999</v>
      </c>
      <c r="EI1093" s="11">
        <v>23529.762070000001</v>
      </c>
      <c r="EJ1093" s="11">
        <v>0</v>
      </c>
      <c r="EK1093" s="11">
        <v>88.474529000000004</v>
      </c>
      <c r="EL1093" s="11">
        <v>5.6850825000000001E-2</v>
      </c>
      <c r="EM1093" s="11">
        <v>3.9351929000000001E-2</v>
      </c>
      <c r="EN1093" s="11">
        <v>1.6314625999999999E-2</v>
      </c>
      <c r="EO1093" s="11">
        <v>0</v>
      </c>
      <c r="EP1093" s="11">
        <v>0</v>
      </c>
      <c r="EQ1093" s="11">
        <v>0</v>
      </c>
      <c r="ER1093" s="11">
        <v>0</v>
      </c>
      <c r="ES1093" s="11">
        <v>0</v>
      </c>
      <c r="ET1093" s="11">
        <v>0</v>
      </c>
      <c r="EU1093" s="11">
        <v>0</v>
      </c>
      <c r="EV1093" s="11">
        <v>0</v>
      </c>
      <c r="EW1093" s="11">
        <v>42.066050109999999</v>
      </c>
      <c r="EX1093" s="11">
        <v>2.8344652000000001E-2</v>
      </c>
      <c r="EY1093" s="11">
        <v>2.0082829E-2</v>
      </c>
      <c r="EZ1093" s="11">
        <v>8.5722179999999995E-3</v>
      </c>
      <c r="FA1093" s="11">
        <v>0</v>
      </c>
      <c r="FB1093" s="11">
        <v>0</v>
      </c>
      <c r="FC1093" s="11">
        <v>0</v>
      </c>
      <c r="FD1093" s="11">
        <v>0</v>
      </c>
      <c r="FE1093" s="11">
        <v>0</v>
      </c>
      <c r="FF1093" s="11">
        <v>0</v>
      </c>
      <c r="FG1093" s="11">
        <v>0</v>
      </c>
      <c r="FH1093" s="11">
        <v>0.57932899999999998</v>
      </c>
      <c r="FI1093" s="11" t="s">
        <v>115</v>
      </c>
      <c r="FJ1093" s="11" t="s">
        <v>115</v>
      </c>
      <c r="FK1093" s="9">
        <v>3718.7906309999998</v>
      </c>
      <c r="FL1093" s="11" t="s">
        <v>115</v>
      </c>
      <c r="FM1093" s="11" t="s">
        <v>115</v>
      </c>
    </row>
    <row r="1094" spans="116:169">
      <c r="DL1094" s="11">
        <v>0</v>
      </c>
      <c r="DM1094" s="11">
        <v>0.56162999999999996</v>
      </c>
      <c r="DN1094" s="11">
        <v>2.7000000000000001E-3</v>
      </c>
      <c r="DO1094" s="11">
        <v>2.5899999999999999E-3</v>
      </c>
      <c r="DP1094" s="11">
        <v>2.1800000000000001E-3</v>
      </c>
      <c r="DQ1094" s="11">
        <v>5.0000000000000002E-5</v>
      </c>
      <c r="DR1094" s="11">
        <v>6.0000000000000002E-5</v>
      </c>
      <c r="DS1094" s="11">
        <v>2.4099999999999998E-3</v>
      </c>
      <c r="DT1094" s="11">
        <v>7.7099999999999998E-3</v>
      </c>
      <c r="DU1094" s="11">
        <v>3.8309999999999997E-2</v>
      </c>
      <c r="DV1094" s="11">
        <v>0.54432000000000003</v>
      </c>
      <c r="DW1094" s="11">
        <v>1.8380399999999999</v>
      </c>
      <c r="DX1094" s="11">
        <v>0</v>
      </c>
      <c r="DY1094" s="11">
        <v>3515.39455</v>
      </c>
      <c r="DZ1094" s="11">
        <v>17.330290000000002</v>
      </c>
      <c r="EA1094" s="11">
        <v>16.933019999999999</v>
      </c>
      <c r="EB1094" s="11">
        <v>14.553710000000001</v>
      </c>
      <c r="EC1094" s="11">
        <v>0.31163000000000002</v>
      </c>
      <c r="ED1094" s="11">
        <v>0.38429000000000002</v>
      </c>
      <c r="EE1094" s="11">
        <v>16.423410000000001</v>
      </c>
      <c r="EF1094" s="11">
        <v>49.464390000000002</v>
      </c>
      <c r="EG1094" s="11">
        <v>542.76739999999995</v>
      </c>
      <c r="EH1094" s="11">
        <v>6912.8097600000001</v>
      </c>
      <c r="EI1094" s="11">
        <v>23581.34834</v>
      </c>
      <c r="EJ1094" s="11">
        <v>0</v>
      </c>
      <c r="EK1094" s="11">
        <v>87.883195299999997</v>
      </c>
      <c r="EL1094" s="11">
        <v>5.8643823999999997E-2</v>
      </c>
      <c r="EM1094" s="11">
        <v>3.6378336999999997E-2</v>
      </c>
      <c r="EN1094" s="11">
        <v>1.7119024E-2</v>
      </c>
      <c r="EO1094" s="11">
        <v>0</v>
      </c>
      <c r="EP1094" s="11">
        <v>0</v>
      </c>
      <c r="EQ1094" s="11">
        <v>0</v>
      </c>
      <c r="ER1094" s="11">
        <v>0</v>
      </c>
      <c r="ES1094" s="11">
        <v>0</v>
      </c>
      <c r="ET1094" s="11">
        <v>0</v>
      </c>
      <c r="EU1094" s="11">
        <v>0</v>
      </c>
      <c r="EV1094" s="11">
        <v>0</v>
      </c>
      <c r="EW1094" s="11">
        <v>40.351916430000003</v>
      </c>
      <c r="EX1094" s="11">
        <v>2.824161E-2</v>
      </c>
      <c r="EY1094" s="11">
        <v>1.7965037999999999E-2</v>
      </c>
      <c r="EZ1094" s="11">
        <v>8.7062879999999995E-3</v>
      </c>
      <c r="FA1094" s="11">
        <v>0</v>
      </c>
      <c r="FB1094" s="11">
        <v>0</v>
      </c>
      <c r="FC1094" s="11">
        <v>0</v>
      </c>
      <c r="FD1094" s="11">
        <v>0</v>
      </c>
      <c r="FE1094" s="11">
        <v>0</v>
      </c>
      <c r="FF1094" s="11">
        <v>0</v>
      </c>
      <c r="FG1094" s="11">
        <v>0</v>
      </c>
      <c r="FH1094" s="11">
        <v>0.56914699999999996</v>
      </c>
      <c r="FI1094" s="11" t="s">
        <v>115</v>
      </c>
      <c r="FJ1094" s="11" t="s">
        <v>115</v>
      </c>
      <c r="FK1094" s="9">
        <v>3564.5232019999999</v>
      </c>
      <c r="FL1094" s="11" t="s">
        <v>115</v>
      </c>
      <c r="FM1094" s="11" t="s">
        <v>115</v>
      </c>
    </row>
    <row r="1095" spans="116:169">
      <c r="DL1095" s="11">
        <v>0</v>
      </c>
      <c r="DM1095" s="11">
        <v>0.55164000000000002</v>
      </c>
      <c r="DN1095" s="11">
        <v>2.7299999999999998E-3</v>
      </c>
      <c r="DO1095" s="11">
        <v>2.5999999999999999E-3</v>
      </c>
      <c r="DP1095" s="11">
        <v>2.2799999999999999E-3</v>
      </c>
      <c r="DQ1095" s="11">
        <v>5.0000000000000002E-5</v>
      </c>
      <c r="DR1095" s="11">
        <v>6.0000000000000002E-5</v>
      </c>
      <c r="DS1095" s="11">
        <v>2.2100000000000002E-3</v>
      </c>
      <c r="DT1095" s="11">
        <v>7.5799999999999999E-3</v>
      </c>
      <c r="DU1095" s="11">
        <v>3.8370000000000001E-2</v>
      </c>
      <c r="DV1095" s="11">
        <v>0.54674</v>
      </c>
      <c r="DW1095" s="11">
        <v>1.84575</v>
      </c>
      <c r="DX1095" s="11">
        <v>0</v>
      </c>
      <c r="DY1095" s="11">
        <v>3365.7496000000001</v>
      </c>
      <c r="DZ1095" s="11">
        <v>17.079599999999999</v>
      </c>
      <c r="EA1095" s="11">
        <v>16.587420000000002</v>
      </c>
      <c r="EB1095" s="11">
        <v>14.89837</v>
      </c>
      <c r="EC1095" s="11">
        <v>0.30174000000000001</v>
      </c>
      <c r="ED1095" s="11">
        <v>0.36752000000000001</v>
      </c>
      <c r="EE1095" s="11">
        <v>14.700379999999999</v>
      </c>
      <c r="EF1095" s="11">
        <v>47.435119999999998</v>
      </c>
      <c r="EG1095" s="11">
        <v>543.15170000000001</v>
      </c>
      <c r="EH1095" s="11">
        <v>6929.2331700000004</v>
      </c>
      <c r="EI1095" s="11">
        <v>23630.812730000001</v>
      </c>
      <c r="EJ1095" s="11">
        <v>0</v>
      </c>
      <c r="EK1095" s="11">
        <v>87.290074559999994</v>
      </c>
      <c r="EL1095" s="11">
        <v>5.9745709000000001E-2</v>
      </c>
      <c r="EM1095" s="11">
        <v>3.7956838999999999E-2</v>
      </c>
      <c r="EN1095" s="11">
        <v>1.5674968000000001E-2</v>
      </c>
      <c r="EO1095" s="11">
        <v>0</v>
      </c>
      <c r="EP1095" s="11">
        <v>0</v>
      </c>
      <c r="EQ1095" s="11">
        <v>0</v>
      </c>
      <c r="ER1095" s="11">
        <v>0</v>
      </c>
      <c r="ES1095" s="11">
        <v>0</v>
      </c>
      <c r="ET1095" s="11">
        <v>0</v>
      </c>
      <c r="EU1095" s="11">
        <v>0</v>
      </c>
      <c r="EV1095" s="11">
        <v>0</v>
      </c>
      <c r="EW1095" s="11">
        <v>38.672115239999997</v>
      </c>
      <c r="EX1095" s="11">
        <v>2.778986E-2</v>
      </c>
      <c r="EY1095" s="11">
        <v>1.8110892999999999E-2</v>
      </c>
      <c r="EZ1095" s="11">
        <v>7.7105560000000004E-3</v>
      </c>
      <c r="FA1095" s="11">
        <v>0</v>
      </c>
      <c r="FB1095" s="11">
        <v>0</v>
      </c>
      <c r="FC1095" s="11">
        <v>0</v>
      </c>
      <c r="FD1095" s="11">
        <v>0</v>
      </c>
      <c r="FE1095" s="11">
        <v>0</v>
      </c>
      <c r="FF1095" s="11">
        <v>0</v>
      </c>
      <c r="FG1095" s="11">
        <v>0</v>
      </c>
      <c r="FH1095" s="11">
        <v>0.55930000000000002</v>
      </c>
      <c r="FI1095" s="11" t="s">
        <v>115</v>
      </c>
      <c r="FJ1095" s="11" t="s">
        <v>115</v>
      </c>
      <c r="FK1095" s="9">
        <v>3414.6167350000001</v>
      </c>
      <c r="FL1095" s="11" t="s">
        <v>115</v>
      </c>
      <c r="FM1095" s="11" t="s">
        <v>115</v>
      </c>
    </row>
    <row r="1096" spans="116:169">
      <c r="DL1096" s="11">
        <v>0</v>
      </c>
      <c r="DM1096" s="11">
        <v>0.54186000000000001</v>
      </c>
      <c r="DN1096" s="11">
        <v>2.6700000000000001E-3</v>
      </c>
      <c r="DO1096" s="11">
        <v>2.6099999999999999E-3</v>
      </c>
      <c r="DP1096" s="11">
        <v>2.2899999999999999E-3</v>
      </c>
      <c r="DQ1096" s="11">
        <v>5.0000000000000002E-5</v>
      </c>
      <c r="DR1096" s="11">
        <v>6.0000000000000002E-5</v>
      </c>
      <c r="DS1096" s="11">
        <v>2.3E-3</v>
      </c>
      <c r="DT1096" s="11">
        <v>7.45E-3</v>
      </c>
      <c r="DU1096" s="11">
        <v>3.8429999999999999E-2</v>
      </c>
      <c r="DV1096" s="11">
        <v>0.54895000000000005</v>
      </c>
      <c r="DW1096" s="11">
        <v>1.8533299999999999</v>
      </c>
      <c r="DX1096" s="11">
        <v>0</v>
      </c>
      <c r="DY1096" s="11">
        <v>3219.5263</v>
      </c>
      <c r="DZ1096" s="11">
        <v>16.282080000000001</v>
      </c>
      <c r="EA1096" s="11">
        <v>16.265820000000001</v>
      </c>
      <c r="EB1096" s="11">
        <v>14.6143</v>
      </c>
      <c r="EC1096" s="11">
        <v>0.29763000000000001</v>
      </c>
      <c r="ED1096" s="11">
        <v>0.35510999999999998</v>
      </c>
      <c r="EE1096" s="11">
        <v>14.9696</v>
      </c>
      <c r="EF1096" s="11">
        <v>45.484380000000002</v>
      </c>
      <c r="EG1096" s="11">
        <v>543.51922000000002</v>
      </c>
      <c r="EH1096" s="11">
        <v>6943.93354</v>
      </c>
      <c r="EI1096" s="11">
        <v>23678.24785</v>
      </c>
      <c r="EJ1096" s="11">
        <v>0</v>
      </c>
      <c r="EK1096" s="11">
        <v>86.705155489999996</v>
      </c>
      <c r="EL1096" s="11">
        <v>6.1009081E-2</v>
      </c>
      <c r="EM1096" s="11">
        <v>3.8747499999999997E-2</v>
      </c>
      <c r="EN1096" s="11">
        <v>1.6599605E-2</v>
      </c>
      <c r="EO1096" s="11">
        <v>0</v>
      </c>
      <c r="EP1096" s="11">
        <v>0</v>
      </c>
      <c r="EQ1096" s="11">
        <v>0</v>
      </c>
      <c r="ER1096" s="11">
        <v>0</v>
      </c>
      <c r="ES1096" s="11">
        <v>0</v>
      </c>
      <c r="ET1096" s="11">
        <v>0</v>
      </c>
      <c r="EU1096" s="11">
        <v>0</v>
      </c>
      <c r="EV1096" s="11">
        <v>0</v>
      </c>
      <c r="EW1096" s="11">
        <v>37.030394639999997</v>
      </c>
      <c r="EX1096" s="11">
        <v>2.7389455E-2</v>
      </c>
      <c r="EY1096" s="11">
        <v>1.7857080000000001E-2</v>
      </c>
      <c r="EZ1096" s="11">
        <v>7.8917080000000008E-3</v>
      </c>
      <c r="FA1096" s="11">
        <v>0</v>
      </c>
      <c r="FB1096" s="11">
        <v>0</v>
      </c>
      <c r="FC1096" s="11">
        <v>0</v>
      </c>
      <c r="FD1096" s="11">
        <v>0</v>
      </c>
      <c r="FE1096" s="11">
        <v>0</v>
      </c>
      <c r="FF1096" s="11">
        <v>0</v>
      </c>
      <c r="FG1096" s="11">
        <v>0</v>
      </c>
      <c r="FH1096" s="11">
        <v>0.549485</v>
      </c>
      <c r="FI1096" s="11" t="s">
        <v>115</v>
      </c>
      <c r="FJ1096" s="11" t="s">
        <v>115</v>
      </c>
      <c r="FK1096" s="9">
        <v>3266.9861310000001</v>
      </c>
      <c r="FL1096" s="11" t="s">
        <v>115</v>
      </c>
      <c r="FM1096" s="11" t="s">
        <v>115</v>
      </c>
    </row>
    <row r="1097" spans="116:169">
      <c r="DL1097" s="11">
        <v>0</v>
      </c>
      <c r="DM1097" s="11">
        <v>0.53197000000000005</v>
      </c>
      <c r="DN1097" s="11">
        <v>2.9099999999999998E-3</v>
      </c>
      <c r="DO1097" s="11">
        <v>2.5600000000000002E-3</v>
      </c>
      <c r="DP1097" s="11">
        <v>2.3E-3</v>
      </c>
      <c r="DQ1097" s="11">
        <v>5.0000000000000002E-5</v>
      </c>
      <c r="DR1097" s="11">
        <v>6.0000000000000002E-5</v>
      </c>
      <c r="DS1097" s="11">
        <v>2.32E-3</v>
      </c>
      <c r="DT1097" s="11">
        <v>7.3099999999999997E-3</v>
      </c>
      <c r="DU1097" s="11">
        <v>3.848E-2</v>
      </c>
      <c r="DV1097" s="11">
        <v>0.55125000000000002</v>
      </c>
      <c r="DW1097" s="11">
        <v>1.8607800000000001</v>
      </c>
      <c r="DX1097" s="11">
        <v>0</v>
      </c>
      <c r="DY1097" s="11">
        <v>3074.8227400000001</v>
      </c>
      <c r="DZ1097" s="11">
        <v>17.29758</v>
      </c>
      <c r="EA1097" s="11">
        <v>15.55026</v>
      </c>
      <c r="EB1097" s="11">
        <v>14.30621</v>
      </c>
      <c r="EC1097" s="11">
        <v>0.2878</v>
      </c>
      <c r="ED1097" s="11">
        <v>0.34060000000000001</v>
      </c>
      <c r="EE1097" s="11">
        <v>14.73982</v>
      </c>
      <c r="EF1097" s="11">
        <v>43.448300000000003</v>
      </c>
      <c r="EG1097" s="11">
        <v>543.87432000000001</v>
      </c>
      <c r="EH1097" s="11">
        <v>6958.9031500000001</v>
      </c>
      <c r="EI1097" s="11">
        <v>23723.732230000001</v>
      </c>
      <c r="EJ1097" s="11">
        <v>0</v>
      </c>
      <c r="EK1097" s="11">
        <v>86.075468060000006</v>
      </c>
      <c r="EL1097" s="11">
        <v>6.1111365000000001E-2</v>
      </c>
      <c r="EM1097" s="11">
        <v>3.9385117999999997E-2</v>
      </c>
      <c r="EN1097" s="11">
        <v>1.6863342999999999E-2</v>
      </c>
      <c r="EO1097" s="11">
        <v>0</v>
      </c>
      <c r="EP1097" s="11">
        <v>0</v>
      </c>
      <c r="EQ1097" s="11">
        <v>0</v>
      </c>
      <c r="ER1097" s="11">
        <v>0</v>
      </c>
      <c r="ES1097" s="11">
        <v>0</v>
      </c>
      <c r="ET1097" s="11">
        <v>0</v>
      </c>
      <c r="EU1097" s="11">
        <v>0</v>
      </c>
      <c r="EV1097" s="11">
        <v>0</v>
      </c>
      <c r="EW1097" s="11">
        <v>35.404052710000002</v>
      </c>
      <c r="EX1097" s="11">
        <v>2.6462821000000001E-2</v>
      </c>
      <c r="EY1097" s="11">
        <v>1.7515162000000001E-2</v>
      </c>
      <c r="EZ1097" s="11">
        <v>7.7421390000000003E-3</v>
      </c>
      <c r="FA1097" s="11">
        <v>0</v>
      </c>
      <c r="FB1097" s="11">
        <v>0</v>
      </c>
      <c r="FC1097" s="11">
        <v>0</v>
      </c>
      <c r="FD1097" s="11">
        <v>0</v>
      </c>
      <c r="FE1097" s="11">
        <v>0</v>
      </c>
      <c r="FF1097" s="11">
        <v>0</v>
      </c>
      <c r="FG1097" s="11">
        <v>0</v>
      </c>
      <c r="FH1097" s="11">
        <v>0.53979299999999997</v>
      </c>
      <c r="FI1097" s="11" t="s">
        <v>115</v>
      </c>
      <c r="FJ1097" s="11" t="s">
        <v>115</v>
      </c>
      <c r="FK1097" s="9">
        <v>3122.2645889999999</v>
      </c>
      <c r="FL1097" s="11" t="s">
        <v>115</v>
      </c>
      <c r="FM1097" s="11" t="s">
        <v>115</v>
      </c>
    </row>
    <row r="1098" spans="116:169">
      <c r="DL1098" s="11">
        <v>0</v>
      </c>
      <c r="DM1098" s="11">
        <v>0.52212999999999998</v>
      </c>
      <c r="DN1098" s="11">
        <v>3.0500000000000002E-3</v>
      </c>
      <c r="DO1098" s="11">
        <v>2.7200000000000002E-3</v>
      </c>
      <c r="DP1098" s="11">
        <v>2.2699999999999999E-3</v>
      </c>
      <c r="DQ1098" s="11">
        <v>5.0000000000000002E-5</v>
      </c>
      <c r="DR1098" s="11">
        <v>6.0000000000000002E-5</v>
      </c>
      <c r="DS1098" s="11">
        <v>2.3400000000000001E-3</v>
      </c>
      <c r="DT1098" s="11">
        <v>7.1799999999999998E-3</v>
      </c>
      <c r="DU1098" s="11">
        <v>3.8539999999999998E-2</v>
      </c>
      <c r="DV1098" s="11">
        <v>0.55357999999999996</v>
      </c>
      <c r="DW1098" s="11">
        <v>1.86809</v>
      </c>
      <c r="DX1098" s="11">
        <v>0</v>
      </c>
      <c r="DY1098" s="11">
        <v>2932.6825399999998</v>
      </c>
      <c r="DZ1098" s="11">
        <v>17.62913</v>
      </c>
      <c r="EA1098" s="11">
        <v>16.106380000000001</v>
      </c>
      <c r="EB1098" s="11">
        <v>13.73568</v>
      </c>
      <c r="EC1098" s="11">
        <v>0.28659000000000001</v>
      </c>
      <c r="ED1098" s="11">
        <v>0.32887</v>
      </c>
      <c r="EE1098" s="11">
        <v>14.44449</v>
      </c>
      <c r="EF1098" s="11">
        <v>41.494030000000002</v>
      </c>
      <c r="EG1098" s="11">
        <v>544.21492000000001</v>
      </c>
      <c r="EH1098" s="11">
        <v>6973.6429699999999</v>
      </c>
      <c r="EI1098" s="11">
        <v>23767.180530000001</v>
      </c>
      <c r="EJ1098" s="11">
        <v>0</v>
      </c>
      <c r="EK1098" s="11">
        <v>85.436037220000003</v>
      </c>
      <c r="EL1098" s="11">
        <v>6.4521912000000001E-2</v>
      </c>
      <c r="EM1098" s="11">
        <v>3.9218996999999998E-2</v>
      </c>
      <c r="EN1098" s="11">
        <v>1.7110706E-2</v>
      </c>
      <c r="EO1098" s="11">
        <v>0</v>
      </c>
      <c r="EP1098" s="11">
        <v>0</v>
      </c>
      <c r="EQ1098" s="11">
        <v>0</v>
      </c>
      <c r="ER1098" s="11">
        <v>0</v>
      </c>
      <c r="ES1098" s="11">
        <v>0</v>
      </c>
      <c r="ET1098" s="11">
        <v>0</v>
      </c>
      <c r="EU1098" s="11">
        <v>0</v>
      </c>
      <c r="EV1098" s="11">
        <v>0</v>
      </c>
      <c r="EW1098" s="11">
        <v>33.808682589999997</v>
      </c>
      <c r="EX1098" s="11">
        <v>2.6898386E-2</v>
      </c>
      <c r="EY1098" s="11">
        <v>1.6816175999999999E-2</v>
      </c>
      <c r="EZ1098" s="11">
        <v>7.5798009999999997E-3</v>
      </c>
      <c r="FA1098" s="11">
        <v>0</v>
      </c>
      <c r="FB1098" s="11">
        <v>0</v>
      </c>
      <c r="FC1098" s="11">
        <v>0</v>
      </c>
      <c r="FD1098" s="11">
        <v>0</v>
      </c>
      <c r="FE1098" s="11">
        <v>0</v>
      </c>
      <c r="FF1098" s="11">
        <v>0</v>
      </c>
      <c r="FG1098" s="11">
        <v>0</v>
      </c>
      <c r="FH1098" s="11">
        <v>0.530223</v>
      </c>
      <c r="FI1098" s="11" t="s">
        <v>115</v>
      </c>
      <c r="FJ1098" s="11" t="s">
        <v>115</v>
      </c>
      <c r="FK1098" s="9">
        <v>2980.4403029999999</v>
      </c>
      <c r="FL1098" s="11" t="s">
        <v>115</v>
      </c>
      <c r="FM1098" s="11" t="s">
        <v>115</v>
      </c>
    </row>
    <row r="1099" spans="116:169">
      <c r="DL1099" s="11">
        <v>0</v>
      </c>
      <c r="DM1099" s="11">
        <v>0.51300000000000001</v>
      </c>
      <c r="DN1099" s="11">
        <v>2.5600000000000002E-3</v>
      </c>
      <c r="DO1099" s="11">
        <v>2.8300000000000001E-3</v>
      </c>
      <c r="DP1099" s="11">
        <v>2.3999999999999998E-3</v>
      </c>
      <c r="DQ1099" s="11">
        <v>5.0000000000000002E-5</v>
      </c>
      <c r="DR1099" s="11">
        <v>6.0000000000000002E-5</v>
      </c>
      <c r="DS1099" s="11">
        <v>2.2899999999999999E-3</v>
      </c>
      <c r="DT1099" s="11">
        <v>7.0400000000000003E-3</v>
      </c>
      <c r="DU1099" s="11">
        <v>3.8600000000000002E-2</v>
      </c>
      <c r="DV1099" s="11">
        <v>0.55591000000000002</v>
      </c>
      <c r="DW1099" s="11">
        <v>1.87527</v>
      </c>
      <c r="DX1099" s="11">
        <v>0</v>
      </c>
      <c r="DY1099" s="11">
        <v>2796.6882999999998</v>
      </c>
      <c r="DZ1099" s="11">
        <v>14.350210000000001</v>
      </c>
      <c r="EA1099" s="11">
        <v>16.271450000000002</v>
      </c>
      <c r="EB1099" s="11">
        <v>14.132059999999999</v>
      </c>
      <c r="EC1099" s="11">
        <v>0.28639999999999999</v>
      </c>
      <c r="ED1099" s="11">
        <v>0.31718000000000002</v>
      </c>
      <c r="EE1099" s="11">
        <v>13.804959999999999</v>
      </c>
      <c r="EF1099" s="11">
        <v>39.571779999999997</v>
      </c>
      <c r="EG1099" s="11">
        <v>544.54378999999994</v>
      </c>
      <c r="EH1099" s="11">
        <v>6988.0874599999997</v>
      </c>
      <c r="EI1099" s="11">
        <v>23808.674559999999</v>
      </c>
      <c r="EJ1099" s="11">
        <v>0</v>
      </c>
      <c r="EK1099" s="11">
        <v>84.891212760000002</v>
      </c>
      <c r="EL1099" s="11">
        <v>6.8067913999999993E-2</v>
      </c>
      <c r="EM1099" s="11">
        <v>4.1628683999999999E-2</v>
      </c>
      <c r="EN1099" s="11">
        <v>1.7047696000000001E-2</v>
      </c>
      <c r="EO1099" s="11">
        <v>0</v>
      </c>
      <c r="EP1099" s="11">
        <v>0</v>
      </c>
      <c r="EQ1099" s="11">
        <v>0</v>
      </c>
      <c r="ER1099" s="11">
        <v>0</v>
      </c>
      <c r="ES1099" s="11">
        <v>0</v>
      </c>
      <c r="ET1099" s="11">
        <v>0</v>
      </c>
      <c r="EU1099" s="11">
        <v>0</v>
      </c>
      <c r="EV1099" s="11">
        <v>0</v>
      </c>
      <c r="EW1099" s="11">
        <v>32.283933320000003</v>
      </c>
      <c r="EX1099" s="11">
        <v>2.7304848999999999E-2</v>
      </c>
      <c r="EY1099" s="11">
        <v>1.7188396000000002E-2</v>
      </c>
      <c r="EZ1099" s="11">
        <v>7.2800369999999996E-3</v>
      </c>
      <c r="FA1099" s="11">
        <v>0</v>
      </c>
      <c r="FB1099" s="11">
        <v>0</v>
      </c>
      <c r="FC1099" s="11">
        <v>0</v>
      </c>
      <c r="FD1099" s="11">
        <v>0</v>
      </c>
      <c r="FE1099" s="11">
        <v>0</v>
      </c>
      <c r="FF1099" s="11">
        <v>0</v>
      </c>
      <c r="FG1099" s="11">
        <v>0</v>
      </c>
      <c r="FH1099" s="11">
        <v>0.52083400000000002</v>
      </c>
      <c r="FI1099" s="11" t="s">
        <v>115</v>
      </c>
      <c r="FJ1099" s="11" t="s">
        <v>115</v>
      </c>
      <c r="FK1099" s="9">
        <v>2841.728423</v>
      </c>
      <c r="FL1099" s="11" t="s">
        <v>115</v>
      </c>
      <c r="FM1099" s="11" t="s">
        <v>115</v>
      </c>
    </row>
    <row r="1100" spans="116:169">
      <c r="DL1100" s="11">
        <v>0</v>
      </c>
      <c r="DM1100" s="11">
        <v>0.50353000000000003</v>
      </c>
      <c r="DN1100" s="11">
        <v>2.9199999999999999E-3</v>
      </c>
      <c r="DO1100" s="11">
        <v>2.48E-3</v>
      </c>
      <c r="DP1100" s="11">
        <v>2.47E-3</v>
      </c>
      <c r="DQ1100" s="11">
        <v>5.0000000000000002E-5</v>
      </c>
      <c r="DR1100" s="11">
        <v>5.0000000000000002E-5</v>
      </c>
      <c r="DS1100" s="11">
        <v>2.4299999999999999E-3</v>
      </c>
      <c r="DT1100" s="11">
        <v>6.9100000000000003E-3</v>
      </c>
      <c r="DU1100" s="11">
        <v>3.8649999999999997E-2</v>
      </c>
      <c r="DV1100" s="11">
        <v>0.55820000000000003</v>
      </c>
      <c r="DW1100" s="11">
        <v>1.8823099999999999</v>
      </c>
      <c r="DX1100" s="11">
        <v>0</v>
      </c>
      <c r="DY1100" s="11">
        <v>2660.9384300000002</v>
      </c>
      <c r="DZ1100" s="11">
        <v>15.92296</v>
      </c>
      <c r="EA1100" s="11">
        <v>13.826090000000001</v>
      </c>
      <c r="EB1100" s="11">
        <v>14.17356</v>
      </c>
      <c r="EC1100" s="11">
        <v>0.26749000000000001</v>
      </c>
      <c r="ED1100" s="11">
        <v>0.30124000000000001</v>
      </c>
      <c r="EE1100" s="11">
        <v>14.24039</v>
      </c>
      <c r="EF1100" s="11">
        <v>37.68439</v>
      </c>
      <c r="EG1100" s="11">
        <v>544.86096999999995</v>
      </c>
      <c r="EH1100" s="11">
        <v>7001.8924200000001</v>
      </c>
      <c r="EI1100" s="11">
        <v>23848.246340000002</v>
      </c>
      <c r="EJ1100" s="11">
        <v>0</v>
      </c>
      <c r="EK1100" s="11">
        <v>84.248252269999995</v>
      </c>
      <c r="EL1100" s="11">
        <v>6.3596628000000002E-2</v>
      </c>
      <c r="EM1100" s="11">
        <v>4.3808913999999997E-2</v>
      </c>
      <c r="EN1100" s="11">
        <v>1.8208795999999999E-2</v>
      </c>
      <c r="EO1100" s="11">
        <v>0</v>
      </c>
      <c r="EP1100" s="11">
        <v>0</v>
      </c>
      <c r="EQ1100" s="11">
        <v>0</v>
      </c>
      <c r="ER1100" s="11">
        <v>0</v>
      </c>
      <c r="ES1100" s="11">
        <v>0</v>
      </c>
      <c r="ET1100" s="11">
        <v>0</v>
      </c>
      <c r="EU1100" s="11">
        <v>0</v>
      </c>
      <c r="EV1100" s="11">
        <v>0</v>
      </c>
      <c r="EW1100" s="11">
        <v>30.754297650000002</v>
      </c>
      <c r="EX1100" s="11">
        <v>2.4568961E-2</v>
      </c>
      <c r="EY1100" s="11">
        <v>1.7405072000000001E-2</v>
      </c>
      <c r="EZ1100" s="11">
        <v>7.488715E-3</v>
      </c>
      <c r="FA1100" s="11">
        <v>0</v>
      </c>
      <c r="FB1100" s="11">
        <v>0</v>
      </c>
      <c r="FC1100" s="11">
        <v>0</v>
      </c>
      <c r="FD1100" s="11">
        <v>0</v>
      </c>
      <c r="FE1100" s="11">
        <v>0</v>
      </c>
      <c r="FF1100" s="11">
        <v>0</v>
      </c>
      <c r="FG1100" s="11">
        <v>0</v>
      </c>
      <c r="FH1100" s="11">
        <v>0.51144199999999995</v>
      </c>
      <c r="FI1100" s="11" t="s">
        <v>115</v>
      </c>
      <c r="FJ1100" s="11" t="s">
        <v>115</v>
      </c>
      <c r="FK1100" s="9">
        <v>2705.128526</v>
      </c>
      <c r="FL1100" s="11" t="s">
        <v>115</v>
      </c>
      <c r="FM1100" s="11" t="s">
        <v>115</v>
      </c>
    </row>
    <row r="1101" spans="116:169">
      <c r="DL1101" s="11">
        <v>0</v>
      </c>
      <c r="DM1101" s="11">
        <v>0.49503999999999998</v>
      </c>
      <c r="DN1101" s="11">
        <v>2.14E-3</v>
      </c>
      <c r="DO1101" s="11">
        <v>2.7000000000000001E-3</v>
      </c>
      <c r="DP1101" s="11">
        <v>2.2000000000000001E-3</v>
      </c>
      <c r="DQ1101" s="11">
        <v>5.0000000000000002E-5</v>
      </c>
      <c r="DR1101" s="11">
        <v>5.0000000000000002E-5</v>
      </c>
      <c r="DS1101" s="11">
        <v>2.4499999999999999E-3</v>
      </c>
      <c r="DT1101" s="11">
        <v>6.7999999999999996E-3</v>
      </c>
      <c r="DU1101" s="11">
        <v>3.8710000000000001E-2</v>
      </c>
      <c r="DV1101" s="11">
        <v>0.56062999999999996</v>
      </c>
      <c r="DW1101" s="11">
        <v>1.8892199999999999</v>
      </c>
      <c r="DX1101" s="11">
        <v>0</v>
      </c>
      <c r="DY1101" s="11">
        <v>2532.4714600000002</v>
      </c>
      <c r="DZ1101" s="11">
        <v>11.330489999999999</v>
      </c>
      <c r="EA1101" s="11">
        <v>14.664630000000001</v>
      </c>
      <c r="EB1101" s="11">
        <v>12.2811</v>
      </c>
      <c r="EC1101" s="11">
        <v>0.26305000000000001</v>
      </c>
      <c r="ED1101" s="11">
        <v>0.29072999999999999</v>
      </c>
      <c r="EE1101" s="11">
        <v>13.992330000000001</v>
      </c>
      <c r="EF1101" s="11">
        <v>35.951720000000002</v>
      </c>
      <c r="EG1101" s="11">
        <v>545.16222000000005</v>
      </c>
      <c r="EH1101" s="11">
        <v>7016.1328199999998</v>
      </c>
      <c r="EI1101" s="11">
        <v>23885.93074</v>
      </c>
      <c r="EJ1101" s="11">
        <v>0</v>
      </c>
      <c r="EK1101" s="11">
        <v>83.75733511</v>
      </c>
      <c r="EL1101" s="11">
        <v>6.6780509000000002E-2</v>
      </c>
      <c r="EM1101" s="11">
        <v>3.9921035000000001E-2</v>
      </c>
      <c r="EN1101" s="11">
        <v>1.8978648000000001E-2</v>
      </c>
      <c r="EO1101" s="11">
        <v>0</v>
      </c>
      <c r="EP1101" s="11">
        <v>0</v>
      </c>
      <c r="EQ1101" s="11">
        <v>0</v>
      </c>
      <c r="ER1101" s="11">
        <v>0</v>
      </c>
      <c r="ES1101" s="11">
        <v>0</v>
      </c>
      <c r="ET1101" s="11">
        <v>0</v>
      </c>
      <c r="EU1101" s="11">
        <v>0</v>
      </c>
      <c r="EV1101" s="11">
        <v>0</v>
      </c>
      <c r="EW1101" s="11">
        <v>29.31160921</v>
      </c>
      <c r="EX1101" s="11">
        <v>2.4740801E-2</v>
      </c>
      <c r="EY1101" s="11">
        <v>1.5251811000000001E-2</v>
      </c>
      <c r="EZ1101" s="11">
        <v>7.5093399999999998E-3</v>
      </c>
      <c r="FA1101" s="11">
        <v>0</v>
      </c>
      <c r="FB1101" s="11">
        <v>0</v>
      </c>
      <c r="FC1101" s="11">
        <v>0</v>
      </c>
      <c r="FD1101" s="11">
        <v>0</v>
      </c>
      <c r="FE1101" s="11">
        <v>0</v>
      </c>
      <c r="FF1101" s="11">
        <v>0</v>
      </c>
      <c r="FG1101" s="11">
        <v>0</v>
      </c>
      <c r="FH1101" s="11">
        <v>0.50213799999999997</v>
      </c>
      <c r="FI1101" s="11" t="s">
        <v>115</v>
      </c>
      <c r="FJ1101" s="11" t="s">
        <v>115</v>
      </c>
      <c r="FK1101" s="9">
        <v>2571.0107330000001</v>
      </c>
      <c r="FL1101" s="11" t="s">
        <v>115</v>
      </c>
      <c r="FM1101" s="11" t="s">
        <v>115</v>
      </c>
    </row>
    <row r="1102" spans="116:169">
      <c r="DL1102" s="11">
        <v>0</v>
      </c>
      <c r="DM1102" s="11">
        <v>0.48648999999999998</v>
      </c>
      <c r="DN1102" s="11">
        <v>2.15E-3</v>
      </c>
      <c r="DO1102" s="11">
        <v>2.16E-3</v>
      </c>
      <c r="DP1102" s="11">
        <v>2.3500000000000001E-3</v>
      </c>
      <c r="DQ1102" s="11">
        <v>4.0000000000000003E-5</v>
      </c>
      <c r="DR1102" s="11">
        <v>5.0000000000000002E-5</v>
      </c>
      <c r="DS1102" s="11">
        <v>2.2100000000000002E-3</v>
      </c>
      <c r="DT1102" s="11">
        <v>6.6899999999999998E-3</v>
      </c>
      <c r="DU1102" s="11">
        <v>3.8760000000000003E-2</v>
      </c>
      <c r="DV1102" s="11">
        <v>0.56306999999999996</v>
      </c>
      <c r="DW1102" s="11">
        <v>1.8960300000000001</v>
      </c>
      <c r="DX1102" s="11">
        <v>0</v>
      </c>
      <c r="DY1102" s="11">
        <v>2405.6864700000001</v>
      </c>
      <c r="DZ1102" s="11">
        <v>10.97636</v>
      </c>
      <c r="EA1102" s="11">
        <v>11.31667</v>
      </c>
      <c r="EB1102" s="11">
        <v>12.71271</v>
      </c>
      <c r="EC1102" s="11">
        <v>0.23005</v>
      </c>
      <c r="ED1102" s="11">
        <v>0.26912999999999998</v>
      </c>
      <c r="EE1102" s="11">
        <v>12.27469</v>
      </c>
      <c r="EF1102" s="11">
        <v>34.210189999999997</v>
      </c>
      <c r="EG1102" s="11">
        <v>545.45294000000001</v>
      </c>
      <c r="EH1102" s="11">
        <v>7030.1251499999998</v>
      </c>
      <c r="EI1102" s="11">
        <v>23921.882460000001</v>
      </c>
      <c r="EJ1102" s="11">
        <v>0</v>
      </c>
      <c r="EK1102" s="11">
        <v>83.21663006</v>
      </c>
      <c r="EL1102" s="11">
        <v>5.8105684999999997E-2</v>
      </c>
      <c r="EM1102" s="11">
        <v>4.2599016000000003E-2</v>
      </c>
      <c r="EN1102" s="11">
        <v>1.7132161999999999E-2</v>
      </c>
      <c r="EO1102" s="11">
        <v>0</v>
      </c>
      <c r="EP1102" s="11">
        <v>0</v>
      </c>
      <c r="EQ1102" s="11">
        <v>0</v>
      </c>
      <c r="ER1102" s="11">
        <v>0</v>
      </c>
      <c r="ES1102" s="11">
        <v>0</v>
      </c>
      <c r="ET1102" s="11">
        <v>0</v>
      </c>
      <c r="EU1102" s="11">
        <v>0</v>
      </c>
      <c r="EV1102" s="11">
        <v>0</v>
      </c>
      <c r="EW1102" s="11">
        <v>27.880740549999999</v>
      </c>
      <c r="EX1102" s="11">
        <v>2.0700260000000002E-2</v>
      </c>
      <c r="EY1102" s="11">
        <v>1.5614881000000001E-2</v>
      </c>
      <c r="EZ1102" s="11">
        <v>6.5144950000000004E-3</v>
      </c>
      <c r="FA1102" s="11">
        <v>0</v>
      </c>
      <c r="FB1102" s="11">
        <v>0</v>
      </c>
      <c r="FC1102" s="11">
        <v>0</v>
      </c>
      <c r="FD1102" s="11">
        <v>0</v>
      </c>
      <c r="FE1102" s="11">
        <v>0</v>
      </c>
      <c r="FF1102" s="11">
        <v>0</v>
      </c>
      <c r="FG1102" s="11">
        <v>0</v>
      </c>
      <c r="FH1102" s="11">
        <v>0.49318699999999999</v>
      </c>
      <c r="FI1102" s="11" t="s">
        <v>115</v>
      </c>
      <c r="FJ1102" s="11" t="s">
        <v>115</v>
      </c>
      <c r="FK1102" s="9">
        <v>2440.9222570000002</v>
      </c>
      <c r="FL1102" s="11" t="s">
        <v>115</v>
      </c>
      <c r="FM1102" s="11" t="s">
        <v>115</v>
      </c>
    </row>
    <row r="1103" spans="116:169">
      <c r="DL1103" s="11">
        <v>0</v>
      </c>
      <c r="DM1103" s="11">
        <v>0.47782999999999998</v>
      </c>
      <c r="DN1103" s="11">
        <v>2.31E-3</v>
      </c>
      <c r="DO1103" s="11">
        <v>2.1099999999999999E-3</v>
      </c>
      <c r="DP1103" s="11">
        <v>1.9300000000000001E-3</v>
      </c>
      <c r="DQ1103" s="11">
        <v>4.0000000000000003E-5</v>
      </c>
      <c r="DR1103" s="11">
        <v>5.0000000000000002E-5</v>
      </c>
      <c r="DS1103" s="11">
        <v>2.33E-3</v>
      </c>
      <c r="DT1103" s="11">
        <v>6.5799999999999999E-3</v>
      </c>
      <c r="DU1103" s="11">
        <v>3.8809999999999997E-2</v>
      </c>
      <c r="DV1103" s="11">
        <v>0.56528999999999996</v>
      </c>
      <c r="DW1103" s="11">
        <v>1.9027099999999999</v>
      </c>
      <c r="DX1103" s="11">
        <v>0</v>
      </c>
      <c r="DY1103" s="11">
        <v>2280.3656900000001</v>
      </c>
      <c r="DZ1103" s="11">
        <v>11.438800000000001</v>
      </c>
      <c r="EA1103" s="11">
        <v>10.711080000000001</v>
      </c>
      <c r="EB1103" s="11">
        <v>10.08221</v>
      </c>
      <c r="EC1103" s="11">
        <v>0.21184</v>
      </c>
      <c r="ED1103" s="11">
        <v>0.25567000000000001</v>
      </c>
      <c r="EE1103" s="11">
        <v>12.562379999999999</v>
      </c>
      <c r="EF1103" s="11">
        <v>32.54757</v>
      </c>
      <c r="EG1103" s="11">
        <v>545.72207000000003</v>
      </c>
      <c r="EH1103" s="11">
        <v>7042.39984</v>
      </c>
      <c r="EI1103" s="11">
        <v>23956.092649999999</v>
      </c>
      <c r="EJ1103" s="11">
        <v>0</v>
      </c>
      <c r="EK1103" s="11">
        <v>82.637394080000007</v>
      </c>
      <c r="EL1103" s="11">
        <v>5.4974507999999998E-2</v>
      </c>
      <c r="EM1103" s="11">
        <v>3.6174730000000002E-2</v>
      </c>
      <c r="EN1103" s="11">
        <v>1.8465219000000001E-2</v>
      </c>
      <c r="EO1103" s="11">
        <v>0</v>
      </c>
      <c r="EP1103" s="11">
        <v>0</v>
      </c>
      <c r="EQ1103" s="11">
        <v>0</v>
      </c>
      <c r="ER1103" s="11">
        <v>0</v>
      </c>
      <c r="ES1103" s="11">
        <v>0</v>
      </c>
      <c r="ET1103" s="11">
        <v>0</v>
      </c>
      <c r="EU1103" s="11">
        <v>0</v>
      </c>
      <c r="EV1103" s="11">
        <v>0</v>
      </c>
      <c r="EW1103" s="11">
        <v>26.467202579999999</v>
      </c>
      <c r="EX1103" s="11">
        <v>1.8749302999999998E-2</v>
      </c>
      <c r="EY1103" s="11">
        <v>1.2725620999999999E-2</v>
      </c>
      <c r="EZ1103" s="11">
        <v>6.7397359999999996E-3</v>
      </c>
      <c r="FA1103" s="11">
        <v>0</v>
      </c>
      <c r="FB1103" s="11">
        <v>0</v>
      </c>
      <c r="FC1103" s="11">
        <v>0</v>
      </c>
      <c r="FD1103" s="11">
        <v>0</v>
      </c>
      <c r="FE1103" s="11">
        <v>0</v>
      </c>
      <c r="FF1103" s="11">
        <v>0</v>
      </c>
      <c r="FG1103" s="11">
        <v>0</v>
      </c>
      <c r="FH1103" s="11">
        <v>0.48422199999999999</v>
      </c>
      <c r="FI1103" s="11" t="s">
        <v>115</v>
      </c>
      <c r="FJ1103" s="11" t="s">
        <v>115</v>
      </c>
      <c r="FK1103" s="9">
        <v>2312.8096260000002</v>
      </c>
      <c r="FL1103" s="11" t="s">
        <v>115</v>
      </c>
      <c r="FM1103" s="11" t="s">
        <v>115</v>
      </c>
    </row>
    <row r="1104" spans="116:169">
      <c r="DL1104" s="11">
        <v>0</v>
      </c>
      <c r="DM1104" s="11">
        <v>0.46969</v>
      </c>
      <c r="DN1104" s="11">
        <v>1.97E-3</v>
      </c>
      <c r="DO1104" s="11">
        <v>2.2100000000000002E-3</v>
      </c>
      <c r="DP1104" s="11">
        <v>1.8699999999999999E-3</v>
      </c>
      <c r="DQ1104" s="11">
        <v>4.0000000000000003E-5</v>
      </c>
      <c r="DR1104" s="11">
        <v>5.0000000000000002E-5</v>
      </c>
      <c r="DS1104" s="11">
        <v>1.9300000000000001E-3</v>
      </c>
      <c r="DT1104" s="11">
        <v>6.45E-3</v>
      </c>
      <c r="DU1104" s="11">
        <v>3.8859999999999999E-2</v>
      </c>
      <c r="DV1104" s="11">
        <v>0.56762000000000001</v>
      </c>
      <c r="DW1104" s="11">
        <v>1.9092899999999999</v>
      </c>
      <c r="DX1104" s="11">
        <v>0</v>
      </c>
      <c r="DY1104" s="11">
        <v>2159.5052900000001</v>
      </c>
      <c r="DZ1104" s="11">
        <v>9.4095999999999993</v>
      </c>
      <c r="EA1104" s="11">
        <v>10.877280000000001</v>
      </c>
      <c r="EB1104" s="11">
        <v>9.4809000000000001</v>
      </c>
      <c r="EC1104" s="11">
        <v>0.19836000000000001</v>
      </c>
      <c r="ED1104" s="11">
        <v>0.23999000000000001</v>
      </c>
      <c r="EE1104" s="11">
        <v>10.04364</v>
      </c>
      <c r="EF1104" s="11">
        <v>30.809889999999999</v>
      </c>
      <c r="EG1104" s="11">
        <v>545.97775000000001</v>
      </c>
      <c r="EH1104" s="11">
        <v>7054.9622200000003</v>
      </c>
      <c r="EI1104" s="11">
        <v>23988.640220000001</v>
      </c>
      <c r="EJ1104" s="11">
        <v>0</v>
      </c>
      <c r="EK1104" s="11">
        <v>82.138613730000003</v>
      </c>
      <c r="EL1104" s="11">
        <v>5.6080814E-2</v>
      </c>
      <c r="EM1104" s="11">
        <v>3.4664067E-2</v>
      </c>
      <c r="EN1104" s="11">
        <v>1.5305869E-2</v>
      </c>
      <c r="EO1104" s="11">
        <v>0</v>
      </c>
      <c r="EP1104" s="11">
        <v>0</v>
      </c>
      <c r="EQ1104" s="11">
        <v>0</v>
      </c>
      <c r="ER1104" s="11">
        <v>0</v>
      </c>
      <c r="ES1104" s="11">
        <v>0</v>
      </c>
      <c r="ET1104" s="11">
        <v>0</v>
      </c>
      <c r="EU1104" s="11">
        <v>0</v>
      </c>
      <c r="EV1104" s="11">
        <v>0</v>
      </c>
      <c r="EW1104" s="11">
        <v>25.108973030000001</v>
      </c>
      <c r="EX1104" s="11">
        <v>1.8266559000000002E-2</v>
      </c>
      <c r="EY1104" s="11">
        <v>1.166994E-2</v>
      </c>
      <c r="EZ1104" s="11">
        <v>5.355701E-3</v>
      </c>
      <c r="FA1104" s="11">
        <v>0</v>
      </c>
      <c r="FB1104" s="11">
        <v>0</v>
      </c>
      <c r="FC1104" s="11">
        <v>0</v>
      </c>
      <c r="FD1104" s="11">
        <v>0</v>
      </c>
      <c r="FE1104" s="11">
        <v>0</v>
      </c>
      <c r="FF1104" s="11">
        <v>0</v>
      </c>
      <c r="FG1104" s="11">
        <v>0</v>
      </c>
      <c r="FH1104" s="11">
        <v>0.47578900000000002</v>
      </c>
      <c r="FI1104" s="11" t="s">
        <v>115</v>
      </c>
      <c r="FJ1104" s="11" t="s">
        <v>115</v>
      </c>
      <c r="FK1104" s="9">
        <v>2189.4714410000001</v>
      </c>
      <c r="FL1104" s="11" t="s">
        <v>115</v>
      </c>
      <c r="FM1104" s="11" t="s">
        <v>115</v>
      </c>
    </row>
    <row r="1105" spans="116:169">
      <c r="DL1105" s="11">
        <v>0</v>
      </c>
      <c r="DM1105" s="11">
        <v>0.46139000000000002</v>
      </c>
      <c r="DN1105" s="11">
        <v>2.1700000000000001E-3</v>
      </c>
      <c r="DO1105" s="11">
        <v>1.97E-3</v>
      </c>
      <c r="DP1105" s="11">
        <v>1.9400000000000001E-3</v>
      </c>
      <c r="DQ1105" s="11">
        <v>4.0000000000000003E-5</v>
      </c>
      <c r="DR1105" s="11">
        <v>5.0000000000000002E-5</v>
      </c>
      <c r="DS1105" s="11">
        <v>1.89E-3</v>
      </c>
      <c r="DT1105" s="11">
        <v>6.3400000000000001E-3</v>
      </c>
      <c r="DU1105" s="11">
        <v>3.891E-2</v>
      </c>
      <c r="DV1105" s="11">
        <v>0.56955</v>
      </c>
      <c r="DW1105" s="11">
        <v>1.9157500000000001</v>
      </c>
      <c r="DX1105" s="11">
        <v>0</v>
      </c>
      <c r="DY1105" s="11">
        <v>2039.8884700000001</v>
      </c>
      <c r="DZ1105" s="11">
        <v>9.9854900000000004</v>
      </c>
      <c r="EA1105" s="11">
        <v>9.3322900000000004</v>
      </c>
      <c r="EB1105" s="11">
        <v>9.5124300000000002</v>
      </c>
      <c r="EC1105" s="11">
        <v>0.18273</v>
      </c>
      <c r="ED1105" s="11">
        <v>0.22534999999999999</v>
      </c>
      <c r="EE1105" s="11">
        <v>9.5230999999999995</v>
      </c>
      <c r="EF1105" s="11">
        <v>29.13458</v>
      </c>
      <c r="EG1105" s="11">
        <v>546.21774000000005</v>
      </c>
      <c r="EH1105" s="11">
        <v>7065.0058600000002</v>
      </c>
      <c r="EI1105" s="11">
        <v>24019.450110000002</v>
      </c>
      <c r="EJ1105" s="11">
        <v>0</v>
      </c>
      <c r="EK1105" s="11">
        <v>81.583244730000004</v>
      </c>
      <c r="EL1105" s="11">
        <v>5.2422712000000003E-2</v>
      </c>
      <c r="EM1105" s="11">
        <v>3.6286805999999998E-2</v>
      </c>
      <c r="EN1105" s="11">
        <v>1.5043879E-2</v>
      </c>
      <c r="EO1105" s="11">
        <v>0</v>
      </c>
      <c r="EP1105" s="11">
        <v>0</v>
      </c>
      <c r="EQ1105" s="11">
        <v>0</v>
      </c>
      <c r="ER1105" s="11">
        <v>0</v>
      </c>
      <c r="ES1105" s="11">
        <v>0</v>
      </c>
      <c r="ET1105" s="11">
        <v>0</v>
      </c>
      <c r="EU1105" s="11">
        <v>0</v>
      </c>
      <c r="EV1105" s="11">
        <v>0</v>
      </c>
      <c r="EW1105" s="11">
        <v>23.76195899</v>
      </c>
      <c r="EX1105" s="11">
        <v>1.6329356999999999E-2</v>
      </c>
      <c r="EY1105" s="11">
        <v>1.1676568999999999E-2</v>
      </c>
      <c r="EZ1105" s="11">
        <v>5.039605E-3</v>
      </c>
      <c r="FA1105" s="11">
        <v>0</v>
      </c>
      <c r="FB1105" s="11">
        <v>0</v>
      </c>
      <c r="FC1105" s="11">
        <v>0</v>
      </c>
      <c r="FD1105" s="11">
        <v>0</v>
      </c>
      <c r="FE1105" s="11">
        <v>0</v>
      </c>
      <c r="FF1105" s="11">
        <v>0</v>
      </c>
      <c r="FG1105" s="11">
        <v>0</v>
      </c>
      <c r="FH1105" s="11">
        <v>0.46751399999999999</v>
      </c>
      <c r="FI1105" s="11" t="s">
        <v>115</v>
      </c>
      <c r="FJ1105" s="11" t="s">
        <v>115</v>
      </c>
      <c r="FK1105" s="9">
        <v>2068.9014080000002</v>
      </c>
      <c r="FL1105" s="11" t="s">
        <v>115</v>
      </c>
      <c r="FM1105" s="11" t="s">
        <v>115</v>
      </c>
    </row>
    <row r="1106" spans="116:169">
      <c r="DL1106" s="11">
        <v>0</v>
      </c>
      <c r="DM1106" s="11">
        <v>0.45323000000000002</v>
      </c>
      <c r="DN1106" s="11">
        <v>2.1800000000000001E-3</v>
      </c>
      <c r="DO1106" s="11">
        <v>2.0899999999999998E-3</v>
      </c>
      <c r="DP1106" s="11">
        <v>1.7600000000000001E-3</v>
      </c>
      <c r="DQ1106" s="11">
        <v>4.0000000000000003E-5</v>
      </c>
      <c r="DR1106" s="11">
        <v>5.0000000000000002E-5</v>
      </c>
      <c r="DS1106" s="11">
        <v>1.9499999999999999E-3</v>
      </c>
      <c r="DT1106" s="11">
        <v>6.2199999999999998E-3</v>
      </c>
      <c r="DU1106" s="11">
        <v>3.8960000000000002E-2</v>
      </c>
      <c r="DV1106" s="11">
        <v>0.57143999999999995</v>
      </c>
      <c r="DW1106" s="11">
        <v>1.92208</v>
      </c>
      <c r="DX1106" s="11">
        <v>0</v>
      </c>
      <c r="DY1106" s="11">
        <v>1922.90823</v>
      </c>
      <c r="DZ1106" s="11">
        <v>9.63612</v>
      </c>
      <c r="EA1106" s="11">
        <v>9.5340299999999996</v>
      </c>
      <c r="EB1106" s="11">
        <v>8.3005099999999992</v>
      </c>
      <c r="EC1106" s="11">
        <v>0.17691000000000001</v>
      </c>
      <c r="ED1106" s="11">
        <v>0.21498</v>
      </c>
      <c r="EE1106" s="11">
        <v>9.4786999999999999</v>
      </c>
      <c r="EF1106" s="11">
        <v>27.510549999999999</v>
      </c>
      <c r="EG1106" s="11">
        <v>546.44308999999998</v>
      </c>
      <c r="EH1106" s="11">
        <v>7074.5289599999996</v>
      </c>
      <c r="EI1106" s="11">
        <v>24048.58468</v>
      </c>
      <c r="EJ1106" s="11">
        <v>0</v>
      </c>
      <c r="EK1106" s="11">
        <v>81.037970029999997</v>
      </c>
      <c r="EL1106" s="11">
        <v>5.4076053999999998E-2</v>
      </c>
      <c r="EM1106" s="11">
        <v>3.3544826999999999E-2</v>
      </c>
      <c r="EN1106" s="11">
        <v>1.5785622999999999E-2</v>
      </c>
      <c r="EO1106" s="11">
        <v>0</v>
      </c>
      <c r="EP1106" s="11">
        <v>0</v>
      </c>
      <c r="EQ1106" s="11">
        <v>0</v>
      </c>
      <c r="ER1106" s="11">
        <v>0</v>
      </c>
      <c r="ES1106" s="11">
        <v>0</v>
      </c>
      <c r="ET1106" s="11">
        <v>0</v>
      </c>
      <c r="EU1106" s="11">
        <v>0</v>
      </c>
      <c r="EV1106" s="11">
        <v>0</v>
      </c>
      <c r="EW1106" s="11">
        <v>22.446739950000001</v>
      </c>
      <c r="EX1106" s="11">
        <v>1.6039795999999999E-2</v>
      </c>
      <c r="EY1106" s="11">
        <v>1.0309842E-2</v>
      </c>
      <c r="EZ1106" s="11">
        <v>5.0551980000000003E-3</v>
      </c>
      <c r="FA1106" s="11">
        <v>0</v>
      </c>
      <c r="FB1106" s="11">
        <v>0</v>
      </c>
      <c r="FC1106" s="11">
        <v>0</v>
      </c>
      <c r="FD1106" s="11">
        <v>0</v>
      </c>
      <c r="FE1106" s="11">
        <v>0</v>
      </c>
      <c r="FF1106" s="11">
        <v>0</v>
      </c>
      <c r="FG1106" s="11">
        <v>0</v>
      </c>
      <c r="FH1106" s="11">
        <v>0.45929700000000001</v>
      </c>
      <c r="FI1106" s="11" t="s">
        <v>115</v>
      </c>
      <c r="FJ1106" s="11" t="s">
        <v>115</v>
      </c>
      <c r="FK1106" s="9">
        <v>1950.5557960000001</v>
      </c>
      <c r="FL1106" s="11" t="s">
        <v>115</v>
      </c>
      <c r="FM1106" s="11" t="s">
        <v>115</v>
      </c>
    </row>
    <row r="1107" spans="116:169">
      <c r="DL1107" s="11">
        <v>0</v>
      </c>
      <c r="DM1107" s="11">
        <v>0.44517000000000001</v>
      </c>
      <c r="DN1107" s="11">
        <v>2.2000000000000001E-3</v>
      </c>
      <c r="DO1107" s="11">
        <v>2.0999999999999999E-3</v>
      </c>
      <c r="DP1107" s="11">
        <v>1.8400000000000001E-3</v>
      </c>
      <c r="DQ1107" s="11">
        <v>4.0000000000000003E-5</v>
      </c>
      <c r="DR1107" s="11">
        <v>5.0000000000000002E-5</v>
      </c>
      <c r="DS1107" s="11">
        <v>1.7799999999999999E-3</v>
      </c>
      <c r="DT1107" s="11">
        <v>6.11E-3</v>
      </c>
      <c r="DU1107" s="11">
        <v>3.9010000000000003E-2</v>
      </c>
      <c r="DV1107" s="11">
        <v>0.57338999999999996</v>
      </c>
      <c r="DW1107" s="11">
        <v>1.92831</v>
      </c>
      <c r="DX1107" s="11">
        <v>0</v>
      </c>
      <c r="DY1107" s="11">
        <v>1808.36438</v>
      </c>
      <c r="DZ1107" s="11">
        <v>9.3406300000000009</v>
      </c>
      <c r="EA1107" s="11">
        <v>9.1956299999999995</v>
      </c>
      <c r="EB1107" s="11">
        <v>8.3762399999999992</v>
      </c>
      <c r="EC1107" s="11">
        <v>0.16869999999999999</v>
      </c>
      <c r="ED1107" s="11">
        <v>0.20227999999999999</v>
      </c>
      <c r="EE1107" s="11">
        <v>8.3634799999999991</v>
      </c>
      <c r="EF1107" s="11">
        <v>25.94886</v>
      </c>
      <c r="EG1107" s="11">
        <v>546.65806999999995</v>
      </c>
      <c r="EH1107" s="11">
        <v>7084.0076600000002</v>
      </c>
      <c r="EI1107" s="11">
        <v>24076.095239999999</v>
      </c>
      <c r="EJ1107" s="11">
        <v>0</v>
      </c>
      <c r="EK1107" s="11">
        <v>80.49104749</v>
      </c>
      <c r="EL1107" s="11">
        <v>5.5092113999999998E-2</v>
      </c>
      <c r="EM1107" s="11">
        <v>3.5000379999999998E-2</v>
      </c>
      <c r="EN1107" s="11">
        <v>1.4454043999999999E-2</v>
      </c>
      <c r="EO1107" s="11">
        <v>0</v>
      </c>
      <c r="EP1107" s="11">
        <v>0</v>
      </c>
      <c r="EQ1107" s="11">
        <v>0</v>
      </c>
      <c r="ER1107" s="11">
        <v>0</v>
      </c>
      <c r="ES1107" s="11">
        <v>0</v>
      </c>
      <c r="ET1107" s="11">
        <v>0</v>
      </c>
      <c r="EU1107" s="11">
        <v>0</v>
      </c>
      <c r="EV1107" s="11">
        <v>0</v>
      </c>
      <c r="EW1107" s="11">
        <v>21.159432670000001</v>
      </c>
      <c r="EX1107" s="11">
        <v>1.5548391E-2</v>
      </c>
      <c r="EY1107" s="11">
        <v>1.0245832E-2</v>
      </c>
      <c r="EZ1107" s="11">
        <v>4.4178869999999997E-3</v>
      </c>
      <c r="FA1107" s="11">
        <v>0</v>
      </c>
      <c r="FB1107" s="11">
        <v>0</v>
      </c>
      <c r="FC1107" s="11">
        <v>0</v>
      </c>
      <c r="FD1107" s="11">
        <v>0</v>
      </c>
      <c r="FE1107" s="11">
        <v>0</v>
      </c>
      <c r="FF1107" s="11">
        <v>0</v>
      </c>
      <c r="FG1107" s="11">
        <v>0</v>
      </c>
      <c r="FH1107" s="11">
        <v>0.451351</v>
      </c>
      <c r="FI1107" s="11" t="s">
        <v>115</v>
      </c>
      <c r="FJ1107" s="11" t="s">
        <v>115</v>
      </c>
      <c r="FK1107" s="9">
        <v>1835.4455869999999</v>
      </c>
      <c r="FL1107" s="11" t="s">
        <v>115</v>
      </c>
      <c r="FM1107" s="11" t="s">
        <v>115</v>
      </c>
    </row>
    <row r="1108" spans="116:169">
      <c r="DL1108" s="11">
        <v>0</v>
      </c>
      <c r="DM1108" s="11">
        <v>0.43728</v>
      </c>
      <c r="DN1108" s="11">
        <v>2.15E-3</v>
      </c>
      <c r="DO1108" s="11">
        <v>2.1099999999999999E-3</v>
      </c>
      <c r="DP1108" s="11">
        <v>1.8500000000000001E-3</v>
      </c>
      <c r="DQ1108" s="11">
        <v>4.0000000000000003E-5</v>
      </c>
      <c r="DR1108" s="11">
        <v>5.0000000000000002E-5</v>
      </c>
      <c r="DS1108" s="11">
        <v>1.8600000000000001E-3</v>
      </c>
      <c r="DT1108" s="11">
        <v>6.0200000000000002E-3</v>
      </c>
      <c r="DU1108" s="11">
        <v>3.9059999999999997E-2</v>
      </c>
      <c r="DV1108" s="11">
        <v>0.57516999999999996</v>
      </c>
      <c r="DW1108" s="11">
        <v>1.93442</v>
      </c>
      <c r="DX1108" s="11">
        <v>0</v>
      </c>
      <c r="DY1108" s="11">
        <v>1696.4922999999999</v>
      </c>
      <c r="DZ1108" s="11">
        <v>8.7462</v>
      </c>
      <c r="EA1108" s="11">
        <v>8.8676499999999994</v>
      </c>
      <c r="EB1108" s="11">
        <v>8.0892999999999997</v>
      </c>
      <c r="EC1108" s="11">
        <v>0.1638</v>
      </c>
      <c r="ED1108" s="11">
        <v>0.19213</v>
      </c>
      <c r="EE1108" s="11">
        <v>8.3950800000000001</v>
      </c>
      <c r="EF1108" s="11">
        <v>24.440149999999999</v>
      </c>
      <c r="EG1108" s="11">
        <v>546.86035000000004</v>
      </c>
      <c r="EH1108" s="11">
        <v>7092.3711400000002</v>
      </c>
      <c r="EI1108" s="11">
        <v>24102.044099999999</v>
      </c>
      <c r="EJ1108" s="11">
        <v>0</v>
      </c>
      <c r="EK1108" s="11">
        <v>79.95168778</v>
      </c>
      <c r="EL1108" s="11">
        <v>5.6257082E-2</v>
      </c>
      <c r="EM1108" s="11">
        <v>3.5729456E-2</v>
      </c>
      <c r="EN1108" s="11">
        <v>1.5306660999999999E-2</v>
      </c>
      <c r="EO1108" s="11">
        <v>0</v>
      </c>
      <c r="EP1108" s="11">
        <v>0</v>
      </c>
      <c r="EQ1108" s="11">
        <v>0</v>
      </c>
      <c r="ER1108" s="11">
        <v>0</v>
      </c>
      <c r="ES1108" s="11">
        <v>0</v>
      </c>
      <c r="ET1108" s="11">
        <v>0</v>
      </c>
      <c r="EU1108" s="11">
        <v>0</v>
      </c>
      <c r="EV1108" s="11">
        <v>0</v>
      </c>
      <c r="EW1108" s="11">
        <v>19.90191196</v>
      </c>
      <c r="EX1108" s="11">
        <v>1.5079830000000001E-2</v>
      </c>
      <c r="EY1108" s="11">
        <v>9.9499879999999999E-3</v>
      </c>
      <c r="EZ1108" s="11">
        <v>4.4576329999999999E-3</v>
      </c>
      <c r="FA1108" s="11">
        <v>0</v>
      </c>
      <c r="FB1108" s="11">
        <v>0</v>
      </c>
      <c r="FC1108" s="11">
        <v>0</v>
      </c>
      <c r="FD1108" s="11">
        <v>0</v>
      </c>
      <c r="FE1108" s="11">
        <v>0</v>
      </c>
      <c r="FF1108" s="11">
        <v>0</v>
      </c>
      <c r="FG1108" s="11">
        <v>0</v>
      </c>
      <c r="FH1108" s="11">
        <v>0.44342999999999999</v>
      </c>
      <c r="FI1108" s="11" t="s">
        <v>115</v>
      </c>
      <c r="FJ1108" s="11" t="s">
        <v>115</v>
      </c>
      <c r="FK1108" s="9">
        <v>1722.3592510000001</v>
      </c>
      <c r="FL1108" s="11" t="s">
        <v>115</v>
      </c>
      <c r="FM1108" s="11" t="s">
        <v>115</v>
      </c>
    </row>
    <row r="1109" spans="116:169">
      <c r="DL1109" s="11">
        <v>0</v>
      </c>
      <c r="DM1109" s="11">
        <v>0.42930000000000001</v>
      </c>
      <c r="DN1109" s="11">
        <v>2.3500000000000001E-3</v>
      </c>
      <c r="DO1109" s="11">
        <v>2.0699999999999998E-3</v>
      </c>
      <c r="DP1109" s="11">
        <v>1.8600000000000001E-3</v>
      </c>
      <c r="DQ1109" s="11">
        <v>4.0000000000000003E-5</v>
      </c>
      <c r="DR1109" s="11">
        <v>5.0000000000000002E-5</v>
      </c>
      <c r="DS1109" s="11">
        <v>1.8799999999999999E-3</v>
      </c>
      <c r="DT1109" s="11">
        <v>5.8999999999999999E-3</v>
      </c>
      <c r="DU1109" s="11">
        <v>3.9100000000000003E-2</v>
      </c>
      <c r="DV1109" s="11">
        <v>0.57703000000000004</v>
      </c>
      <c r="DW1109" s="11">
        <v>1.9404399999999999</v>
      </c>
      <c r="DX1109" s="11">
        <v>0</v>
      </c>
      <c r="DY1109" s="11">
        <v>1586.2875100000001</v>
      </c>
      <c r="DZ1109" s="11">
        <v>9.1128</v>
      </c>
      <c r="EA1109" s="11">
        <v>8.3246500000000001</v>
      </c>
      <c r="EB1109" s="11">
        <v>7.7866</v>
      </c>
      <c r="EC1109" s="11">
        <v>0.15569</v>
      </c>
      <c r="ED1109" s="11">
        <v>0.18085999999999999</v>
      </c>
      <c r="EE1109" s="11">
        <v>8.1351099999999992</v>
      </c>
      <c r="EF1109" s="11">
        <v>22.89676</v>
      </c>
      <c r="EG1109" s="11">
        <v>547.05247999999995</v>
      </c>
      <c r="EH1109" s="11">
        <v>7100.7662200000004</v>
      </c>
      <c r="EI1109" s="11">
        <v>24126.484250000001</v>
      </c>
      <c r="EJ1109" s="11">
        <v>0</v>
      </c>
      <c r="EK1109" s="11">
        <v>79.371046730000003</v>
      </c>
      <c r="EL1109" s="11">
        <v>5.6351399000000003E-2</v>
      </c>
      <c r="EM1109" s="11">
        <v>3.6317410000000001E-2</v>
      </c>
      <c r="EN1109" s="11">
        <v>1.5549857E-2</v>
      </c>
      <c r="EO1109" s="11">
        <v>0</v>
      </c>
      <c r="EP1109" s="11">
        <v>0</v>
      </c>
      <c r="EQ1109" s="11">
        <v>0</v>
      </c>
      <c r="ER1109" s="11">
        <v>0</v>
      </c>
      <c r="ES1109" s="11">
        <v>0</v>
      </c>
      <c r="ET1109" s="11">
        <v>0</v>
      </c>
      <c r="EU1109" s="11">
        <v>0</v>
      </c>
      <c r="EV1109" s="11">
        <v>0</v>
      </c>
      <c r="EW1109" s="11">
        <v>18.661955349999999</v>
      </c>
      <c r="EX1109" s="11">
        <v>1.4320269E-2</v>
      </c>
      <c r="EY1109" s="11">
        <v>9.6006609999999999E-3</v>
      </c>
      <c r="EZ1109" s="11">
        <v>4.3065710000000004E-3</v>
      </c>
      <c r="FA1109" s="11">
        <v>0</v>
      </c>
      <c r="FB1109" s="11">
        <v>0</v>
      </c>
      <c r="FC1109" s="11">
        <v>0</v>
      </c>
      <c r="FD1109" s="11">
        <v>0</v>
      </c>
      <c r="FE1109" s="11">
        <v>0</v>
      </c>
      <c r="FF1109" s="11">
        <v>0</v>
      </c>
      <c r="FG1109" s="11">
        <v>0</v>
      </c>
      <c r="FH1109" s="11">
        <v>0.435608</v>
      </c>
      <c r="FI1109" s="11" t="s">
        <v>115</v>
      </c>
      <c r="FJ1109" s="11" t="s">
        <v>115</v>
      </c>
      <c r="FK1109" s="9">
        <v>1611.6672450000001</v>
      </c>
      <c r="FL1109" s="11" t="s">
        <v>115</v>
      </c>
      <c r="FM1109" s="11" t="s">
        <v>115</v>
      </c>
    </row>
    <row r="1110" spans="116:169">
      <c r="DL1110" s="11">
        <v>0</v>
      </c>
      <c r="DM1110" s="11">
        <v>0.42136000000000001</v>
      </c>
      <c r="DN1110" s="11">
        <v>2.4599999999999999E-3</v>
      </c>
      <c r="DO1110" s="11">
        <v>2.2000000000000001E-3</v>
      </c>
      <c r="DP1110" s="11">
        <v>1.83E-3</v>
      </c>
      <c r="DQ1110" s="11">
        <v>4.0000000000000003E-5</v>
      </c>
      <c r="DR1110" s="11">
        <v>5.0000000000000002E-5</v>
      </c>
      <c r="DS1110" s="11">
        <v>1.8799999999999999E-3</v>
      </c>
      <c r="DT1110" s="11">
        <v>5.79E-3</v>
      </c>
      <c r="DU1110" s="11">
        <v>3.9149999999999997E-2</v>
      </c>
      <c r="DV1110" s="11">
        <v>0.57891000000000004</v>
      </c>
      <c r="DW1110" s="11">
        <v>1.94634</v>
      </c>
      <c r="DX1110" s="11">
        <v>0</v>
      </c>
      <c r="DY1110" s="11">
        <v>1478.3168800000001</v>
      </c>
      <c r="DZ1110" s="11">
        <v>9.0927900000000008</v>
      </c>
      <c r="EA1110" s="11">
        <v>8.4562100000000004</v>
      </c>
      <c r="EB1110" s="11">
        <v>7.3399200000000002</v>
      </c>
      <c r="EC1110" s="11">
        <v>0.15212000000000001</v>
      </c>
      <c r="ED1110" s="11">
        <v>0.17113</v>
      </c>
      <c r="EE1110" s="11">
        <v>7.8364399999999996</v>
      </c>
      <c r="EF1110" s="11">
        <v>21.408899999999999</v>
      </c>
      <c r="EG1110" s="11">
        <v>547.23334</v>
      </c>
      <c r="EH1110" s="11">
        <v>7108.9013299999997</v>
      </c>
      <c r="EI1110" s="11">
        <v>24149.381010000001</v>
      </c>
      <c r="EJ1110" s="11">
        <v>0</v>
      </c>
      <c r="EK1110" s="11">
        <v>78.781421179999995</v>
      </c>
      <c r="EL1110" s="11">
        <v>5.9496298000000003E-2</v>
      </c>
      <c r="EM1110" s="11">
        <v>3.6164228E-2</v>
      </c>
      <c r="EN1110" s="11">
        <v>1.5777952000000001E-2</v>
      </c>
      <c r="EO1110" s="11">
        <v>0</v>
      </c>
      <c r="EP1110" s="11">
        <v>0</v>
      </c>
      <c r="EQ1110" s="11">
        <v>0</v>
      </c>
      <c r="ER1110" s="11">
        <v>0</v>
      </c>
      <c r="ES1110" s="11">
        <v>0</v>
      </c>
      <c r="ET1110" s="11">
        <v>0</v>
      </c>
      <c r="EU1110" s="11">
        <v>0</v>
      </c>
      <c r="EV1110" s="11">
        <v>0</v>
      </c>
      <c r="EW1110" s="11">
        <v>17.448114390000001</v>
      </c>
      <c r="EX1110" s="11">
        <v>1.4279152E-2</v>
      </c>
      <c r="EY1110" s="11">
        <v>9.0557090000000003E-3</v>
      </c>
      <c r="EZ1110" s="11">
        <v>4.1470889999999996E-3</v>
      </c>
      <c r="FA1110" s="11">
        <v>0</v>
      </c>
      <c r="FB1110" s="11">
        <v>0</v>
      </c>
      <c r="FC1110" s="11">
        <v>0</v>
      </c>
      <c r="FD1110" s="11">
        <v>0</v>
      </c>
      <c r="FE1110" s="11">
        <v>0</v>
      </c>
      <c r="FF1110" s="11">
        <v>0</v>
      </c>
      <c r="FG1110" s="11">
        <v>0</v>
      </c>
      <c r="FH1110" s="11">
        <v>0.42788599999999999</v>
      </c>
      <c r="FI1110" s="11" t="s">
        <v>115</v>
      </c>
      <c r="FJ1110" s="11" t="s">
        <v>115</v>
      </c>
      <c r="FK1110" s="9">
        <v>1503.3579130000001</v>
      </c>
      <c r="FL1110" s="11" t="s">
        <v>115</v>
      </c>
      <c r="FM1110" s="11" t="s">
        <v>115</v>
      </c>
    </row>
    <row r="1111" spans="116:169">
      <c r="DL1111" s="11">
        <v>0</v>
      </c>
      <c r="DM1111" s="11">
        <v>0.41399000000000002</v>
      </c>
      <c r="DN1111" s="11">
        <v>2.0600000000000002E-3</v>
      </c>
      <c r="DO1111" s="11">
        <v>2.2799999999999999E-3</v>
      </c>
      <c r="DP1111" s="11">
        <v>1.9300000000000001E-3</v>
      </c>
      <c r="DQ1111" s="11">
        <v>4.0000000000000003E-5</v>
      </c>
      <c r="DR1111" s="11">
        <v>5.0000000000000002E-5</v>
      </c>
      <c r="DS1111" s="11">
        <v>1.8500000000000001E-3</v>
      </c>
      <c r="DT1111" s="11">
        <v>5.6800000000000002E-3</v>
      </c>
      <c r="DU1111" s="11">
        <v>3.9199999999999999E-2</v>
      </c>
      <c r="DV1111" s="11">
        <v>0.58079000000000003</v>
      </c>
      <c r="DW1111" s="11">
        <v>1.9521299999999999</v>
      </c>
      <c r="DX1111" s="11">
        <v>0</v>
      </c>
      <c r="DY1111" s="11">
        <v>1374.3476599999999</v>
      </c>
      <c r="DZ1111" s="11">
        <v>7.2316099999999999</v>
      </c>
      <c r="EA1111" s="11">
        <v>8.3628400000000003</v>
      </c>
      <c r="EB1111" s="11">
        <v>7.4055600000000004</v>
      </c>
      <c r="EC1111" s="11">
        <v>0.14895</v>
      </c>
      <c r="ED1111" s="11">
        <v>0.16144</v>
      </c>
      <c r="EE1111" s="11">
        <v>7.3539399999999997</v>
      </c>
      <c r="EF1111" s="11">
        <v>19.950019999999999</v>
      </c>
      <c r="EG1111" s="11">
        <v>547.40446999999995</v>
      </c>
      <c r="EH1111" s="11">
        <v>7116.7377699999997</v>
      </c>
      <c r="EI1111" s="11">
        <v>24170.78991</v>
      </c>
      <c r="EJ1111" s="11">
        <v>0</v>
      </c>
      <c r="EK1111" s="11">
        <v>78.279033119999994</v>
      </c>
      <c r="EL1111" s="11">
        <v>6.2766102000000004E-2</v>
      </c>
      <c r="EM1111" s="11">
        <v>3.8386223999999997E-2</v>
      </c>
      <c r="EN1111" s="11">
        <v>1.571985E-2</v>
      </c>
      <c r="EO1111" s="11">
        <v>0</v>
      </c>
      <c r="EP1111" s="11">
        <v>0</v>
      </c>
      <c r="EQ1111" s="11">
        <v>0</v>
      </c>
      <c r="ER1111" s="11">
        <v>0</v>
      </c>
      <c r="ES1111" s="11">
        <v>0</v>
      </c>
      <c r="ET1111" s="11">
        <v>0</v>
      </c>
      <c r="EU1111" s="11">
        <v>0</v>
      </c>
      <c r="EV1111" s="11">
        <v>0</v>
      </c>
      <c r="EW1111" s="11">
        <v>16.280373000000001</v>
      </c>
      <c r="EX1111" s="11">
        <v>1.4198956E-2</v>
      </c>
      <c r="EY1111" s="11">
        <v>9.0786889999999992E-3</v>
      </c>
      <c r="EZ1111" s="11">
        <v>3.912436E-3</v>
      </c>
      <c r="FA1111" s="11">
        <v>0</v>
      </c>
      <c r="FB1111" s="11">
        <v>0</v>
      </c>
      <c r="FC1111" s="11">
        <v>0</v>
      </c>
      <c r="FD1111" s="11">
        <v>0</v>
      </c>
      <c r="FE1111" s="11">
        <v>0</v>
      </c>
      <c r="FF1111" s="11">
        <v>0</v>
      </c>
      <c r="FG1111" s="11">
        <v>0</v>
      </c>
      <c r="FH1111" s="11">
        <v>0.42030899999999999</v>
      </c>
      <c r="FI1111" s="11" t="s">
        <v>115</v>
      </c>
      <c r="FJ1111" s="11" t="s">
        <v>115</v>
      </c>
      <c r="FK1111" s="9">
        <v>1397.4966139999999</v>
      </c>
      <c r="FL1111" s="11" t="s">
        <v>115</v>
      </c>
      <c r="FM1111" s="11" t="s">
        <v>115</v>
      </c>
    </row>
    <row r="1112" spans="116:169">
      <c r="DL1112" s="11">
        <v>0</v>
      </c>
      <c r="DM1112" s="11">
        <v>0.40633999999999998</v>
      </c>
      <c r="DN1112" s="11">
        <v>2.3600000000000001E-3</v>
      </c>
      <c r="DO1112" s="11">
        <v>2E-3</v>
      </c>
      <c r="DP1112" s="11">
        <v>1.99E-3</v>
      </c>
      <c r="DQ1112" s="11">
        <v>4.0000000000000003E-5</v>
      </c>
      <c r="DR1112" s="11">
        <v>4.0000000000000003E-5</v>
      </c>
      <c r="DS1112" s="11">
        <v>1.9599999999999999E-3</v>
      </c>
      <c r="DT1112" s="11">
        <v>5.5799999999999999E-3</v>
      </c>
      <c r="DU1112" s="11">
        <v>3.9239999999999997E-2</v>
      </c>
      <c r="DV1112" s="11">
        <v>0.58264000000000005</v>
      </c>
      <c r="DW1112" s="11">
        <v>1.9578100000000001</v>
      </c>
      <c r="DX1112" s="11">
        <v>0</v>
      </c>
      <c r="DY1112" s="11">
        <v>1271.42147</v>
      </c>
      <c r="DZ1112" s="11">
        <v>7.8226599999999999</v>
      </c>
      <c r="EA1112" s="11">
        <v>6.9372400000000001</v>
      </c>
      <c r="EB1112" s="11">
        <v>7.2707699999999997</v>
      </c>
      <c r="EC1112" s="11">
        <v>0.13619999999999999</v>
      </c>
      <c r="ED1112" s="11">
        <v>0.14967</v>
      </c>
      <c r="EE1112" s="11">
        <v>7.4352</v>
      </c>
      <c r="EF1112" s="11">
        <v>18.521419999999999</v>
      </c>
      <c r="EG1112" s="11">
        <v>547.56591000000003</v>
      </c>
      <c r="EH1112" s="11">
        <v>7124.0916999999999</v>
      </c>
      <c r="EI1112" s="11">
        <v>24190.73993</v>
      </c>
      <c r="EJ1112" s="11">
        <v>0</v>
      </c>
      <c r="EK1112" s="11">
        <v>77.686152849999999</v>
      </c>
      <c r="EL1112" s="11">
        <v>5.8643083999999998E-2</v>
      </c>
      <c r="EM1112" s="11">
        <v>4.0396636E-2</v>
      </c>
      <c r="EN1112" s="11">
        <v>1.6790512E-2</v>
      </c>
      <c r="EO1112" s="11">
        <v>0</v>
      </c>
      <c r="EP1112" s="11">
        <v>0</v>
      </c>
      <c r="EQ1112" s="11">
        <v>0</v>
      </c>
      <c r="ER1112" s="11">
        <v>0</v>
      </c>
      <c r="ES1112" s="11">
        <v>0</v>
      </c>
      <c r="ET1112" s="11">
        <v>0</v>
      </c>
      <c r="EU1112" s="11">
        <v>0</v>
      </c>
      <c r="EV1112" s="11">
        <v>0</v>
      </c>
      <c r="EW1112" s="11">
        <v>15.11998554</v>
      </c>
      <c r="EX1112" s="11">
        <v>1.2505841E-2</v>
      </c>
      <c r="EY1112" s="11">
        <v>9.0025620000000004E-3</v>
      </c>
      <c r="EZ1112" s="11">
        <v>3.9471740000000003E-3</v>
      </c>
      <c r="FA1112" s="11">
        <v>0</v>
      </c>
      <c r="FB1112" s="11">
        <v>0</v>
      </c>
      <c r="FC1112" s="11">
        <v>0</v>
      </c>
      <c r="FD1112" s="11">
        <v>0</v>
      </c>
      <c r="FE1112" s="11">
        <v>0</v>
      </c>
      <c r="FF1112" s="11">
        <v>0</v>
      </c>
      <c r="FG1112" s="11">
        <v>0</v>
      </c>
      <c r="FH1112" s="11">
        <v>0.41272900000000001</v>
      </c>
      <c r="FI1112" s="11" t="s">
        <v>115</v>
      </c>
      <c r="FJ1112" s="11" t="s">
        <v>115</v>
      </c>
      <c r="FK1112" s="9">
        <v>1293.588338</v>
      </c>
      <c r="FL1112" s="11" t="s">
        <v>115</v>
      </c>
      <c r="FM1112" s="11" t="s">
        <v>115</v>
      </c>
    </row>
    <row r="1113" spans="116:169">
      <c r="DL1113" s="11">
        <v>0</v>
      </c>
      <c r="DM1113" s="11">
        <v>0.39949000000000001</v>
      </c>
      <c r="DN1113" s="11">
        <v>1.73E-3</v>
      </c>
      <c r="DO1113" s="11">
        <v>2.1800000000000001E-3</v>
      </c>
      <c r="DP1113" s="11">
        <v>1.7799999999999999E-3</v>
      </c>
      <c r="DQ1113" s="11">
        <v>4.0000000000000003E-5</v>
      </c>
      <c r="DR1113" s="11">
        <v>4.0000000000000003E-5</v>
      </c>
      <c r="DS1113" s="11">
        <v>1.98E-3</v>
      </c>
      <c r="DT1113" s="11">
        <v>5.4900000000000001E-3</v>
      </c>
      <c r="DU1113" s="11">
        <v>3.9280000000000002E-2</v>
      </c>
      <c r="DV1113" s="11">
        <v>0.58460000000000001</v>
      </c>
      <c r="DW1113" s="11">
        <v>1.96339</v>
      </c>
      <c r="DX1113" s="11">
        <v>0</v>
      </c>
      <c r="DY1113" s="11">
        <v>1172.89805</v>
      </c>
      <c r="DZ1113" s="11">
        <v>5.4116299999999997</v>
      </c>
      <c r="EA1113" s="11">
        <v>7.1734299999999998</v>
      </c>
      <c r="EB1113" s="11">
        <v>6.1477500000000003</v>
      </c>
      <c r="EC1113" s="11">
        <v>0.13064000000000001</v>
      </c>
      <c r="ED1113" s="11">
        <v>0.14065</v>
      </c>
      <c r="EE1113" s="11">
        <v>7.1561599999999999</v>
      </c>
      <c r="EF1113" s="11">
        <v>17.18066</v>
      </c>
      <c r="EG1113" s="11">
        <v>547.71558000000005</v>
      </c>
      <c r="EH1113" s="11">
        <v>7131.5269099999996</v>
      </c>
      <c r="EI1113" s="11">
        <v>24209.261350000001</v>
      </c>
      <c r="EJ1113" s="11">
        <v>0</v>
      </c>
      <c r="EK1113" s="11">
        <v>77.233473239999995</v>
      </c>
      <c r="EL1113" s="11">
        <v>6.1578972000000003E-2</v>
      </c>
      <c r="EM1113" s="11">
        <v>3.6811584000000001E-2</v>
      </c>
      <c r="EN1113" s="11">
        <v>1.7500399999999999E-2</v>
      </c>
      <c r="EO1113" s="11">
        <v>0</v>
      </c>
      <c r="EP1113" s="11">
        <v>0</v>
      </c>
      <c r="EQ1113" s="11">
        <v>0</v>
      </c>
      <c r="ER1113" s="11">
        <v>0</v>
      </c>
      <c r="ES1113" s="11">
        <v>0</v>
      </c>
      <c r="ET1113" s="11">
        <v>0</v>
      </c>
      <c r="EU1113" s="11">
        <v>0</v>
      </c>
      <c r="EV1113" s="11">
        <v>0</v>
      </c>
      <c r="EW1113" s="11">
        <v>14.01226089</v>
      </c>
      <c r="EX1113" s="11">
        <v>1.2277992999999999E-2</v>
      </c>
      <c r="EY1113" s="11">
        <v>7.7124619999999998E-3</v>
      </c>
      <c r="EZ1113" s="11">
        <v>3.8751940000000002E-3</v>
      </c>
      <c r="FA1113" s="11">
        <v>0</v>
      </c>
      <c r="FB1113" s="11">
        <v>0</v>
      </c>
      <c r="FC1113" s="11">
        <v>0</v>
      </c>
      <c r="FD1113" s="11">
        <v>0</v>
      </c>
      <c r="FE1113" s="11">
        <v>0</v>
      </c>
      <c r="FF1113" s="11">
        <v>0</v>
      </c>
      <c r="FG1113" s="11">
        <v>0</v>
      </c>
      <c r="FH1113" s="11">
        <v>0.405221</v>
      </c>
      <c r="FI1113" s="11" t="s">
        <v>115</v>
      </c>
      <c r="FJ1113" s="11" t="s">
        <v>115</v>
      </c>
      <c r="FK1113" s="9">
        <v>1191.761499</v>
      </c>
      <c r="FL1113" s="11" t="s">
        <v>115</v>
      </c>
      <c r="FM1113" s="11" t="s">
        <v>115</v>
      </c>
    </row>
    <row r="1114" spans="116:169">
      <c r="DL1114" s="11">
        <v>0</v>
      </c>
      <c r="DM1114" s="11">
        <v>0.39258999999999999</v>
      </c>
      <c r="DN1114" s="11">
        <v>1.73E-3</v>
      </c>
      <c r="DO1114" s="11">
        <v>1.74E-3</v>
      </c>
      <c r="DP1114" s="11">
        <v>1.9E-3</v>
      </c>
      <c r="DQ1114" s="11">
        <v>3.0000000000000001E-5</v>
      </c>
      <c r="DR1114" s="11">
        <v>4.0000000000000003E-5</v>
      </c>
      <c r="DS1114" s="11">
        <v>1.7899999999999999E-3</v>
      </c>
      <c r="DT1114" s="11">
        <v>5.4000000000000003E-3</v>
      </c>
      <c r="DU1114" s="11">
        <v>3.9329999999999997E-2</v>
      </c>
      <c r="DV1114" s="11">
        <v>0.58657000000000004</v>
      </c>
      <c r="DW1114" s="11">
        <v>1.96888</v>
      </c>
      <c r="DX1114" s="11">
        <v>0</v>
      </c>
      <c r="DY1114" s="11">
        <v>1076.0525299999999</v>
      </c>
      <c r="DZ1114" s="11">
        <v>5.0813300000000003</v>
      </c>
      <c r="EA1114" s="11">
        <v>5.3733500000000003</v>
      </c>
      <c r="EB1114" s="11">
        <v>6.2045899999999996</v>
      </c>
      <c r="EC1114" s="11">
        <v>0.11128</v>
      </c>
      <c r="ED1114" s="11">
        <v>0.12626000000000001</v>
      </c>
      <c r="EE1114" s="11">
        <v>6.1217899999999998</v>
      </c>
      <c r="EF1114" s="11">
        <v>15.846819999999999</v>
      </c>
      <c r="EG1114" s="11">
        <v>547.85622999999998</v>
      </c>
      <c r="EH1114" s="11">
        <v>7138.68307</v>
      </c>
      <c r="EI1114" s="11">
        <v>24226.442009999999</v>
      </c>
      <c r="EJ1114" s="11">
        <v>0</v>
      </c>
      <c r="EK1114" s="11">
        <v>76.734883730000007</v>
      </c>
      <c r="EL1114" s="11">
        <v>5.3579831000000001E-2</v>
      </c>
      <c r="EM1114" s="11">
        <v>3.9280978000000001E-2</v>
      </c>
      <c r="EN1114" s="11">
        <v>1.5797736999999999E-2</v>
      </c>
      <c r="EO1114" s="11">
        <v>0</v>
      </c>
      <c r="EP1114" s="11">
        <v>0</v>
      </c>
      <c r="EQ1114" s="11">
        <v>0</v>
      </c>
      <c r="ER1114" s="11">
        <v>0</v>
      </c>
      <c r="ES1114" s="11">
        <v>0</v>
      </c>
      <c r="ET1114" s="11">
        <v>0</v>
      </c>
      <c r="EU1114" s="11">
        <v>0</v>
      </c>
      <c r="EV1114" s="11">
        <v>0</v>
      </c>
      <c r="EW1114" s="11">
        <v>12.91980618</v>
      </c>
      <c r="EX1114" s="11">
        <v>1.0015936E-2</v>
      </c>
      <c r="EY1114" s="11">
        <v>7.6971720000000004E-3</v>
      </c>
      <c r="EZ1114" s="11">
        <v>3.2849260000000001E-3</v>
      </c>
      <c r="FA1114" s="11">
        <v>0</v>
      </c>
      <c r="FB1114" s="11">
        <v>0</v>
      </c>
      <c r="FC1114" s="11">
        <v>0</v>
      </c>
      <c r="FD1114" s="11">
        <v>0</v>
      </c>
      <c r="FE1114" s="11">
        <v>0</v>
      </c>
      <c r="FF1114" s="11">
        <v>0</v>
      </c>
      <c r="FG1114" s="11">
        <v>0</v>
      </c>
      <c r="FH1114" s="11">
        <v>0.39799800000000002</v>
      </c>
      <c r="FI1114" s="11" t="s">
        <v>115</v>
      </c>
      <c r="FJ1114" s="11" t="s">
        <v>115</v>
      </c>
      <c r="FK1114" s="9">
        <v>1092.8230779999999</v>
      </c>
      <c r="FL1114" s="11" t="s">
        <v>115</v>
      </c>
      <c r="FM1114" s="11" t="s">
        <v>115</v>
      </c>
    </row>
    <row r="1115" spans="116:169">
      <c r="DL1115" s="11">
        <v>0</v>
      </c>
      <c r="DM1115" s="11">
        <v>0.38561000000000001</v>
      </c>
      <c r="DN1115" s="11">
        <v>1.8699999999999999E-3</v>
      </c>
      <c r="DO1115" s="11">
        <v>1.6999999999999999E-3</v>
      </c>
      <c r="DP1115" s="11">
        <v>1.5499999999999999E-3</v>
      </c>
      <c r="DQ1115" s="11">
        <v>3.0000000000000001E-5</v>
      </c>
      <c r="DR1115" s="11">
        <v>4.0000000000000003E-5</v>
      </c>
      <c r="DS1115" s="11">
        <v>1.8799999999999999E-3</v>
      </c>
      <c r="DT1115" s="11">
        <v>5.3099999999999996E-3</v>
      </c>
      <c r="DU1115" s="11">
        <v>3.9370000000000002E-2</v>
      </c>
      <c r="DV1115" s="11">
        <v>0.58835999999999999</v>
      </c>
      <c r="DW1115" s="11">
        <v>1.97428</v>
      </c>
      <c r="DX1115" s="11">
        <v>0</v>
      </c>
      <c r="DY1115" s="11">
        <v>980.82429999999999</v>
      </c>
      <c r="DZ1115" s="11">
        <v>5.1142799999999999</v>
      </c>
      <c r="EA1115" s="11">
        <v>4.9260299999999999</v>
      </c>
      <c r="EB1115" s="11">
        <v>4.7736200000000002</v>
      </c>
      <c r="EC1115" s="11">
        <v>9.9449999999999997E-2</v>
      </c>
      <c r="ED1115" s="11">
        <v>0.11605</v>
      </c>
      <c r="EE1115" s="11">
        <v>6.1067900000000002</v>
      </c>
      <c r="EF1115" s="11">
        <v>14.56071</v>
      </c>
      <c r="EG1115" s="11">
        <v>547.98249999999996</v>
      </c>
      <c r="EH1115" s="11">
        <v>7144.8048600000002</v>
      </c>
      <c r="EI1115" s="11">
        <v>24242.288840000001</v>
      </c>
      <c r="EJ1115" s="11">
        <v>0</v>
      </c>
      <c r="EK1115" s="11">
        <v>76.200764449999994</v>
      </c>
      <c r="EL1115" s="11">
        <v>5.0692542E-2</v>
      </c>
      <c r="EM1115" s="11">
        <v>3.3357078999999998E-2</v>
      </c>
      <c r="EN1115" s="11">
        <v>1.7026962E-2</v>
      </c>
      <c r="EO1115" s="11">
        <v>0</v>
      </c>
      <c r="EP1115" s="11">
        <v>0</v>
      </c>
      <c r="EQ1115" s="11">
        <v>0</v>
      </c>
      <c r="ER1115" s="11">
        <v>0</v>
      </c>
      <c r="ES1115" s="11">
        <v>0</v>
      </c>
      <c r="ET1115" s="11">
        <v>0</v>
      </c>
      <c r="EU1115" s="11">
        <v>0</v>
      </c>
      <c r="EV1115" s="11">
        <v>0</v>
      </c>
      <c r="EW1115" s="11">
        <v>11.845772800000001</v>
      </c>
      <c r="EX1115" s="11">
        <v>8.801985E-3</v>
      </c>
      <c r="EY1115" s="11">
        <v>6.1051129999999997E-3</v>
      </c>
      <c r="EZ1115" s="11">
        <v>3.3132349999999999E-3</v>
      </c>
      <c r="FA1115" s="11">
        <v>0</v>
      </c>
      <c r="FB1115" s="11">
        <v>0</v>
      </c>
      <c r="FC1115" s="11">
        <v>0</v>
      </c>
      <c r="FD1115" s="11">
        <v>0</v>
      </c>
      <c r="FE1115" s="11">
        <v>0</v>
      </c>
      <c r="FF1115" s="11">
        <v>0</v>
      </c>
      <c r="FG1115" s="11">
        <v>0</v>
      </c>
      <c r="FH1115" s="11">
        <v>0.39076300000000003</v>
      </c>
      <c r="FI1115" s="11" t="s">
        <v>115</v>
      </c>
      <c r="FJ1115" s="11" t="s">
        <v>115</v>
      </c>
      <c r="FK1115" s="11">
        <v>995.73768299999995</v>
      </c>
      <c r="FL1115" s="11" t="s">
        <v>115</v>
      </c>
      <c r="FM1115" s="11" t="s">
        <v>115</v>
      </c>
    </row>
    <row r="1116" spans="116:169">
      <c r="DL1116" s="11">
        <v>0</v>
      </c>
      <c r="DM1116" s="11">
        <v>0.37903999999999999</v>
      </c>
      <c r="DN1116" s="11">
        <v>1.5900000000000001E-3</v>
      </c>
      <c r="DO1116" s="11">
        <v>1.7899999999999999E-3</v>
      </c>
      <c r="DP1116" s="11">
        <v>1.5100000000000001E-3</v>
      </c>
      <c r="DQ1116" s="11">
        <v>3.0000000000000001E-5</v>
      </c>
      <c r="DR1116" s="11">
        <v>4.0000000000000003E-5</v>
      </c>
      <c r="DS1116" s="11">
        <v>1.56E-3</v>
      </c>
      <c r="DT1116" s="11">
        <v>5.2100000000000002E-3</v>
      </c>
      <c r="DU1116" s="11">
        <v>3.9410000000000001E-2</v>
      </c>
      <c r="DV1116" s="11">
        <v>0.59023999999999999</v>
      </c>
      <c r="DW1116" s="11">
        <v>1.97959</v>
      </c>
      <c r="DX1116" s="11">
        <v>0</v>
      </c>
      <c r="DY1116" s="11">
        <v>888.49608999999998</v>
      </c>
      <c r="DZ1116" s="11">
        <v>4.0449700000000002</v>
      </c>
      <c r="EA1116" s="11">
        <v>4.8297400000000001</v>
      </c>
      <c r="EB1116" s="11">
        <v>4.3457100000000004</v>
      </c>
      <c r="EC1116" s="11">
        <v>8.9829999999999993E-2</v>
      </c>
      <c r="ED1116" s="11">
        <v>0.10478</v>
      </c>
      <c r="EE1116" s="11">
        <v>4.7336200000000002</v>
      </c>
      <c r="EF1116" s="11">
        <v>13.25432</v>
      </c>
      <c r="EG1116" s="11">
        <v>548.09855000000005</v>
      </c>
      <c r="EH1116" s="11">
        <v>7150.91165</v>
      </c>
      <c r="EI1116" s="11">
        <v>24256.849549999999</v>
      </c>
      <c r="EJ1116" s="11">
        <v>0</v>
      </c>
      <c r="EK1116" s="11">
        <v>75.740834129999996</v>
      </c>
      <c r="EL1116" s="11">
        <v>5.1712677999999998E-2</v>
      </c>
      <c r="EM1116" s="11">
        <v>3.1964081999999998E-2</v>
      </c>
      <c r="EN1116" s="11">
        <v>1.4113694E-2</v>
      </c>
      <c r="EO1116" s="11">
        <v>0</v>
      </c>
      <c r="EP1116" s="11">
        <v>0</v>
      </c>
      <c r="EQ1116" s="11">
        <v>0</v>
      </c>
      <c r="ER1116" s="11">
        <v>0</v>
      </c>
      <c r="ES1116" s="11">
        <v>0</v>
      </c>
      <c r="ET1116" s="11">
        <v>0</v>
      </c>
      <c r="EU1116" s="11">
        <v>0</v>
      </c>
      <c r="EV1116" s="11">
        <v>0</v>
      </c>
      <c r="EW1116" s="11">
        <v>10.807110979999999</v>
      </c>
      <c r="EX1116" s="11">
        <v>8.2850579999999997E-3</v>
      </c>
      <c r="EY1116" s="11">
        <v>5.4270919999999997E-3</v>
      </c>
      <c r="EZ1116" s="11">
        <v>2.5600280000000002E-3</v>
      </c>
      <c r="FA1116" s="11">
        <v>0</v>
      </c>
      <c r="FB1116" s="11">
        <v>0</v>
      </c>
      <c r="FC1116" s="11">
        <v>0</v>
      </c>
      <c r="FD1116" s="11">
        <v>0</v>
      </c>
      <c r="FE1116" s="11">
        <v>0</v>
      </c>
      <c r="FF1116" s="11">
        <v>0</v>
      </c>
      <c r="FG1116" s="11">
        <v>0</v>
      </c>
      <c r="FH1116" s="11">
        <v>0.38395800000000002</v>
      </c>
      <c r="FI1116" s="11" t="s">
        <v>115</v>
      </c>
      <c r="FJ1116" s="11" t="s">
        <v>115</v>
      </c>
      <c r="FK1116" s="11">
        <v>901.80634199999997</v>
      </c>
      <c r="FL1116" s="11" t="s">
        <v>115</v>
      </c>
      <c r="FM1116" s="11" t="s">
        <v>115</v>
      </c>
    </row>
    <row r="1117" spans="116:169">
      <c r="DL1117" s="11">
        <v>0</v>
      </c>
      <c r="DM1117" s="11">
        <v>0.37234</v>
      </c>
      <c r="DN1117" s="11">
        <v>1.75E-3</v>
      </c>
      <c r="DO1117" s="11">
        <v>1.5900000000000001E-3</v>
      </c>
      <c r="DP1117" s="11">
        <v>1.57E-3</v>
      </c>
      <c r="DQ1117" s="11">
        <v>3.0000000000000001E-5</v>
      </c>
      <c r="DR1117" s="11">
        <v>4.0000000000000003E-5</v>
      </c>
      <c r="DS1117" s="11">
        <v>1.5299999999999999E-3</v>
      </c>
      <c r="DT1117" s="11">
        <v>5.11E-3</v>
      </c>
      <c r="DU1117" s="11">
        <v>3.9449999999999999E-2</v>
      </c>
      <c r="DV1117" s="11">
        <v>0.59179999999999999</v>
      </c>
      <c r="DW1117" s="11">
        <v>1.9847999999999999</v>
      </c>
      <c r="DX1117" s="11">
        <v>0</v>
      </c>
      <c r="DY1117" s="11">
        <v>797.68575999999996</v>
      </c>
      <c r="DZ1117" s="11">
        <v>4.1060100000000004</v>
      </c>
      <c r="EA1117" s="11">
        <v>3.9773299999999998</v>
      </c>
      <c r="EB1117" s="11">
        <v>4.2089800000000004</v>
      </c>
      <c r="EC1117" s="11">
        <v>7.9780000000000004E-2</v>
      </c>
      <c r="ED1117" s="11">
        <v>9.4289999999999999E-2</v>
      </c>
      <c r="EE1117" s="11">
        <v>4.3403099999999997</v>
      </c>
      <c r="EF1117" s="11">
        <v>11.98948</v>
      </c>
      <c r="EG1117" s="11">
        <v>548.20333000000005</v>
      </c>
      <c r="EH1117" s="11">
        <v>7155.64527</v>
      </c>
      <c r="EI1117" s="11">
        <v>24270.103869999999</v>
      </c>
      <c r="EJ1117" s="11">
        <v>0</v>
      </c>
      <c r="EK1117" s="11">
        <v>75.228722840000003</v>
      </c>
      <c r="EL1117" s="11">
        <v>4.8339504999999998E-2</v>
      </c>
      <c r="EM1117" s="11">
        <v>3.3460425000000002E-2</v>
      </c>
      <c r="EN1117" s="11">
        <v>1.3872110999999999E-2</v>
      </c>
      <c r="EO1117" s="11">
        <v>0</v>
      </c>
      <c r="EP1117" s="11">
        <v>0</v>
      </c>
      <c r="EQ1117" s="11">
        <v>0</v>
      </c>
      <c r="ER1117" s="11">
        <v>0</v>
      </c>
      <c r="ES1117" s="11">
        <v>0</v>
      </c>
      <c r="ET1117" s="11">
        <v>0</v>
      </c>
      <c r="EU1117" s="11">
        <v>0</v>
      </c>
      <c r="EV1117" s="11">
        <v>0</v>
      </c>
      <c r="EW1117" s="11">
        <v>9.7840143739999998</v>
      </c>
      <c r="EX1117" s="11">
        <v>7.142865E-3</v>
      </c>
      <c r="EY1117" s="11">
        <v>5.2456350000000002E-3</v>
      </c>
      <c r="EZ1117" s="11">
        <v>2.3351000000000001E-3</v>
      </c>
      <c r="FA1117" s="11">
        <v>0</v>
      </c>
      <c r="FB1117" s="11">
        <v>0</v>
      </c>
      <c r="FC1117" s="11">
        <v>0</v>
      </c>
      <c r="FD1117" s="11">
        <v>0</v>
      </c>
      <c r="FE1117" s="11">
        <v>0</v>
      </c>
      <c r="FF1117" s="11">
        <v>0</v>
      </c>
      <c r="FG1117" s="11">
        <v>0</v>
      </c>
      <c r="FH1117" s="11">
        <v>0.37728</v>
      </c>
      <c r="FI1117" s="11" t="s">
        <v>115</v>
      </c>
      <c r="FJ1117" s="11" t="s">
        <v>115</v>
      </c>
      <c r="FK1117" s="11">
        <v>810.05786000000001</v>
      </c>
      <c r="FL1117" s="11" t="s">
        <v>115</v>
      </c>
      <c r="FM1117" s="11" t="s">
        <v>115</v>
      </c>
    </row>
    <row r="1118" spans="116:169">
      <c r="DL1118" s="11">
        <v>0</v>
      </c>
      <c r="DM1118" s="11">
        <v>0.36575000000000002</v>
      </c>
      <c r="DN1118" s="11">
        <v>1.7600000000000001E-3</v>
      </c>
      <c r="DO1118" s="11">
        <v>1.6900000000000001E-3</v>
      </c>
      <c r="DP1118" s="11">
        <v>1.42E-3</v>
      </c>
      <c r="DQ1118" s="11">
        <v>3.0000000000000001E-5</v>
      </c>
      <c r="DR1118" s="11">
        <v>4.0000000000000003E-5</v>
      </c>
      <c r="DS1118" s="11">
        <v>1.57E-3</v>
      </c>
      <c r="DT1118" s="11">
        <v>5.0200000000000002E-3</v>
      </c>
      <c r="DU1118" s="11">
        <v>3.9489999999999997E-2</v>
      </c>
      <c r="DV1118" s="11">
        <v>0.59331999999999996</v>
      </c>
      <c r="DW1118" s="11">
        <v>1.9899100000000001</v>
      </c>
      <c r="DX1118" s="11">
        <v>0</v>
      </c>
      <c r="DY1118" s="11">
        <v>708.97499000000005</v>
      </c>
      <c r="DZ1118" s="11">
        <v>3.7657500000000002</v>
      </c>
      <c r="EA1118" s="11">
        <v>3.8848500000000001</v>
      </c>
      <c r="EB1118" s="11">
        <v>3.5224899999999999</v>
      </c>
      <c r="EC1118" s="11">
        <v>7.3999999999999996E-2</v>
      </c>
      <c r="ED1118" s="11">
        <v>8.5760000000000003E-2</v>
      </c>
      <c r="EE1118" s="11">
        <v>4.1684000000000001</v>
      </c>
      <c r="EF1118" s="11">
        <v>10.760350000000001</v>
      </c>
      <c r="EG1118" s="11">
        <v>548.29762000000005</v>
      </c>
      <c r="EH1118" s="11">
        <v>7159.9855699999998</v>
      </c>
      <c r="EI1118" s="11">
        <v>24282.093349999999</v>
      </c>
      <c r="EJ1118" s="11">
        <v>0</v>
      </c>
      <c r="EK1118" s="11">
        <v>74.725919610000005</v>
      </c>
      <c r="EL1118" s="11">
        <v>4.9864067999999998E-2</v>
      </c>
      <c r="EM1118" s="11">
        <v>3.0932019000000002E-2</v>
      </c>
      <c r="EN1118" s="11">
        <v>1.4556080000000001E-2</v>
      </c>
      <c r="EO1118" s="11">
        <v>0</v>
      </c>
      <c r="EP1118" s="11">
        <v>0</v>
      </c>
      <c r="EQ1118" s="11">
        <v>0</v>
      </c>
      <c r="ER1118" s="11">
        <v>0</v>
      </c>
      <c r="ES1118" s="11">
        <v>0</v>
      </c>
      <c r="ET1118" s="11">
        <v>0</v>
      </c>
      <c r="EU1118" s="11">
        <v>0</v>
      </c>
      <c r="EV1118" s="11">
        <v>0</v>
      </c>
      <c r="EW1118" s="11">
        <v>8.7854140259999998</v>
      </c>
      <c r="EX1118" s="11">
        <v>6.7188619999999999E-3</v>
      </c>
      <c r="EY1118" s="11">
        <v>4.458348E-3</v>
      </c>
      <c r="EZ1118" s="11">
        <v>2.2622950000000001E-3</v>
      </c>
      <c r="FA1118" s="11">
        <v>0</v>
      </c>
      <c r="FB1118" s="11">
        <v>0</v>
      </c>
      <c r="FC1118" s="11">
        <v>0</v>
      </c>
      <c r="FD1118" s="11">
        <v>0</v>
      </c>
      <c r="FE1118" s="11">
        <v>0</v>
      </c>
      <c r="FF1118" s="11">
        <v>0</v>
      </c>
      <c r="FG1118" s="11">
        <v>0</v>
      </c>
      <c r="FH1118" s="11">
        <v>0.37064900000000001</v>
      </c>
      <c r="FI1118" s="11" t="s">
        <v>115</v>
      </c>
      <c r="FJ1118" s="11" t="s">
        <v>115</v>
      </c>
      <c r="FK1118" s="11">
        <v>720.22208000000001</v>
      </c>
      <c r="FL1118" s="11" t="s">
        <v>115</v>
      </c>
      <c r="FM1118" s="11" t="s">
        <v>115</v>
      </c>
    </row>
    <row r="1119" spans="116:169">
      <c r="DL1119" s="11">
        <v>0</v>
      </c>
      <c r="DM1119" s="11">
        <v>0.35925000000000001</v>
      </c>
      <c r="DN1119" s="11">
        <v>1.7799999999999999E-3</v>
      </c>
      <c r="DO1119" s="11">
        <v>1.6900000000000001E-3</v>
      </c>
      <c r="DP1119" s="11">
        <v>1.49E-3</v>
      </c>
      <c r="DQ1119" s="11">
        <v>3.0000000000000001E-5</v>
      </c>
      <c r="DR1119" s="11">
        <v>4.0000000000000003E-5</v>
      </c>
      <c r="DS1119" s="11">
        <v>1.4400000000000001E-3</v>
      </c>
      <c r="DT1119" s="11">
        <v>4.9300000000000004E-3</v>
      </c>
      <c r="DU1119" s="11">
        <v>3.9530000000000003E-2</v>
      </c>
      <c r="DV1119" s="11">
        <v>0.59489000000000003</v>
      </c>
      <c r="DW1119" s="11">
        <v>1.9949300000000001</v>
      </c>
      <c r="DX1119" s="11">
        <v>0</v>
      </c>
      <c r="DY1119" s="11">
        <v>622.27309000000002</v>
      </c>
      <c r="DZ1119" s="11">
        <v>3.44137</v>
      </c>
      <c r="EA1119" s="11">
        <v>3.5568900000000001</v>
      </c>
      <c r="EB1119" s="11">
        <v>3.39697</v>
      </c>
      <c r="EC1119" s="11">
        <v>6.7169999999999994E-2</v>
      </c>
      <c r="ED1119" s="11">
        <v>7.6270000000000004E-2</v>
      </c>
      <c r="EE1119" s="11">
        <v>3.52224</v>
      </c>
      <c r="EF1119" s="11">
        <v>9.5700800000000008</v>
      </c>
      <c r="EG1119" s="11">
        <v>548.38337999999999</v>
      </c>
      <c r="EH1119" s="11">
        <v>7164.1539700000003</v>
      </c>
      <c r="EI1119" s="11">
        <v>24292.8537</v>
      </c>
      <c r="EJ1119" s="11">
        <v>0</v>
      </c>
      <c r="EK1119" s="11">
        <v>74.221596880000007</v>
      </c>
      <c r="EL1119" s="11">
        <v>5.0800986999999999E-2</v>
      </c>
      <c r="EM1119" s="11">
        <v>3.2274199000000003E-2</v>
      </c>
      <c r="EN1119" s="11">
        <v>1.3328217999999999E-2</v>
      </c>
      <c r="EO1119" s="11">
        <v>0</v>
      </c>
      <c r="EP1119" s="11">
        <v>0</v>
      </c>
      <c r="EQ1119" s="11">
        <v>0</v>
      </c>
      <c r="ER1119" s="11">
        <v>0</v>
      </c>
      <c r="ES1119" s="11">
        <v>0</v>
      </c>
      <c r="ET1119" s="11">
        <v>0</v>
      </c>
      <c r="EU1119" s="11">
        <v>0</v>
      </c>
      <c r="EV1119" s="11">
        <v>0</v>
      </c>
      <c r="EW1119" s="11">
        <v>7.8095279499999997</v>
      </c>
      <c r="EX1119" s="11">
        <v>6.2053350000000002E-3</v>
      </c>
      <c r="EY1119" s="11">
        <v>4.239133E-3</v>
      </c>
      <c r="EZ1119" s="11">
        <v>1.9012790000000001E-3</v>
      </c>
      <c r="FA1119" s="11">
        <v>0</v>
      </c>
      <c r="FB1119" s="11">
        <v>0</v>
      </c>
      <c r="FC1119" s="11">
        <v>0</v>
      </c>
      <c r="FD1119" s="11">
        <v>0</v>
      </c>
      <c r="FE1119" s="11">
        <v>0</v>
      </c>
      <c r="FF1119" s="11">
        <v>0</v>
      </c>
      <c r="FG1119" s="11">
        <v>0</v>
      </c>
      <c r="FH1119" s="11">
        <v>0.364236</v>
      </c>
      <c r="FI1119" s="11" t="s">
        <v>115</v>
      </c>
      <c r="FJ1119" s="11" t="s">
        <v>115</v>
      </c>
      <c r="FK1119" s="11">
        <v>632.73549500000001</v>
      </c>
      <c r="FL1119" s="11" t="s">
        <v>115</v>
      </c>
      <c r="FM1119" s="11" t="s">
        <v>115</v>
      </c>
    </row>
    <row r="1120" spans="116:169">
      <c r="DL1120" s="11">
        <v>0</v>
      </c>
      <c r="DM1120" s="11">
        <v>0.35288000000000003</v>
      </c>
      <c r="DN1120" s="11">
        <v>1.74E-3</v>
      </c>
      <c r="DO1120" s="11">
        <v>1.6999999999999999E-3</v>
      </c>
      <c r="DP1120" s="11">
        <v>1.49E-3</v>
      </c>
      <c r="DQ1120" s="11">
        <v>3.0000000000000001E-5</v>
      </c>
      <c r="DR1120" s="11">
        <v>4.0000000000000003E-5</v>
      </c>
      <c r="DS1120" s="11">
        <v>1.5E-3</v>
      </c>
      <c r="DT1120" s="11">
        <v>4.8500000000000001E-3</v>
      </c>
      <c r="DU1120" s="11">
        <v>3.9570000000000001E-2</v>
      </c>
      <c r="DV1120" s="11">
        <v>0.59633000000000003</v>
      </c>
      <c r="DW1120" s="11">
        <v>1.99986</v>
      </c>
      <c r="DX1120" s="11">
        <v>0</v>
      </c>
      <c r="DY1120" s="11">
        <v>537.64477999999997</v>
      </c>
      <c r="DZ1120" s="11">
        <v>3.0070000000000001</v>
      </c>
      <c r="EA1120" s="11">
        <v>3.2290999999999999</v>
      </c>
      <c r="EB1120" s="11">
        <v>3.1122100000000001</v>
      </c>
      <c r="EC1120" s="11">
        <v>6.1749999999999999E-2</v>
      </c>
      <c r="ED1120" s="11">
        <v>6.7960000000000007E-2</v>
      </c>
      <c r="EE1120" s="11">
        <v>3.3765299999999998</v>
      </c>
      <c r="EF1120" s="11">
        <v>8.4129699999999996</v>
      </c>
      <c r="EG1120" s="11">
        <v>548.45965999999999</v>
      </c>
      <c r="EH1120" s="11">
        <v>7167.6762099999996</v>
      </c>
      <c r="EI1120" s="11">
        <v>24302.423780000001</v>
      </c>
      <c r="EJ1120" s="11">
        <v>0</v>
      </c>
      <c r="EK1120" s="11">
        <v>73.724247919999996</v>
      </c>
      <c r="EL1120" s="11">
        <v>5.1875216000000002E-2</v>
      </c>
      <c r="EM1120" s="11">
        <v>3.2946487000000003E-2</v>
      </c>
      <c r="EN1120" s="11">
        <v>1.4114425E-2</v>
      </c>
      <c r="EO1120" s="11">
        <v>0</v>
      </c>
      <c r="EP1120" s="11">
        <v>0</v>
      </c>
      <c r="EQ1120" s="11">
        <v>0</v>
      </c>
      <c r="ER1120" s="11">
        <v>0</v>
      </c>
      <c r="ES1120" s="11">
        <v>0</v>
      </c>
      <c r="ET1120" s="11">
        <v>0</v>
      </c>
      <c r="EU1120" s="11">
        <v>0</v>
      </c>
      <c r="EV1120" s="11">
        <v>0</v>
      </c>
      <c r="EW1120" s="11">
        <v>6.8568087789999996</v>
      </c>
      <c r="EX1120" s="11">
        <v>5.6931020000000002E-3</v>
      </c>
      <c r="EY1120" s="11">
        <v>3.9164580000000003E-3</v>
      </c>
      <c r="EZ1120" s="11">
        <v>1.8352030000000001E-3</v>
      </c>
      <c r="FA1120" s="11">
        <v>0</v>
      </c>
      <c r="FB1120" s="11">
        <v>0</v>
      </c>
      <c r="FC1120" s="11">
        <v>0</v>
      </c>
      <c r="FD1120" s="11">
        <v>0</v>
      </c>
      <c r="FE1120" s="11">
        <v>0</v>
      </c>
      <c r="FF1120" s="11">
        <v>0</v>
      </c>
      <c r="FG1120" s="11">
        <v>0</v>
      </c>
      <c r="FH1120" s="11">
        <v>0.35784500000000002</v>
      </c>
      <c r="FI1120" s="11" t="s">
        <v>115</v>
      </c>
      <c r="FJ1120" s="11" t="s">
        <v>115</v>
      </c>
      <c r="FK1120" s="11">
        <v>547.05484300000001</v>
      </c>
      <c r="FL1120" s="11" t="s">
        <v>115</v>
      </c>
      <c r="FM1120" s="11" t="s">
        <v>115</v>
      </c>
    </row>
    <row r="1121" spans="116:169">
      <c r="DL1121" s="11">
        <v>0</v>
      </c>
      <c r="DM1121" s="11">
        <v>0.34615000000000001</v>
      </c>
      <c r="DN1121" s="11">
        <v>1.92E-3</v>
      </c>
      <c r="DO1121" s="11">
        <v>1.91E-3</v>
      </c>
      <c r="DP1121" s="11">
        <v>1.5100000000000001E-3</v>
      </c>
      <c r="DQ1121" s="11">
        <v>3.0000000000000001E-5</v>
      </c>
      <c r="DR1121" s="11">
        <v>4.0000000000000003E-5</v>
      </c>
      <c r="DS1121" s="11">
        <v>1.5100000000000001E-3</v>
      </c>
      <c r="DT1121" s="11">
        <v>4.7600000000000003E-3</v>
      </c>
      <c r="DU1121" s="11">
        <v>3.9600000000000003E-2</v>
      </c>
      <c r="DV1121" s="11">
        <v>0.59782999999999997</v>
      </c>
      <c r="DW1121" s="11">
        <v>2.0047199999999998</v>
      </c>
      <c r="DX1121" s="11">
        <v>0</v>
      </c>
      <c r="DY1121" s="11">
        <v>454.39515999999998</v>
      </c>
      <c r="DZ1121" s="11">
        <v>2.9257599999999999</v>
      </c>
      <c r="EA1121" s="11">
        <v>3.2453699999999999</v>
      </c>
      <c r="EB1121" s="11">
        <v>2.8332600000000001</v>
      </c>
      <c r="EC1121" s="11">
        <v>5.8470000000000001E-2</v>
      </c>
      <c r="ED1121" s="11">
        <v>6.0260000000000001E-2</v>
      </c>
      <c r="EE1121" s="11">
        <v>3.09998</v>
      </c>
      <c r="EF1121" s="11">
        <v>7.2618799999999997</v>
      </c>
      <c r="EG1121" s="11">
        <v>548.52761999999996</v>
      </c>
      <c r="EH1121" s="11">
        <v>7171.0527400000001</v>
      </c>
      <c r="EI1121" s="11">
        <v>24310.836749999999</v>
      </c>
      <c r="EJ1121" s="11">
        <v>0</v>
      </c>
      <c r="EK1121" s="11">
        <v>73.069347429999993</v>
      </c>
      <c r="EL1121" s="11">
        <v>5.7519022000000003E-2</v>
      </c>
      <c r="EM1121" s="11">
        <v>3.3488644999999997E-2</v>
      </c>
      <c r="EN1121" s="11">
        <v>1.4338678000000001E-2</v>
      </c>
      <c r="EO1121" s="11">
        <v>0</v>
      </c>
      <c r="EP1121" s="11">
        <v>0</v>
      </c>
      <c r="EQ1121" s="11">
        <v>0</v>
      </c>
      <c r="ER1121" s="11">
        <v>0</v>
      </c>
      <c r="ES1121" s="11">
        <v>0</v>
      </c>
      <c r="ET1121" s="11">
        <v>0</v>
      </c>
      <c r="EU1121" s="11">
        <v>0</v>
      </c>
      <c r="EV1121" s="11">
        <v>0</v>
      </c>
      <c r="EW1121" s="11">
        <v>5.9126327329999997</v>
      </c>
      <c r="EX1121" s="11">
        <v>5.585914E-3</v>
      </c>
      <c r="EY1121" s="11">
        <v>3.5668710000000001E-3</v>
      </c>
      <c r="EZ1121" s="11">
        <v>1.6853E-3</v>
      </c>
      <c r="FA1121" s="11">
        <v>0</v>
      </c>
      <c r="FB1121" s="11">
        <v>0</v>
      </c>
      <c r="FC1121" s="11">
        <v>0</v>
      </c>
      <c r="FD1121" s="11">
        <v>0</v>
      </c>
      <c r="FE1121" s="11">
        <v>0</v>
      </c>
      <c r="FF1121" s="11">
        <v>0</v>
      </c>
      <c r="FG1121" s="11">
        <v>0</v>
      </c>
      <c r="FH1121" s="11">
        <v>0.35152899999999998</v>
      </c>
      <c r="FI1121" s="11" t="s">
        <v>115</v>
      </c>
      <c r="FJ1121" s="11" t="s">
        <v>115</v>
      </c>
      <c r="FK1121" s="11">
        <v>463.45803000000001</v>
      </c>
      <c r="FL1121" s="11" t="s">
        <v>115</v>
      </c>
      <c r="FM1121" s="11" t="s">
        <v>115</v>
      </c>
    </row>
    <row r="1122" spans="116:169">
      <c r="DL1122" s="11">
        <v>0</v>
      </c>
      <c r="DM1122" s="11">
        <v>0.31396000000000002</v>
      </c>
      <c r="DN1122" s="11">
        <v>4.6000000000000001E-4</v>
      </c>
      <c r="DO1122" s="11">
        <v>2.0600000000000002E-3</v>
      </c>
      <c r="DP1122" s="11">
        <v>1.6800000000000001E-3</v>
      </c>
      <c r="DQ1122" s="11">
        <v>3.0000000000000001E-5</v>
      </c>
      <c r="DR1122" s="11">
        <v>4.0000000000000003E-5</v>
      </c>
      <c r="DS1122" s="11">
        <v>1.47E-3</v>
      </c>
      <c r="DT1122" s="11">
        <v>3.1829999999999997E-2</v>
      </c>
      <c r="DU1122" s="11">
        <v>3.9640000000000002E-2</v>
      </c>
      <c r="DV1122" s="11">
        <v>0.59935000000000005</v>
      </c>
      <c r="DW1122" s="11">
        <v>2.0094799999999999</v>
      </c>
      <c r="DX1122" s="11">
        <v>0</v>
      </c>
      <c r="DY1122" s="11">
        <v>345.1884</v>
      </c>
      <c r="DZ1122" s="11">
        <v>0.59306999999999999</v>
      </c>
      <c r="EA1122" s="11">
        <v>3.07891</v>
      </c>
      <c r="EB1122" s="11">
        <v>2.8125399999999998</v>
      </c>
      <c r="EC1122" s="11">
        <v>5.484E-2</v>
      </c>
      <c r="ED1122" s="11">
        <v>4.9779999999999998E-2</v>
      </c>
      <c r="EE1122" s="11">
        <v>2.7470599999999998</v>
      </c>
      <c r="EF1122" s="11">
        <v>41.786949999999997</v>
      </c>
      <c r="EG1122" s="11">
        <v>548.58788000000004</v>
      </c>
      <c r="EH1122" s="11">
        <v>7174.15272</v>
      </c>
      <c r="EI1122" s="11">
        <v>24318.09863</v>
      </c>
      <c r="EJ1122" s="11">
        <v>0</v>
      </c>
      <c r="EK1122" s="11">
        <v>67.030613840000001</v>
      </c>
      <c r="EL1122" s="11">
        <v>6.3836233000000006E-2</v>
      </c>
      <c r="EM1122" s="11">
        <v>3.7403867E-2</v>
      </c>
      <c r="EN1122" s="11">
        <v>1.4634293E-2</v>
      </c>
      <c r="EO1122" s="11">
        <v>0</v>
      </c>
      <c r="EP1122" s="11">
        <v>0</v>
      </c>
      <c r="EQ1122" s="11">
        <v>0</v>
      </c>
      <c r="ER1122" s="11">
        <v>0</v>
      </c>
      <c r="ES1122" s="11">
        <v>0</v>
      </c>
      <c r="ET1122" s="11">
        <v>0</v>
      </c>
      <c r="EU1122" s="11">
        <v>0</v>
      </c>
      <c r="EV1122" s="11">
        <v>0</v>
      </c>
      <c r="EW1122" s="11">
        <v>4.6236059579999997</v>
      </c>
      <c r="EX1122" s="11">
        <v>5.4183030000000002E-3</v>
      </c>
      <c r="EY1122" s="11">
        <v>3.5228460000000001E-3</v>
      </c>
      <c r="EZ1122" s="11">
        <v>1.5393130000000001E-3</v>
      </c>
      <c r="FA1122" s="11">
        <v>0</v>
      </c>
      <c r="FB1122" s="11">
        <v>0</v>
      </c>
      <c r="FC1122" s="11">
        <v>0</v>
      </c>
      <c r="FD1122" s="11">
        <v>0</v>
      </c>
      <c r="FE1122" s="11">
        <v>0</v>
      </c>
      <c r="FF1122" s="11">
        <v>0</v>
      </c>
      <c r="FG1122" s="11">
        <v>0</v>
      </c>
      <c r="FH1122" s="11">
        <v>0.31819199999999997</v>
      </c>
      <c r="FI1122" s="11" t="s">
        <v>115</v>
      </c>
      <c r="FJ1122" s="11" t="s">
        <v>115</v>
      </c>
      <c r="FK1122" s="11">
        <v>351.727754</v>
      </c>
      <c r="FL1122" s="11" t="s">
        <v>115</v>
      </c>
      <c r="FM1122" s="11" t="s">
        <v>115</v>
      </c>
    </row>
    <row r="1123" spans="116:169">
      <c r="DL1123" s="11">
        <v>0</v>
      </c>
      <c r="DM1123" s="11">
        <v>0.17968999999999999</v>
      </c>
      <c r="DN1123" s="11">
        <v>1.1E-4</v>
      </c>
      <c r="DO1123" s="11">
        <v>7.1000000000000002E-4</v>
      </c>
      <c r="DP1123" s="11">
        <v>1.73E-3</v>
      </c>
      <c r="DQ1123" s="11">
        <v>2.0000000000000002E-5</v>
      </c>
      <c r="DR1123" s="11">
        <v>2.0000000000000002E-5</v>
      </c>
      <c r="DS1123" s="11">
        <v>1.6199999999999999E-3</v>
      </c>
      <c r="DT1123" s="11">
        <v>0.13428999999999999</v>
      </c>
      <c r="DU1123" s="11">
        <v>3.968E-2</v>
      </c>
      <c r="DV1123" s="11">
        <v>0.60082000000000002</v>
      </c>
      <c r="DW1123" s="11">
        <v>2.0413100000000002</v>
      </c>
      <c r="DX1123" s="11">
        <v>0</v>
      </c>
      <c r="DY1123" s="11">
        <v>158.80313000000001</v>
      </c>
      <c r="DZ1123" s="11">
        <v>0.11889</v>
      </c>
      <c r="EA1123" s="11">
        <v>0.89080999999999999</v>
      </c>
      <c r="EB1123" s="11">
        <v>2.57483</v>
      </c>
      <c r="EC1123" s="11">
        <v>3.4090000000000002E-2</v>
      </c>
      <c r="ED1123" s="11">
        <v>2.6800000000000001E-2</v>
      </c>
      <c r="EE1123" s="11">
        <v>2.70059</v>
      </c>
      <c r="EF1123" s="11">
        <v>147.64605</v>
      </c>
      <c r="EG1123" s="11">
        <v>548.63765999999998</v>
      </c>
      <c r="EH1123" s="11">
        <v>7176.8997900000004</v>
      </c>
      <c r="EI1123" s="11">
        <v>24359.885569999999</v>
      </c>
      <c r="EJ1123" s="11">
        <v>0</v>
      </c>
      <c r="EK1123" s="11">
        <v>38.837833060000001</v>
      </c>
      <c r="EL1123" s="11">
        <v>3.7363748000000002E-2</v>
      </c>
      <c r="EM1123" s="11">
        <v>4.0932237000000003E-2</v>
      </c>
      <c r="EN1123" s="11">
        <v>1.6440633E-2</v>
      </c>
      <c r="EO1123" s="11">
        <v>0</v>
      </c>
      <c r="EP1123" s="11">
        <v>0</v>
      </c>
      <c r="EQ1123" s="11">
        <v>0</v>
      </c>
      <c r="ER1123" s="11">
        <v>0</v>
      </c>
      <c r="ES1123" s="11">
        <v>0</v>
      </c>
      <c r="ET1123" s="11">
        <v>0</v>
      </c>
      <c r="EU1123" s="11">
        <v>0</v>
      </c>
      <c r="EV1123" s="11">
        <v>0</v>
      </c>
      <c r="EW1123" s="11">
        <v>2.2211198630000002</v>
      </c>
      <c r="EX1123" s="11">
        <v>2.8501260000000001E-3</v>
      </c>
      <c r="EY1123" s="11">
        <v>3.3608090000000002E-3</v>
      </c>
      <c r="EZ1123" s="11">
        <v>1.5285170000000001E-3</v>
      </c>
      <c r="FA1123" s="11">
        <v>0</v>
      </c>
      <c r="FB1123" s="11">
        <v>0</v>
      </c>
      <c r="FC1123" s="11">
        <v>0</v>
      </c>
      <c r="FD1123" s="11">
        <v>0</v>
      </c>
      <c r="FE1123" s="11">
        <v>0</v>
      </c>
      <c r="FF1123" s="11">
        <v>0</v>
      </c>
      <c r="FG1123" s="11">
        <v>0</v>
      </c>
      <c r="FH1123" s="11">
        <v>0.18226500000000001</v>
      </c>
      <c r="FI1123" s="11" t="s">
        <v>115</v>
      </c>
      <c r="FJ1123" s="11" t="s">
        <v>115</v>
      </c>
      <c r="FK1123" s="11">
        <v>162.421751</v>
      </c>
      <c r="FL1123" s="11" t="s">
        <v>115</v>
      </c>
      <c r="FM1123" s="11" t="s">
        <v>115</v>
      </c>
    </row>
    <row r="1124" spans="116:169">
      <c r="DL1124" s="11">
        <v>0</v>
      </c>
      <c r="DM1124" s="11">
        <v>2.7619999999999999E-2</v>
      </c>
      <c r="DN1124" s="11">
        <v>4.0000000000000003E-5</v>
      </c>
      <c r="DO1124" s="11">
        <v>1.9000000000000001E-4</v>
      </c>
      <c r="DP1124" s="11">
        <v>6.4000000000000005E-4</v>
      </c>
      <c r="DQ1124" s="11">
        <v>1.0000000000000001E-5</v>
      </c>
      <c r="DR1124" s="11">
        <v>1.0000000000000001E-5</v>
      </c>
      <c r="DS1124" s="11">
        <v>1.6199999999999999E-3</v>
      </c>
      <c r="DT1124" s="11">
        <v>0.15212999999999999</v>
      </c>
      <c r="DU1124" s="11">
        <v>3.9699999999999999E-2</v>
      </c>
      <c r="DV1124" s="11">
        <v>0.60243999999999998</v>
      </c>
      <c r="DW1124" s="11">
        <v>2.1756000000000002</v>
      </c>
      <c r="DX1124" s="11">
        <v>0</v>
      </c>
      <c r="DY1124" s="11">
        <v>18.383800000000001</v>
      </c>
      <c r="DZ1124" s="11">
        <v>3.117E-2</v>
      </c>
      <c r="EA1124" s="11">
        <v>0.19555</v>
      </c>
      <c r="EB1124" s="11">
        <v>0.80876999999999999</v>
      </c>
      <c r="EC1124" s="11">
        <v>1.6480000000000002E-2</v>
      </c>
      <c r="ED1124" s="11">
        <v>8.6499999999999997E-3</v>
      </c>
      <c r="EE1124" s="11">
        <v>2.39513</v>
      </c>
      <c r="EF1124" s="11">
        <v>134.45286999999999</v>
      </c>
      <c r="EG1124" s="11">
        <v>548.66444999999999</v>
      </c>
      <c r="EH1124" s="11">
        <v>7179.6003799999999</v>
      </c>
      <c r="EI1124" s="11">
        <v>24507.531620000002</v>
      </c>
      <c r="EJ1124" s="11">
        <v>0</v>
      </c>
      <c r="EK1124" s="11">
        <v>6.07520024</v>
      </c>
      <c r="EL1124" s="11">
        <v>1.8096332E-2</v>
      </c>
      <c r="EM1124" s="11">
        <v>1.8821028E-2</v>
      </c>
      <c r="EN1124" s="11">
        <v>1.721197E-2</v>
      </c>
      <c r="EO1124" s="11">
        <v>0</v>
      </c>
      <c r="EP1124" s="11">
        <v>0</v>
      </c>
      <c r="EQ1124" s="11">
        <v>0</v>
      </c>
      <c r="ER1124" s="11">
        <v>0</v>
      </c>
      <c r="ES1124" s="11">
        <v>0</v>
      </c>
      <c r="ET1124" s="11">
        <v>0</v>
      </c>
      <c r="EU1124" s="11">
        <v>0</v>
      </c>
      <c r="EV1124" s="11">
        <v>0</v>
      </c>
      <c r="EW1124" s="11">
        <v>0.27733245000000001</v>
      </c>
      <c r="EX1124" s="11">
        <v>1.2107400000000001E-3</v>
      </c>
      <c r="EY1124" s="11">
        <v>1.344231E-3</v>
      </c>
      <c r="EZ1124" s="11">
        <v>1.392335E-3</v>
      </c>
      <c r="FA1124" s="11">
        <v>0</v>
      </c>
      <c r="FB1124" s="11">
        <v>0</v>
      </c>
      <c r="FC1124" s="11">
        <v>0</v>
      </c>
      <c r="FD1124" s="11">
        <v>0</v>
      </c>
      <c r="FE1124" s="11">
        <v>0</v>
      </c>
      <c r="FF1124" s="11">
        <v>0</v>
      </c>
      <c r="FG1124" s="11">
        <v>0</v>
      </c>
      <c r="FH1124" s="11">
        <v>2.8509E-2</v>
      </c>
      <c r="FI1124" s="11" t="s">
        <v>115</v>
      </c>
      <c r="FJ1124" s="11" t="s">
        <v>115</v>
      </c>
      <c r="FK1124" s="11">
        <v>19.435772</v>
      </c>
      <c r="FL1124" s="11" t="s">
        <v>115</v>
      </c>
      <c r="FM1124" s="11" t="s">
        <v>115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/>
  </sheetViews>
  <sheetFormatPr defaultRowHeight="14.5"/>
  <sheetData>
    <row r="1" spans="1:68">
      <c r="A1" s="11" t="s">
        <v>45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20"/>
      <c r="S1" s="20" t="s">
        <v>34</v>
      </c>
      <c r="T1" s="20"/>
      <c r="U1" s="20">
        <v>42</v>
      </c>
      <c r="V1" s="20">
        <v>2</v>
      </c>
      <c r="W1" s="20">
        <v>1</v>
      </c>
      <c r="X1" s="20"/>
      <c r="Y1" s="20">
        <v>5</v>
      </c>
      <c r="Z1" s="20"/>
      <c r="AA1" s="20"/>
      <c r="AB1" s="20"/>
      <c r="AC1" s="20"/>
      <c r="AD1" s="20"/>
      <c r="AE1" s="20" t="s">
        <v>46</v>
      </c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</row>
    <row r="2" spans="1:68">
      <c r="A2" s="19" t="s">
        <v>47</v>
      </c>
      <c r="B2" s="25" t="s">
        <v>48</v>
      </c>
      <c r="C2" s="25" t="s">
        <v>49</v>
      </c>
      <c r="D2" s="25" t="s">
        <v>50</v>
      </c>
      <c r="E2" s="25" t="s">
        <v>51</v>
      </c>
      <c r="F2" s="25" t="s">
        <v>52</v>
      </c>
      <c r="G2" s="25" t="s">
        <v>53</v>
      </c>
      <c r="H2" s="25" t="s">
        <v>54</v>
      </c>
      <c r="I2" s="25" t="s">
        <v>55</v>
      </c>
      <c r="J2" s="25" t="s">
        <v>56</v>
      </c>
      <c r="K2" s="25" t="s">
        <v>57</v>
      </c>
      <c r="L2" s="25" t="s">
        <v>58</v>
      </c>
      <c r="M2" s="25" t="s">
        <v>59</v>
      </c>
      <c r="N2" s="11"/>
      <c r="O2" s="11"/>
      <c r="P2" s="11"/>
      <c r="Q2" s="11"/>
      <c r="R2" s="19" t="s">
        <v>60</v>
      </c>
      <c r="S2" s="19" t="s">
        <v>48</v>
      </c>
      <c r="T2" s="19" t="s">
        <v>49</v>
      </c>
      <c r="U2" s="19" t="s">
        <v>50</v>
      </c>
      <c r="V2" s="19" t="s">
        <v>51</v>
      </c>
      <c r="W2" s="19" t="s">
        <v>52</v>
      </c>
      <c r="X2" s="19" t="s">
        <v>53</v>
      </c>
      <c r="Y2" s="19" t="s">
        <v>54</v>
      </c>
      <c r="Z2" s="19" t="s">
        <v>55</v>
      </c>
      <c r="AA2" s="19" t="s">
        <v>56</v>
      </c>
      <c r="AB2" s="19" t="s">
        <v>57</v>
      </c>
      <c r="AC2" s="19" t="s">
        <v>58</v>
      </c>
      <c r="AD2" s="19" t="s">
        <v>59</v>
      </c>
      <c r="AE2" s="19" t="s">
        <v>48</v>
      </c>
      <c r="AF2" s="19" t="s">
        <v>49</v>
      </c>
      <c r="AG2" s="19" t="s">
        <v>50</v>
      </c>
      <c r="AH2" s="19" t="s">
        <v>51</v>
      </c>
      <c r="AI2" s="19" t="s">
        <v>52</v>
      </c>
      <c r="AJ2" s="19" t="s">
        <v>53</v>
      </c>
      <c r="AK2" s="19" t="s">
        <v>54</v>
      </c>
      <c r="AL2" s="19" t="s">
        <v>55</v>
      </c>
      <c r="AM2" s="19" t="s">
        <v>56</v>
      </c>
      <c r="AN2" s="19" t="s">
        <v>57</v>
      </c>
      <c r="AO2" s="19" t="s">
        <v>58</v>
      </c>
      <c r="AP2" s="19" t="s">
        <v>59</v>
      </c>
      <c r="AQ2" s="11"/>
      <c r="AR2" s="19" t="s">
        <v>60</v>
      </c>
      <c r="AS2" s="19" t="s">
        <v>48</v>
      </c>
      <c r="AT2" s="19" t="s">
        <v>49</v>
      </c>
      <c r="AU2" s="19" t="s">
        <v>50</v>
      </c>
      <c r="AV2" s="19" t="s">
        <v>51</v>
      </c>
      <c r="AW2" s="19" t="s">
        <v>52</v>
      </c>
      <c r="AX2" s="19" t="s">
        <v>53</v>
      </c>
      <c r="AY2" s="19" t="s">
        <v>54</v>
      </c>
      <c r="AZ2" s="19" t="s">
        <v>55</v>
      </c>
      <c r="BA2" s="19" t="s">
        <v>56</v>
      </c>
      <c r="BB2" s="19" t="s">
        <v>57</v>
      </c>
      <c r="BC2" s="19" t="s">
        <v>58</v>
      </c>
      <c r="BD2" s="19" t="s">
        <v>59</v>
      </c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</row>
    <row r="3" spans="1:68">
      <c r="A3" s="13" t="s">
        <v>48</v>
      </c>
      <c r="B3" s="21"/>
      <c r="C3" s="14">
        <v>1</v>
      </c>
      <c r="D3" s="21"/>
      <c r="E3" s="21"/>
      <c r="F3" s="21"/>
      <c r="G3" s="21"/>
      <c r="H3" s="21"/>
      <c r="I3" s="14"/>
      <c r="J3" s="14">
        <v>1</v>
      </c>
      <c r="K3" s="14"/>
      <c r="L3" s="14"/>
      <c r="M3" s="14"/>
      <c r="N3" s="11"/>
      <c r="O3" s="11"/>
      <c r="P3" s="11"/>
      <c r="Q3" s="11"/>
      <c r="R3" s="13" t="s">
        <v>48</v>
      </c>
      <c r="S3" s="21"/>
      <c r="T3" s="14">
        <v>8808</v>
      </c>
      <c r="U3" s="21"/>
      <c r="V3" s="21"/>
      <c r="W3" s="21"/>
      <c r="X3" s="21"/>
      <c r="Y3" s="21"/>
      <c r="Z3" s="14"/>
      <c r="AA3" s="14">
        <v>326</v>
      </c>
      <c r="AB3" s="14"/>
      <c r="AC3" s="14"/>
      <c r="AD3" s="14"/>
      <c r="AE3" s="15"/>
      <c r="AF3" s="15">
        <v>102057478.83</v>
      </c>
      <c r="AG3" s="15">
        <v>502687.11</v>
      </c>
      <c r="AH3" s="15">
        <v>36204</v>
      </c>
      <c r="AI3" s="15">
        <v>7110</v>
      </c>
      <c r="AJ3" s="15"/>
      <c r="AK3" s="15">
        <v>76305.62</v>
      </c>
      <c r="AL3" s="15"/>
      <c r="AM3" s="15">
        <v>3953589.9999999991</v>
      </c>
      <c r="AN3" s="15"/>
      <c r="AO3" s="15"/>
      <c r="AP3" s="15"/>
      <c r="AQ3" s="11"/>
      <c r="AR3" s="13" t="s">
        <v>48</v>
      </c>
      <c r="AS3" s="22">
        <v>0</v>
      </c>
      <c r="AT3" s="23">
        <v>0.96430917451280929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3">
        <v>0</v>
      </c>
      <c r="BA3" s="23">
        <v>3.5690825487190714E-2</v>
      </c>
      <c r="BB3" s="23">
        <v>0</v>
      </c>
      <c r="BC3" s="23">
        <v>0</v>
      </c>
      <c r="BD3" s="23">
        <v>0</v>
      </c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</row>
    <row r="4" spans="1:68">
      <c r="A4" s="13" t="s">
        <v>49</v>
      </c>
      <c r="B4" s="14"/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/>
      <c r="L4" s="14"/>
      <c r="M4" s="14"/>
      <c r="N4" s="11"/>
      <c r="O4" s="11"/>
      <c r="P4" s="11"/>
      <c r="Q4" s="11"/>
      <c r="R4" s="13" t="s">
        <v>49</v>
      </c>
      <c r="S4" s="14"/>
      <c r="T4" s="14">
        <v>257320</v>
      </c>
      <c r="U4" s="14">
        <v>2755</v>
      </c>
      <c r="V4" s="14">
        <v>143</v>
      </c>
      <c r="W4" s="14">
        <v>24</v>
      </c>
      <c r="X4" s="14">
        <v>4</v>
      </c>
      <c r="Y4" s="14">
        <v>34</v>
      </c>
      <c r="Z4" s="14">
        <v>18</v>
      </c>
      <c r="AA4" s="14">
        <v>2288</v>
      </c>
      <c r="AB4" s="14"/>
      <c r="AC4" s="14"/>
      <c r="AD4" s="14"/>
      <c r="AE4" s="15"/>
      <c r="AF4" s="15">
        <v>2516685646.1120005</v>
      </c>
      <c r="AG4" s="15">
        <v>29965724.21199999</v>
      </c>
      <c r="AH4" s="15">
        <v>1406249.2240000002</v>
      </c>
      <c r="AI4" s="15">
        <v>221222.76499999998</v>
      </c>
      <c r="AJ4" s="15">
        <v>33152.167000000001</v>
      </c>
      <c r="AK4" s="15">
        <v>399188.68599999999</v>
      </c>
      <c r="AL4" s="15">
        <v>179722.52899999998</v>
      </c>
      <c r="AM4" s="15">
        <v>21715205.477999996</v>
      </c>
      <c r="AN4" s="15"/>
      <c r="AO4" s="15"/>
      <c r="AP4" s="15"/>
      <c r="AQ4" s="11"/>
      <c r="AR4" s="13" t="s">
        <v>49</v>
      </c>
      <c r="AS4" s="23">
        <v>0</v>
      </c>
      <c r="AT4" s="23">
        <v>0.97994561781663914</v>
      </c>
      <c r="AU4" s="23">
        <v>1.0491800781458265E-2</v>
      </c>
      <c r="AV4" s="23">
        <v>5.4458348883794263E-4</v>
      </c>
      <c r="AW4" s="23">
        <v>9.1398627497277089E-5</v>
      </c>
      <c r="AX4" s="23">
        <v>1.5233104582879513E-5</v>
      </c>
      <c r="AY4" s="23">
        <v>1.2948138895447586E-4</v>
      </c>
      <c r="AZ4" s="23">
        <v>6.8548970622957816E-5</v>
      </c>
      <c r="BA4" s="23">
        <v>8.7133358214070821E-3</v>
      </c>
      <c r="BB4" s="23">
        <v>0</v>
      </c>
      <c r="BC4" s="23">
        <v>0</v>
      </c>
      <c r="BD4" s="23">
        <v>0</v>
      </c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</row>
    <row r="5" spans="1:68">
      <c r="A5" s="13" t="s">
        <v>50</v>
      </c>
      <c r="B5" s="14"/>
      <c r="C5" s="14">
        <v>1</v>
      </c>
      <c r="D5" s="14">
        <v>1</v>
      </c>
      <c r="E5" s="14">
        <v>1</v>
      </c>
      <c r="F5" s="14">
        <v>1</v>
      </c>
      <c r="G5" s="14">
        <v>1</v>
      </c>
      <c r="H5" s="14">
        <v>1</v>
      </c>
      <c r="I5" s="14">
        <v>1</v>
      </c>
      <c r="J5" s="14">
        <v>1</v>
      </c>
      <c r="K5" s="14"/>
      <c r="L5" s="14"/>
      <c r="M5" s="14"/>
      <c r="N5" s="11"/>
      <c r="O5" s="11"/>
      <c r="P5" s="11"/>
      <c r="Q5" s="11"/>
      <c r="R5" s="13" t="s">
        <v>50</v>
      </c>
      <c r="S5" s="14"/>
      <c r="T5" s="14">
        <v>480</v>
      </c>
      <c r="U5" s="14">
        <v>228</v>
      </c>
      <c r="V5" s="14">
        <v>2228</v>
      </c>
      <c r="W5" s="14">
        <v>70</v>
      </c>
      <c r="X5" s="14">
        <v>22</v>
      </c>
      <c r="Y5" s="14">
        <v>10</v>
      </c>
      <c r="Z5" s="14">
        <v>4</v>
      </c>
      <c r="AA5" s="14">
        <v>9</v>
      </c>
      <c r="AB5" s="14"/>
      <c r="AC5" s="14"/>
      <c r="AD5" s="14"/>
      <c r="AE5" s="15"/>
      <c r="AF5" s="15">
        <v>5104632.6500000022</v>
      </c>
      <c r="AG5" s="15">
        <v>2729208.774999999</v>
      </c>
      <c r="AH5" s="15">
        <v>24405660.750000026</v>
      </c>
      <c r="AI5" s="15">
        <v>698928.8600000001</v>
      </c>
      <c r="AJ5" s="15">
        <v>271896.55000000005</v>
      </c>
      <c r="AK5" s="15">
        <v>154652.26</v>
      </c>
      <c r="AL5" s="15">
        <v>38933.19</v>
      </c>
      <c r="AM5" s="15">
        <v>59717.520000000004</v>
      </c>
      <c r="AN5" s="15"/>
      <c r="AO5" s="15"/>
      <c r="AP5" s="15"/>
      <c r="AQ5" s="11"/>
      <c r="AR5" s="13" t="s">
        <v>50</v>
      </c>
      <c r="AS5" s="23">
        <v>0</v>
      </c>
      <c r="AT5" s="23">
        <v>0.15732546705998032</v>
      </c>
      <c r="AU5" s="23">
        <v>7.4729596853490662E-2</v>
      </c>
      <c r="AV5" s="23">
        <v>0.73025237627007533</v>
      </c>
      <c r="AW5" s="23">
        <v>2.2943297279580464E-2</v>
      </c>
      <c r="AX5" s="23">
        <v>7.2107505735824317E-3</v>
      </c>
      <c r="AY5" s="23">
        <v>3.2776138970829235E-3</v>
      </c>
      <c r="AZ5" s="23">
        <v>1.3110455588331695E-3</v>
      </c>
      <c r="BA5" s="23">
        <v>2.9498525073746312E-3</v>
      </c>
      <c r="BB5" s="23">
        <v>0</v>
      </c>
      <c r="BC5" s="23">
        <v>0</v>
      </c>
      <c r="BD5" s="23">
        <v>0</v>
      </c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>
      <c r="A6" s="13" t="s">
        <v>51</v>
      </c>
      <c r="B6" s="14"/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/>
      <c r="L6" s="14"/>
      <c r="M6" s="14"/>
      <c r="N6" s="11"/>
      <c r="O6" s="11"/>
      <c r="P6" s="11"/>
      <c r="Q6" s="11"/>
      <c r="R6" s="13" t="s">
        <v>51</v>
      </c>
      <c r="S6" s="14"/>
      <c r="T6" s="14">
        <v>129</v>
      </c>
      <c r="U6" s="14">
        <v>47</v>
      </c>
      <c r="V6" s="14">
        <v>103</v>
      </c>
      <c r="W6" s="14">
        <v>2065</v>
      </c>
      <c r="X6" s="14">
        <v>32</v>
      </c>
      <c r="Y6" s="14">
        <v>13</v>
      </c>
      <c r="Z6" s="14">
        <v>69</v>
      </c>
      <c r="AA6" s="14">
        <v>4</v>
      </c>
      <c r="AB6" s="14"/>
      <c r="AC6" s="14"/>
      <c r="AD6" s="14"/>
      <c r="AE6" s="15"/>
      <c r="AF6" s="15">
        <v>1198955.76</v>
      </c>
      <c r="AG6" s="15">
        <v>582325.79999999993</v>
      </c>
      <c r="AH6" s="15">
        <v>1064048.01</v>
      </c>
      <c r="AI6" s="15">
        <v>22726804.509999994</v>
      </c>
      <c r="AJ6" s="15">
        <v>334857.70000000007</v>
      </c>
      <c r="AK6" s="15">
        <v>136816.03</v>
      </c>
      <c r="AL6" s="15">
        <v>690763</v>
      </c>
      <c r="AM6" s="15">
        <v>31088.14</v>
      </c>
      <c r="AN6" s="15"/>
      <c r="AO6" s="15"/>
      <c r="AP6" s="15"/>
      <c r="AQ6" s="11"/>
      <c r="AR6" s="13" t="s">
        <v>51</v>
      </c>
      <c r="AS6" s="23">
        <v>0</v>
      </c>
      <c r="AT6" s="23">
        <v>5.239642567018684E-2</v>
      </c>
      <c r="AU6" s="23">
        <v>1.9090170593013808E-2</v>
      </c>
      <c r="AV6" s="23">
        <v>4.183590576766856E-2</v>
      </c>
      <c r="AW6" s="23">
        <v>0.83874898456539404</v>
      </c>
      <c r="AX6" s="23">
        <v>1.2997562956945572E-2</v>
      </c>
      <c r="AY6" s="23">
        <v>5.280259951259139E-3</v>
      </c>
      <c r="AZ6" s="23">
        <v>2.8025995125913892E-2</v>
      </c>
      <c r="BA6" s="23">
        <v>1.6246953696181965E-3</v>
      </c>
      <c r="BB6" s="23">
        <v>0</v>
      </c>
      <c r="BC6" s="23">
        <v>0</v>
      </c>
      <c r="BD6" s="23">
        <v>0</v>
      </c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>
      <c r="A7" s="13" t="s">
        <v>52</v>
      </c>
      <c r="B7" s="14"/>
      <c r="C7" s="14">
        <v>1</v>
      </c>
      <c r="D7" s="14">
        <v>1</v>
      </c>
      <c r="E7" s="14">
        <v>1</v>
      </c>
      <c r="F7" s="14">
        <v>1</v>
      </c>
      <c r="G7" s="14">
        <v>1</v>
      </c>
      <c r="H7" s="14">
        <v>1</v>
      </c>
      <c r="I7" s="14">
        <v>1</v>
      </c>
      <c r="J7" s="14">
        <v>1</v>
      </c>
      <c r="K7" s="14"/>
      <c r="L7" s="14"/>
      <c r="M7" s="14"/>
      <c r="N7" s="11"/>
      <c r="O7" s="11"/>
      <c r="P7" s="11"/>
      <c r="Q7" s="11"/>
      <c r="R7" s="13" t="s">
        <v>52</v>
      </c>
      <c r="S7" s="14"/>
      <c r="T7" s="14">
        <v>42</v>
      </c>
      <c r="U7" s="14">
        <v>9</v>
      </c>
      <c r="V7" s="14">
        <v>21</v>
      </c>
      <c r="W7" s="14">
        <v>86</v>
      </c>
      <c r="X7" s="14">
        <v>15</v>
      </c>
      <c r="Y7" s="14">
        <v>8</v>
      </c>
      <c r="Z7" s="14">
        <v>2025</v>
      </c>
      <c r="AA7" s="14"/>
      <c r="AB7" s="14"/>
      <c r="AC7" s="14"/>
      <c r="AD7" s="14"/>
      <c r="AE7" s="15"/>
      <c r="AF7" s="15">
        <v>468088.78999999992</v>
      </c>
      <c r="AG7" s="15">
        <v>98742.62000000001</v>
      </c>
      <c r="AH7" s="15">
        <v>253568.62999999995</v>
      </c>
      <c r="AI7" s="15">
        <v>835751.40000000014</v>
      </c>
      <c r="AJ7" s="15">
        <v>199699.82</v>
      </c>
      <c r="AK7" s="15">
        <v>104187.09</v>
      </c>
      <c r="AL7" s="15">
        <v>22143377.349999998</v>
      </c>
      <c r="AM7" s="15"/>
      <c r="AN7" s="15"/>
      <c r="AO7" s="15"/>
      <c r="AP7" s="15"/>
      <c r="AQ7" s="11"/>
      <c r="AR7" s="13" t="s">
        <v>52</v>
      </c>
      <c r="AS7" s="23">
        <v>0</v>
      </c>
      <c r="AT7" s="23">
        <v>1.9038984587488667E-2</v>
      </c>
      <c r="AU7" s="23">
        <v>4.0797824116047144E-3</v>
      </c>
      <c r="AV7" s="23">
        <v>9.5194922937443336E-3</v>
      </c>
      <c r="AW7" s="23">
        <v>3.8984587488667274E-2</v>
      </c>
      <c r="AX7" s="23">
        <v>6.799637352674524E-3</v>
      </c>
      <c r="AY7" s="23">
        <v>3.6264732547597461E-3</v>
      </c>
      <c r="AZ7" s="23">
        <v>0.91795104261106075</v>
      </c>
      <c r="BA7" s="23">
        <v>0</v>
      </c>
      <c r="BB7" s="23">
        <v>0</v>
      </c>
      <c r="BC7" s="23">
        <v>0</v>
      </c>
      <c r="BD7" s="23">
        <v>0</v>
      </c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>
      <c r="A8" s="13" t="s">
        <v>53</v>
      </c>
      <c r="B8" s="14"/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/>
      <c r="L8" s="14"/>
      <c r="M8" s="14"/>
      <c r="N8" s="11"/>
      <c r="O8" s="11"/>
      <c r="P8" s="11"/>
      <c r="Q8" s="11"/>
      <c r="R8" s="13" t="s">
        <v>53</v>
      </c>
      <c r="S8" s="14"/>
      <c r="T8" s="14">
        <v>53</v>
      </c>
      <c r="U8" s="14">
        <v>16</v>
      </c>
      <c r="V8" s="14">
        <v>1</v>
      </c>
      <c r="W8" s="14"/>
      <c r="X8" s="14">
        <v>1</v>
      </c>
      <c r="Y8" s="14"/>
      <c r="Z8" s="14"/>
      <c r="AA8" s="14">
        <v>1</v>
      </c>
      <c r="AB8" s="14"/>
      <c r="AC8" s="14"/>
      <c r="AD8" s="14"/>
      <c r="AE8" s="15"/>
      <c r="AF8" s="15">
        <v>592025.00299999979</v>
      </c>
      <c r="AG8" s="15">
        <v>214344.98500000002</v>
      </c>
      <c r="AH8" s="15">
        <v>5543.91</v>
      </c>
      <c r="AI8" s="15"/>
      <c r="AJ8" s="15">
        <v>8510.77</v>
      </c>
      <c r="AK8" s="15"/>
      <c r="AL8" s="15"/>
      <c r="AM8" s="15">
        <v>81.64</v>
      </c>
      <c r="AN8" s="15"/>
      <c r="AO8" s="15"/>
      <c r="AP8" s="15"/>
      <c r="AQ8" s="11"/>
      <c r="AR8" s="13" t="s">
        <v>53</v>
      </c>
      <c r="AS8" s="23">
        <v>0</v>
      </c>
      <c r="AT8" s="23">
        <v>0.73611111111111116</v>
      </c>
      <c r="AU8" s="23">
        <v>0.22222222222222221</v>
      </c>
      <c r="AV8" s="23">
        <v>1.3888888888888888E-2</v>
      </c>
      <c r="AW8" s="23">
        <v>0</v>
      </c>
      <c r="AX8" s="23">
        <v>1.3888888888888888E-2</v>
      </c>
      <c r="AY8" s="23">
        <v>0</v>
      </c>
      <c r="AZ8" s="23">
        <v>0</v>
      </c>
      <c r="BA8" s="23">
        <v>1.3888888888888888E-2</v>
      </c>
      <c r="BB8" s="23">
        <v>0</v>
      </c>
      <c r="BC8" s="23">
        <v>0</v>
      </c>
      <c r="BD8" s="23">
        <v>0</v>
      </c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>
      <c r="A9" s="13" t="s">
        <v>54</v>
      </c>
      <c r="B9" s="14"/>
      <c r="C9" s="14"/>
      <c r="D9" s="14"/>
      <c r="E9" s="14"/>
      <c r="F9" s="14"/>
      <c r="G9" s="14"/>
      <c r="H9" s="14"/>
      <c r="I9" s="14"/>
      <c r="J9" s="14"/>
      <c r="K9" s="14">
        <v>1</v>
      </c>
      <c r="L9" s="14"/>
      <c r="M9" s="14"/>
      <c r="N9" s="11"/>
      <c r="O9" s="11"/>
      <c r="P9" s="11"/>
      <c r="Q9" s="11"/>
      <c r="R9" s="13" t="s">
        <v>54</v>
      </c>
      <c r="S9" s="14"/>
      <c r="T9" s="14"/>
      <c r="U9" s="14"/>
      <c r="V9" s="14"/>
      <c r="W9" s="14"/>
      <c r="X9" s="14"/>
      <c r="Y9" s="14"/>
      <c r="Z9" s="14"/>
      <c r="AA9" s="14"/>
      <c r="AB9" s="14">
        <v>69</v>
      </c>
      <c r="AC9" s="14"/>
      <c r="AD9" s="14"/>
      <c r="AE9" s="15"/>
      <c r="AF9" s="15"/>
      <c r="AG9" s="15"/>
      <c r="AH9" s="15"/>
      <c r="AI9" s="15"/>
      <c r="AJ9" s="15"/>
      <c r="AK9" s="15"/>
      <c r="AL9" s="15"/>
      <c r="AM9" s="15"/>
      <c r="AN9" s="15">
        <v>0</v>
      </c>
      <c r="AO9" s="15"/>
      <c r="AP9" s="15"/>
      <c r="AQ9" s="11"/>
      <c r="AR9" s="13" t="s">
        <v>54</v>
      </c>
      <c r="AS9" s="23">
        <v>0</v>
      </c>
      <c r="AT9" s="23">
        <v>0</v>
      </c>
      <c r="AU9" s="23">
        <v>0</v>
      </c>
      <c r="AV9" s="23">
        <v>0</v>
      </c>
      <c r="AW9" s="23">
        <v>0</v>
      </c>
      <c r="AX9" s="23">
        <v>0</v>
      </c>
      <c r="AY9" s="23">
        <v>0</v>
      </c>
      <c r="AZ9" s="23">
        <v>0</v>
      </c>
      <c r="BA9" s="23">
        <v>0</v>
      </c>
      <c r="BB9" s="23">
        <v>1</v>
      </c>
      <c r="BC9" s="23">
        <v>0</v>
      </c>
      <c r="BD9" s="23">
        <v>0</v>
      </c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</row>
    <row r="10" spans="1:68">
      <c r="A10" s="13" t="s">
        <v>55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>
        <v>1</v>
      </c>
      <c r="M10" s="14"/>
      <c r="N10" s="11"/>
      <c r="O10" s="11"/>
      <c r="P10" s="11"/>
      <c r="Q10" s="11"/>
      <c r="R10" s="13" t="s">
        <v>55</v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>
        <v>2082</v>
      </c>
      <c r="AD10" s="14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>
        <v>0</v>
      </c>
      <c r="AP10" s="15"/>
      <c r="AQ10" s="11"/>
      <c r="AR10" s="13" t="s">
        <v>55</v>
      </c>
      <c r="AS10" s="23">
        <v>0</v>
      </c>
      <c r="AT10" s="23">
        <v>0</v>
      </c>
      <c r="AU10" s="23">
        <v>0</v>
      </c>
      <c r="AV10" s="23">
        <v>0</v>
      </c>
      <c r="AW10" s="23">
        <v>0</v>
      </c>
      <c r="AX10" s="23">
        <v>0</v>
      </c>
      <c r="AY10" s="23">
        <v>0</v>
      </c>
      <c r="AZ10" s="23">
        <v>0</v>
      </c>
      <c r="BA10" s="23">
        <v>0</v>
      </c>
      <c r="BB10" s="23">
        <v>0</v>
      </c>
      <c r="BC10" s="23">
        <v>1</v>
      </c>
      <c r="BD10" s="23">
        <v>0</v>
      </c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>
      <c r="A11" s="13" t="s">
        <v>56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>
        <v>1</v>
      </c>
      <c r="N11" s="11"/>
      <c r="O11" s="11"/>
      <c r="P11" s="11"/>
      <c r="Q11" s="11"/>
      <c r="R11" s="13" t="s">
        <v>56</v>
      </c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>
        <v>2602</v>
      </c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>
        <v>0</v>
      </c>
      <c r="AQ11" s="11"/>
      <c r="AR11" s="13" t="s">
        <v>56</v>
      </c>
      <c r="AS11" s="23">
        <v>0</v>
      </c>
      <c r="AT11" s="23">
        <v>0</v>
      </c>
      <c r="AU11" s="23">
        <v>0</v>
      </c>
      <c r="AV11" s="23">
        <v>0</v>
      </c>
      <c r="AW11" s="23">
        <v>0</v>
      </c>
      <c r="AX11" s="23">
        <v>0</v>
      </c>
      <c r="AY11" s="23">
        <v>0</v>
      </c>
      <c r="AZ11" s="23">
        <v>0</v>
      </c>
      <c r="BA11" s="23">
        <v>0</v>
      </c>
      <c r="BB11" s="23">
        <v>0</v>
      </c>
      <c r="BC11" s="23">
        <v>0</v>
      </c>
      <c r="BD11" s="23">
        <v>1</v>
      </c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>
      <c r="A12" s="13" t="s">
        <v>57</v>
      </c>
      <c r="B12" s="14"/>
      <c r="C12" s="14"/>
      <c r="D12" s="14"/>
      <c r="E12" s="14"/>
      <c r="F12" s="14"/>
      <c r="G12" s="14"/>
      <c r="H12" s="14"/>
      <c r="I12" s="14"/>
      <c r="J12" s="14"/>
      <c r="K12" s="14">
        <v>1</v>
      </c>
      <c r="L12" s="14"/>
      <c r="M12" s="14"/>
      <c r="N12" s="11"/>
      <c r="O12" s="11"/>
      <c r="P12" s="11"/>
      <c r="Q12" s="11"/>
      <c r="R12" s="13" t="s">
        <v>57</v>
      </c>
      <c r="S12" s="14"/>
      <c r="T12" s="14"/>
      <c r="U12" s="14"/>
      <c r="V12" s="14"/>
      <c r="W12" s="14"/>
      <c r="X12" s="14"/>
      <c r="Y12" s="14"/>
      <c r="Z12" s="14">
        <v>1</v>
      </c>
      <c r="AA12" s="14">
        <v>1</v>
      </c>
      <c r="AB12" s="14">
        <v>2026</v>
      </c>
      <c r="AC12" s="14"/>
      <c r="AD12" s="14"/>
      <c r="AE12" s="15"/>
      <c r="AF12" s="15"/>
      <c r="AG12" s="15"/>
      <c r="AH12" s="15"/>
      <c r="AI12" s="15"/>
      <c r="AJ12" s="15"/>
      <c r="AK12" s="15"/>
      <c r="AL12" s="15">
        <v>0</v>
      </c>
      <c r="AM12" s="15">
        <v>0</v>
      </c>
      <c r="AN12" s="15">
        <v>0</v>
      </c>
      <c r="AO12" s="15"/>
      <c r="AP12" s="15"/>
      <c r="AQ12" s="11"/>
      <c r="AR12" s="13" t="s">
        <v>57</v>
      </c>
      <c r="AS12" s="23">
        <v>0</v>
      </c>
      <c r="AT12" s="23">
        <v>0</v>
      </c>
      <c r="AU12" s="23">
        <v>0</v>
      </c>
      <c r="AV12" s="23">
        <v>0</v>
      </c>
      <c r="AW12" s="23">
        <v>0</v>
      </c>
      <c r="AX12" s="23">
        <v>0</v>
      </c>
      <c r="AY12" s="23">
        <v>0</v>
      </c>
      <c r="AZ12" s="23">
        <v>0</v>
      </c>
      <c r="BA12" s="23">
        <v>0</v>
      </c>
      <c r="BB12" s="23">
        <v>1</v>
      </c>
      <c r="BC12" s="23">
        <v>0</v>
      </c>
      <c r="BD12" s="23">
        <v>0</v>
      </c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>
      <c r="A13" s="13" t="s">
        <v>58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>
        <v>1</v>
      </c>
      <c r="M13" s="14"/>
      <c r="N13" s="11"/>
      <c r="O13" s="11"/>
      <c r="P13" s="11"/>
      <c r="Q13" s="11"/>
      <c r="R13" s="13" t="s">
        <v>58</v>
      </c>
      <c r="S13" s="14"/>
      <c r="T13" s="14"/>
      <c r="U13" s="14"/>
      <c r="V13" s="14"/>
      <c r="W13" s="14"/>
      <c r="X13" s="14"/>
      <c r="Y13" s="14"/>
      <c r="Z13" s="14">
        <v>2</v>
      </c>
      <c r="AA13" s="14">
        <v>1</v>
      </c>
      <c r="AB13" s="14"/>
      <c r="AC13" s="14">
        <v>51675</v>
      </c>
      <c r="AD13" s="14"/>
      <c r="AE13" s="15"/>
      <c r="AF13" s="15"/>
      <c r="AG13" s="15"/>
      <c r="AH13" s="15"/>
      <c r="AI13" s="15"/>
      <c r="AJ13" s="15"/>
      <c r="AK13" s="15"/>
      <c r="AL13" s="15">
        <v>0</v>
      </c>
      <c r="AM13" s="15">
        <v>0</v>
      </c>
      <c r="AN13" s="15"/>
      <c r="AO13" s="15">
        <v>0</v>
      </c>
      <c r="AP13" s="15"/>
      <c r="AQ13" s="11"/>
      <c r="AR13" s="13" t="s">
        <v>58</v>
      </c>
      <c r="AS13" s="23">
        <v>0</v>
      </c>
      <c r="AT13" s="23">
        <v>0</v>
      </c>
      <c r="AU13" s="23">
        <v>0</v>
      </c>
      <c r="AV13" s="23">
        <v>0</v>
      </c>
      <c r="AW13" s="23">
        <v>0</v>
      </c>
      <c r="AX13" s="23">
        <v>0</v>
      </c>
      <c r="AY13" s="23">
        <v>0</v>
      </c>
      <c r="AZ13" s="23">
        <v>0</v>
      </c>
      <c r="BA13" s="23">
        <v>0</v>
      </c>
      <c r="BB13" s="23">
        <v>0</v>
      </c>
      <c r="BC13" s="23">
        <v>1</v>
      </c>
      <c r="BD13" s="23">
        <v>0</v>
      </c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>
      <c r="A14" s="13" t="s">
        <v>59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>
        <v>1</v>
      </c>
      <c r="N14" s="11"/>
      <c r="O14" s="11"/>
      <c r="P14" s="11"/>
      <c r="Q14" s="11"/>
      <c r="R14" s="13" t="s">
        <v>59</v>
      </c>
      <c r="S14" s="14"/>
      <c r="T14" s="14"/>
      <c r="U14" s="14"/>
      <c r="V14" s="14"/>
      <c r="W14" s="14"/>
      <c r="X14" s="14"/>
      <c r="Y14" s="14"/>
      <c r="Z14" s="14">
        <v>1</v>
      </c>
      <c r="AA14" s="14">
        <v>2</v>
      </c>
      <c r="AB14" s="14"/>
      <c r="AC14" s="14"/>
      <c r="AD14" s="14">
        <v>85528</v>
      </c>
      <c r="AE14" s="15"/>
      <c r="AF14" s="15"/>
      <c r="AG14" s="15"/>
      <c r="AH14" s="15"/>
      <c r="AI14" s="15"/>
      <c r="AJ14" s="15"/>
      <c r="AK14" s="15"/>
      <c r="AL14" s="15">
        <v>0</v>
      </c>
      <c r="AM14" s="15">
        <v>0</v>
      </c>
      <c r="AN14" s="15"/>
      <c r="AO14" s="15"/>
      <c r="AP14" s="15">
        <v>0</v>
      </c>
      <c r="AQ14" s="11"/>
      <c r="AR14" s="13" t="s">
        <v>59</v>
      </c>
      <c r="AS14" s="23">
        <v>0</v>
      </c>
      <c r="AT14" s="23">
        <v>0</v>
      </c>
      <c r="AU14" s="23">
        <v>0</v>
      </c>
      <c r="AV14" s="23">
        <v>0</v>
      </c>
      <c r="AW14" s="23">
        <v>0</v>
      </c>
      <c r="AX14" s="23">
        <v>0</v>
      </c>
      <c r="AY14" s="23">
        <v>0</v>
      </c>
      <c r="AZ14" s="23">
        <v>0</v>
      </c>
      <c r="BA14" s="23">
        <v>0</v>
      </c>
      <c r="BB14" s="23">
        <v>0</v>
      </c>
      <c r="BC14" s="23">
        <v>0</v>
      </c>
      <c r="BD14" s="23">
        <v>1</v>
      </c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</row>
    <row r="15" spans="1:68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</row>
    <row r="18" spans="1:451">
      <c r="A18" s="19" t="s">
        <v>47</v>
      </c>
      <c r="B18" s="19" t="s">
        <v>48</v>
      </c>
      <c r="C18" s="19" t="s">
        <v>49</v>
      </c>
      <c r="D18" s="19" t="s">
        <v>50</v>
      </c>
      <c r="E18" s="19" t="s">
        <v>51</v>
      </c>
      <c r="F18" s="19" t="s">
        <v>52</v>
      </c>
      <c r="G18" s="19" t="s">
        <v>53</v>
      </c>
      <c r="H18" s="19" t="s">
        <v>54</v>
      </c>
      <c r="I18" s="19" t="s">
        <v>55</v>
      </c>
      <c r="J18" s="19" t="s">
        <v>56</v>
      </c>
      <c r="K18" s="19" t="s">
        <v>57</v>
      </c>
      <c r="L18" s="19" t="s">
        <v>58</v>
      </c>
      <c r="M18" s="19" t="s">
        <v>59</v>
      </c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</row>
    <row r="19" spans="1:451">
      <c r="A19" s="13" t="s">
        <v>48</v>
      </c>
      <c r="B19" s="11">
        <v>0</v>
      </c>
      <c r="C19" s="11">
        <v>0</v>
      </c>
      <c r="D19" s="11">
        <v>-1</v>
      </c>
      <c r="E19" s="11">
        <v>-2</v>
      </c>
      <c r="F19" s="11">
        <v>-3</v>
      </c>
      <c r="G19" s="11">
        <v>0</v>
      </c>
      <c r="H19" s="11">
        <v>-1000</v>
      </c>
      <c r="I19" s="11">
        <v>-1000</v>
      </c>
      <c r="J19" s="11">
        <v>-1000</v>
      </c>
      <c r="K19" s="11">
        <v>-1000</v>
      </c>
      <c r="L19" s="11">
        <v>-1000</v>
      </c>
      <c r="M19" s="11">
        <v>-1000</v>
      </c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</row>
    <row r="20" spans="1:451">
      <c r="A20" s="13" t="s">
        <v>49</v>
      </c>
      <c r="B20" s="11">
        <v>0</v>
      </c>
      <c r="C20" s="11">
        <v>0</v>
      </c>
      <c r="D20" s="11">
        <v>-1</v>
      </c>
      <c r="E20" s="11">
        <v>-2</v>
      </c>
      <c r="F20" s="11">
        <v>-3</v>
      </c>
      <c r="G20" s="11">
        <v>0</v>
      </c>
      <c r="H20" s="11">
        <v>-1000</v>
      </c>
      <c r="I20" s="11">
        <v>-1000</v>
      </c>
      <c r="J20" s="11">
        <v>0</v>
      </c>
      <c r="K20" s="11">
        <v>0</v>
      </c>
      <c r="L20" s="11">
        <v>0</v>
      </c>
      <c r="M20" s="11">
        <v>0</v>
      </c>
      <c r="N20" s="11"/>
      <c r="O20" s="11"/>
      <c r="P20" s="11"/>
      <c r="Q20" s="11"/>
      <c r="R20" s="13"/>
      <c r="S20" s="13"/>
      <c r="T20" s="12" t="s">
        <v>61</v>
      </c>
      <c r="U20" s="12" t="s">
        <v>47</v>
      </c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  <c r="OW20" s="13"/>
      <c r="OX20" s="13"/>
      <c r="OY20" s="13"/>
      <c r="OZ20" s="13"/>
      <c r="PA20" s="13"/>
      <c r="PB20" s="13"/>
      <c r="PC20" s="13"/>
      <c r="PD20" s="13"/>
      <c r="PE20" s="13"/>
      <c r="PF20" s="13"/>
      <c r="PG20" s="13"/>
      <c r="PH20" s="13"/>
      <c r="PI20" s="13"/>
      <c r="PJ20" s="13"/>
      <c r="PK20" s="13"/>
      <c r="PL20" s="13"/>
      <c r="PM20" s="13"/>
      <c r="PN20" s="13"/>
      <c r="PO20" s="13"/>
      <c r="PP20" s="13"/>
      <c r="PQ20" s="13"/>
      <c r="PR20" s="13"/>
      <c r="PS20" s="13"/>
      <c r="PT20" s="13"/>
      <c r="PU20" s="13"/>
      <c r="PV20" s="13"/>
      <c r="PW20" s="13"/>
      <c r="PX20" s="13"/>
      <c r="PY20" s="13"/>
      <c r="PZ20" s="13"/>
      <c r="QA20" s="13"/>
      <c r="QB20" s="13"/>
      <c r="QC20" s="13"/>
      <c r="QD20" s="13"/>
      <c r="QE20" s="13"/>
      <c r="QF20" s="13"/>
      <c r="QG20" s="13"/>
      <c r="QH20" s="13"/>
      <c r="QI20" s="13"/>
    </row>
    <row r="21" spans="1:451">
      <c r="A21" s="13" t="s">
        <v>50</v>
      </c>
      <c r="B21" s="11">
        <v>-1</v>
      </c>
      <c r="C21" s="11">
        <v>0</v>
      </c>
      <c r="D21" s="11">
        <v>-1</v>
      </c>
      <c r="E21" s="11">
        <v>-2</v>
      </c>
      <c r="F21" s="11">
        <v>-3</v>
      </c>
      <c r="G21" s="11">
        <v>0</v>
      </c>
      <c r="H21" s="11">
        <v>-1000</v>
      </c>
      <c r="I21" s="11">
        <v>-1000</v>
      </c>
      <c r="J21" s="11">
        <v>0</v>
      </c>
      <c r="K21" s="11">
        <v>0</v>
      </c>
      <c r="L21" s="11">
        <v>0</v>
      </c>
      <c r="M21" s="11">
        <v>0</v>
      </c>
      <c r="N21" s="11"/>
      <c r="O21" s="11"/>
      <c r="P21" s="11"/>
      <c r="Q21" s="11"/>
      <c r="R21" s="13"/>
      <c r="S21" s="13"/>
      <c r="T21" s="13" t="s">
        <v>62</v>
      </c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 t="s">
        <v>63</v>
      </c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 t="s">
        <v>64</v>
      </c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 t="s">
        <v>65</v>
      </c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 t="s">
        <v>66</v>
      </c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 t="s">
        <v>67</v>
      </c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 t="s">
        <v>68</v>
      </c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 t="s">
        <v>69</v>
      </c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 t="s">
        <v>70</v>
      </c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 t="s">
        <v>71</v>
      </c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 t="s">
        <v>72</v>
      </c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 t="s">
        <v>73</v>
      </c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 t="s">
        <v>74</v>
      </c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 t="s">
        <v>75</v>
      </c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 t="s">
        <v>76</v>
      </c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 t="s">
        <v>77</v>
      </c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 t="s">
        <v>78</v>
      </c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 t="s">
        <v>79</v>
      </c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 t="s">
        <v>80</v>
      </c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 t="s">
        <v>81</v>
      </c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 t="s">
        <v>82</v>
      </c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 t="s">
        <v>83</v>
      </c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 t="s">
        <v>84</v>
      </c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 t="s">
        <v>85</v>
      </c>
      <c r="KK21" s="13"/>
      <c r="KL21" s="13"/>
      <c r="KM21" s="13"/>
      <c r="KN21" s="13"/>
      <c r="KO21" s="13"/>
      <c r="KP21" s="13"/>
      <c r="KQ21" s="13"/>
      <c r="KR21" s="13"/>
      <c r="KS21" s="13"/>
      <c r="KT21" s="13"/>
      <c r="KU21" s="13"/>
      <c r="KV21" s="13" t="s">
        <v>86</v>
      </c>
      <c r="KW21" s="13"/>
      <c r="KX21" s="13"/>
      <c r="KY21" s="13"/>
      <c r="KZ21" s="13"/>
      <c r="LA21" s="13"/>
      <c r="LB21" s="13"/>
      <c r="LC21" s="13"/>
      <c r="LD21" s="13"/>
      <c r="LE21" s="13"/>
      <c r="LF21" s="13"/>
      <c r="LG21" s="13"/>
      <c r="LH21" s="13" t="s">
        <v>87</v>
      </c>
      <c r="LI21" s="13"/>
      <c r="LJ21" s="13"/>
      <c r="LK21" s="13"/>
      <c r="LL21" s="13"/>
      <c r="LM21" s="13"/>
      <c r="LN21" s="13"/>
      <c r="LO21" s="13"/>
      <c r="LP21" s="13"/>
      <c r="LQ21" s="13"/>
      <c r="LR21" s="13"/>
      <c r="LS21" s="13"/>
      <c r="LT21" s="13" t="s">
        <v>88</v>
      </c>
      <c r="LU21" s="13"/>
      <c r="LV21" s="13"/>
      <c r="LW21" s="13"/>
      <c r="LX21" s="13"/>
      <c r="LY21" s="13"/>
      <c r="LZ21" s="13"/>
      <c r="MA21" s="13"/>
      <c r="MB21" s="13"/>
      <c r="MC21" s="13"/>
      <c r="MD21" s="13"/>
      <c r="ME21" s="13"/>
      <c r="MF21" s="13" t="s">
        <v>89</v>
      </c>
      <c r="MG21" s="13"/>
      <c r="MH21" s="13"/>
      <c r="MI21" s="13"/>
      <c r="MJ21" s="13"/>
      <c r="MK21" s="13"/>
      <c r="ML21" s="13"/>
      <c r="MM21" s="13"/>
      <c r="MN21" s="13"/>
      <c r="MO21" s="13"/>
      <c r="MP21" s="13"/>
      <c r="MQ21" s="13"/>
      <c r="MR21" s="13" t="s">
        <v>90</v>
      </c>
      <c r="MS21" s="13"/>
      <c r="MT21" s="13"/>
      <c r="MU21" s="13"/>
      <c r="MV21" s="13"/>
      <c r="MW21" s="13"/>
      <c r="MX21" s="13"/>
      <c r="MY21" s="13"/>
      <c r="MZ21" s="13"/>
      <c r="NA21" s="13"/>
      <c r="NB21" s="13"/>
      <c r="NC21" s="13"/>
      <c r="ND21" s="13" t="s">
        <v>91</v>
      </c>
      <c r="NE21" s="13"/>
      <c r="NF21" s="13"/>
      <c r="NG21" s="13"/>
      <c r="NH21" s="13"/>
      <c r="NI21" s="13"/>
      <c r="NJ21" s="13"/>
      <c r="NK21" s="13"/>
      <c r="NL21" s="13"/>
      <c r="NM21" s="13"/>
      <c r="NN21" s="13"/>
      <c r="NO21" s="13"/>
      <c r="NP21" s="13" t="s">
        <v>92</v>
      </c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 t="s">
        <v>93</v>
      </c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 t="s">
        <v>94</v>
      </c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 t="s">
        <v>95</v>
      </c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  <c r="PL21" s="13" t="s">
        <v>96</v>
      </c>
      <c r="PM21" s="13"/>
      <c r="PN21" s="13"/>
      <c r="PO21" s="13"/>
      <c r="PP21" s="13"/>
      <c r="PQ21" s="13"/>
      <c r="PR21" s="13"/>
      <c r="PS21" s="13"/>
      <c r="PT21" s="13"/>
      <c r="PU21" s="13"/>
      <c r="PV21" s="13"/>
      <c r="PW21" s="13"/>
      <c r="PX21" s="13" t="s">
        <v>97</v>
      </c>
      <c r="PY21" s="13"/>
      <c r="PZ21" s="13"/>
      <c r="QA21" s="13"/>
      <c r="QB21" s="13"/>
      <c r="QC21" s="13"/>
      <c r="QD21" s="13"/>
      <c r="QE21" s="13"/>
      <c r="QF21" s="13"/>
      <c r="QG21" s="13"/>
      <c r="QH21" s="13"/>
      <c r="QI21" s="13"/>
    </row>
    <row r="22" spans="1:451">
      <c r="A22" s="13" t="s">
        <v>51</v>
      </c>
      <c r="B22" s="11">
        <v>-2</v>
      </c>
      <c r="C22" s="11">
        <v>0</v>
      </c>
      <c r="D22" s="11">
        <v>-1</v>
      </c>
      <c r="E22" s="11">
        <v>-2</v>
      </c>
      <c r="F22" s="11">
        <v>-3</v>
      </c>
      <c r="G22" s="11">
        <v>0</v>
      </c>
      <c r="H22" s="11">
        <v>-1000</v>
      </c>
      <c r="I22" s="11">
        <v>-1000</v>
      </c>
      <c r="J22" s="11">
        <v>0</v>
      </c>
      <c r="K22" s="11">
        <v>0</v>
      </c>
      <c r="L22" s="11">
        <v>0</v>
      </c>
      <c r="M22" s="11">
        <v>0</v>
      </c>
      <c r="N22" s="11"/>
      <c r="O22" s="11"/>
      <c r="P22" s="11"/>
      <c r="Q22" s="11"/>
      <c r="R22" s="12" t="s">
        <v>98</v>
      </c>
      <c r="S22" s="12" t="s">
        <v>60</v>
      </c>
      <c r="T22" s="13" t="s">
        <v>48</v>
      </c>
      <c r="U22" s="13" t="s">
        <v>49</v>
      </c>
      <c r="V22" s="13" t="s">
        <v>50</v>
      </c>
      <c r="W22" s="13" t="s">
        <v>51</v>
      </c>
      <c r="X22" s="13" t="s">
        <v>52</v>
      </c>
      <c r="Y22" s="13" t="s">
        <v>99</v>
      </c>
      <c r="Z22" s="13" t="s">
        <v>54</v>
      </c>
      <c r="AA22" s="13" t="s">
        <v>55</v>
      </c>
      <c r="AB22" s="13" t="s">
        <v>56</v>
      </c>
      <c r="AC22" s="13" t="s">
        <v>57</v>
      </c>
      <c r="AD22" s="13" t="s">
        <v>58</v>
      </c>
      <c r="AE22" s="13" t="s">
        <v>59</v>
      </c>
      <c r="AF22" s="13" t="s">
        <v>48</v>
      </c>
      <c r="AG22" s="13" t="s">
        <v>49</v>
      </c>
      <c r="AH22" s="13" t="s">
        <v>50</v>
      </c>
      <c r="AI22" s="13" t="s">
        <v>51</v>
      </c>
      <c r="AJ22" s="13" t="s">
        <v>52</v>
      </c>
      <c r="AK22" s="13" t="s">
        <v>99</v>
      </c>
      <c r="AL22" s="13" t="s">
        <v>54</v>
      </c>
      <c r="AM22" s="13" t="s">
        <v>55</v>
      </c>
      <c r="AN22" s="13" t="s">
        <v>56</v>
      </c>
      <c r="AO22" s="13" t="s">
        <v>57</v>
      </c>
      <c r="AP22" s="13" t="s">
        <v>58</v>
      </c>
      <c r="AQ22" s="13" t="s">
        <v>59</v>
      </c>
      <c r="AR22" s="13" t="s">
        <v>48</v>
      </c>
      <c r="AS22" s="13" t="s">
        <v>49</v>
      </c>
      <c r="AT22" s="13" t="s">
        <v>50</v>
      </c>
      <c r="AU22" s="13" t="s">
        <v>51</v>
      </c>
      <c r="AV22" s="13" t="s">
        <v>52</v>
      </c>
      <c r="AW22" s="13" t="s">
        <v>99</v>
      </c>
      <c r="AX22" s="13" t="s">
        <v>54</v>
      </c>
      <c r="AY22" s="13" t="s">
        <v>55</v>
      </c>
      <c r="AZ22" s="13" t="s">
        <v>56</v>
      </c>
      <c r="BA22" s="13" t="s">
        <v>57</v>
      </c>
      <c r="BB22" s="13" t="s">
        <v>58</v>
      </c>
      <c r="BC22" s="13" t="s">
        <v>59</v>
      </c>
      <c r="BD22" s="13" t="s">
        <v>48</v>
      </c>
      <c r="BE22" s="13" t="s">
        <v>49</v>
      </c>
      <c r="BF22" s="13" t="s">
        <v>50</v>
      </c>
      <c r="BG22" s="13" t="s">
        <v>51</v>
      </c>
      <c r="BH22" s="13" t="s">
        <v>52</v>
      </c>
      <c r="BI22" s="13" t="s">
        <v>99</v>
      </c>
      <c r="BJ22" s="13" t="s">
        <v>54</v>
      </c>
      <c r="BK22" s="13" t="s">
        <v>55</v>
      </c>
      <c r="BL22" s="13" t="s">
        <v>56</v>
      </c>
      <c r="BM22" s="13" t="s">
        <v>57</v>
      </c>
      <c r="BN22" s="13" t="s">
        <v>58</v>
      </c>
      <c r="BO22" s="13" t="s">
        <v>59</v>
      </c>
      <c r="BP22" s="13" t="s">
        <v>48</v>
      </c>
      <c r="BQ22" s="13" t="s">
        <v>49</v>
      </c>
      <c r="BR22" s="13" t="s">
        <v>50</v>
      </c>
      <c r="BS22" s="13" t="s">
        <v>51</v>
      </c>
      <c r="BT22" s="13" t="s">
        <v>52</v>
      </c>
      <c r="BU22" s="13" t="s">
        <v>99</v>
      </c>
      <c r="BV22" s="13" t="s">
        <v>54</v>
      </c>
      <c r="BW22" s="13" t="s">
        <v>55</v>
      </c>
      <c r="BX22" s="13" t="s">
        <v>56</v>
      </c>
      <c r="BY22" s="13" t="s">
        <v>57</v>
      </c>
      <c r="BZ22" s="13" t="s">
        <v>58</v>
      </c>
      <c r="CA22" s="13" t="s">
        <v>59</v>
      </c>
      <c r="CB22" s="13" t="s">
        <v>48</v>
      </c>
      <c r="CC22" s="13" t="s">
        <v>49</v>
      </c>
      <c r="CD22" s="13" t="s">
        <v>50</v>
      </c>
      <c r="CE22" s="13" t="s">
        <v>51</v>
      </c>
      <c r="CF22" s="13" t="s">
        <v>52</v>
      </c>
      <c r="CG22" s="13" t="s">
        <v>99</v>
      </c>
      <c r="CH22" s="13" t="s">
        <v>54</v>
      </c>
      <c r="CI22" s="13" t="s">
        <v>55</v>
      </c>
      <c r="CJ22" s="13" t="s">
        <v>56</v>
      </c>
      <c r="CK22" s="13" t="s">
        <v>57</v>
      </c>
      <c r="CL22" s="13" t="s">
        <v>58</v>
      </c>
      <c r="CM22" s="13" t="s">
        <v>59</v>
      </c>
      <c r="CN22" s="13" t="s">
        <v>48</v>
      </c>
      <c r="CO22" s="13" t="s">
        <v>49</v>
      </c>
      <c r="CP22" s="13" t="s">
        <v>50</v>
      </c>
      <c r="CQ22" s="13" t="s">
        <v>51</v>
      </c>
      <c r="CR22" s="13" t="s">
        <v>52</v>
      </c>
      <c r="CS22" s="13" t="s">
        <v>99</v>
      </c>
      <c r="CT22" s="13" t="s">
        <v>54</v>
      </c>
      <c r="CU22" s="13" t="s">
        <v>55</v>
      </c>
      <c r="CV22" s="13" t="s">
        <v>56</v>
      </c>
      <c r="CW22" s="13" t="s">
        <v>57</v>
      </c>
      <c r="CX22" s="13" t="s">
        <v>58</v>
      </c>
      <c r="CY22" s="13" t="s">
        <v>59</v>
      </c>
      <c r="CZ22" s="13" t="s">
        <v>48</v>
      </c>
      <c r="DA22" s="13" t="s">
        <v>49</v>
      </c>
      <c r="DB22" s="13" t="s">
        <v>50</v>
      </c>
      <c r="DC22" s="13" t="s">
        <v>51</v>
      </c>
      <c r="DD22" s="13" t="s">
        <v>52</v>
      </c>
      <c r="DE22" s="13" t="s">
        <v>99</v>
      </c>
      <c r="DF22" s="13" t="s">
        <v>54</v>
      </c>
      <c r="DG22" s="13" t="s">
        <v>55</v>
      </c>
      <c r="DH22" s="13" t="s">
        <v>56</v>
      </c>
      <c r="DI22" s="13" t="s">
        <v>57</v>
      </c>
      <c r="DJ22" s="13" t="s">
        <v>58</v>
      </c>
      <c r="DK22" s="13" t="s">
        <v>59</v>
      </c>
      <c r="DL22" s="13" t="s">
        <v>48</v>
      </c>
      <c r="DM22" s="13" t="s">
        <v>49</v>
      </c>
      <c r="DN22" s="13" t="s">
        <v>50</v>
      </c>
      <c r="DO22" s="13" t="s">
        <v>51</v>
      </c>
      <c r="DP22" s="13" t="s">
        <v>52</v>
      </c>
      <c r="DQ22" s="13" t="s">
        <v>99</v>
      </c>
      <c r="DR22" s="13" t="s">
        <v>54</v>
      </c>
      <c r="DS22" s="13" t="s">
        <v>55</v>
      </c>
      <c r="DT22" s="13" t="s">
        <v>56</v>
      </c>
      <c r="DU22" s="13" t="s">
        <v>57</v>
      </c>
      <c r="DV22" s="13" t="s">
        <v>58</v>
      </c>
      <c r="DW22" s="13" t="s">
        <v>59</v>
      </c>
      <c r="DX22" s="13" t="s">
        <v>48</v>
      </c>
      <c r="DY22" s="13" t="s">
        <v>49</v>
      </c>
      <c r="DZ22" s="13" t="s">
        <v>50</v>
      </c>
      <c r="EA22" s="13" t="s">
        <v>51</v>
      </c>
      <c r="EB22" s="13" t="s">
        <v>52</v>
      </c>
      <c r="EC22" s="13" t="s">
        <v>99</v>
      </c>
      <c r="ED22" s="13" t="s">
        <v>54</v>
      </c>
      <c r="EE22" s="13" t="s">
        <v>55</v>
      </c>
      <c r="EF22" s="13" t="s">
        <v>56</v>
      </c>
      <c r="EG22" s="13" t="s">
        <v>57</v>
      </c>
      <c r="EH22" s="13" t="s">
        <v>58</v>
      </c>
      <c r="EI22" s="13" t="s">
        <v>59</v>
      </c>
      <c r="EJ22" s="13" t="s">
        <v>48</v>
      </c>
      <c r="EK22" s="13" t="s">
        <v>49</v>
      </c>
      <c r="EL22" s="13" t="s">
        <v>50</v>
      </c>
      <c r="EM22" s="13" t="s">
        <v>51</v>
      </c>
      <c r="EN22" s="13" t="s">
        <v>52</v>
      </c>
      <c r="EO22" s="13" t="s">
        <v>99</v>
      </c>
      <c r="EP22" s="13" t="s">
        <v>54</v>
      </c>
      <c r="EQ22" s="13" t="s">
        <v>55</v>
      </c>
      <c r="ER22" s="13" t="s">
        <v>56</v>
      </c>
      <c r="ES22" s="13" t="s">
        <v>57</v>
      </c>
      <c r="ET22" s="13" t="s">
        <v>58</v>
      </c>
      <c r="EU22" s="13" t="s">
        <v>59</v>
      </c>
      <c r="EV22" s="13" t="s">
        <v>48</v>
      </c>
      <c r="EW22" s="13" t="s">
        <v>49</v>
      </c>
      <c r="EX22" s="13" t="s">
        <v>50</v>
      </c>
      <c r="EY22" s="13" t="s">
        <v>51</v>
      </c>
      <c r="EZ22" s="13" t="s">
        <v>52</v>
      </c>
      <c r="FA22" s="13" t="s">
        <v>99</v>
      </c>
      <c r="FB22" s="13" t="s">
        <v>54</v>
      </c>
      <c r="FC22" s="13" t="s">
        <v>55</v>
      </c>
      <c r="FD22" s="13" t="s">
        <v>56</v>
      </c>
      <c r="FE22" s="13" t="s">
        <v>57</v>
      </c>
      <c r="FF22" s="13" t="s">
        <v>58</v>
      </c>
      <c r="FG22" s="13" t="s">
        <v>59</v>
      </c>
      <c r="FH22" s="13" t="s">
        <v>48</v>
      </c>
      <c r="FI22" s="13" t="s">
        <v>49</v>
      </c>
      <c r="FJ22" s="13" t="s">
        <v>50</v>
      </c>
      <c r="FK22" s="13" t="s">
        <v>51</v>
      </c>
      <c r="FL22" s="13" t="s">
        <v>52</v>
      </c>
      <c r="FM22" s="13" t="s">
        <v>99</v>
      </c>
      <c r="FN22" s="13" t="s">
        <v>54</v>
      </c>
      <c r="FO22" s="13" t="s">
        <v>55</v>
      </c>
      <c r="FP22" s="13" t="s">
        <v>56</v>
      </c>
      <c r="FQ22" s="13" t="s">
        <v>57</v>
      </c>
      <c r="FR22" s="13" t="s">
        <v>58</v>
      </c>
      <c r="FS22" s="13" t="s">
        <v>59</v>
      </c>
      <c r="FT22" s="13" t="s">
        <v>48</v>
      </c>
      <c r="FU22" s="13" t="s">
        <v>49</v>
      </c>
      <c r="FV22" s="13" t="s">
        <v>50</v>
      </c>
      <c r="FW22" s="13" t="s">
        <v>51</v>
      </c>
      <c r="FX22" s="13" t="s">
        <v>52</v>
      </c>
      <c r="FY22" s="13" t="s">
        <v>99</v>
      </c>
      <c r="FZ22" s="13" t="s">
        <v>54</v>
      </c>
      <c r="GA22" s="13" t="s">
        <v>55</v>
      </c>
      <c r="GB22" s="13" t="s">
        <v>56</v>
      </c>
      <c r="GC22" s="13" t="s">
        <v>57</v>
      </c>
      <c r="GD22" s="13" t="s">
        <v>58</v>
      </c>
      <c r="GE22" s="13" t="s">
        <v>59</v>
      </c>
      <c r="GF22" s="13" t="s">
        <v>48</v>
      </c>
      <c r="GG22" s="13" t="s">
        <v>49</v>
      </c>
      <c r="GH22" s="13" t="s">
        <v>50</v>
      </c>
      <c r="GI22" s="13" t="s">
        <v>51</v>
      </c>
      <c r="GJ22" s="13" t="s">
        <v>52</v>
      </c>
      <c r="GK22" s="13" t="s">
        <v>99</v>
      </c>
      <c r="GL22" s="13" t="s">
        <v>54</v>
      </c>
      <c r="GM22" s="13" t="s">
        <v>55</v>
      </c>
      <c r="GN22" s="13" t="s">
        <v>56</v>
      </c>
      <c r="GO22" s="13" t="s">
        <v>57</v>
      </c>
      <c r="GP22" s="13" t="s">
        <v>58</v>
      </c>
      <c r="GQ22" s="13" t="s">
        <v>59</v>
      </c>
      <c r="GR22" s="13" t="s">
        <v>48</v>
      </c>
      <c r="GS22" s="13" t="s">
        <v>49</v>
      </c>
      <c r="GT22" s="13" t="s">
        <v>50</v>
      </c>
      <c r="GU22" s="13" t="s">
        <v>51</v>
      </c>
      <c r="GV22" s="13" t="s">
        <v>52</v>
      </c>
      <c r="GW22" s="13" t="s">
        <v>99</v>
      </c>
      <c r="GX22" s="13" t="s">
        <v>54</v>
      </c>
      <c r="GY22" s="13" t="s">
        <v>55</v>
      </c>
      <c r="GZ22" s="13" t="s">
        <v>56</v>
      </c>
      <c r="HA22" s="13" t="s">
        <v>57</v>
      </c>
      <c r="HB22" s="13" t="s">
        <v>58</v>
      </c>
      <c r="HC22" s="13" t="s">
        <v>59</v>
      </c>
      <c r="HD22" s="13" t="s">
        <v>48</v>
      </c>
      <c r="HE22" s="13" t="s">
        <v>49</v>
      </c>
      <c r="HF22" s="13" t="s">
        <v>50</v>
      </c>
      <c r="HG22" s="13" t="s">
        <v>51</v>
      </c>
      <c r="HH22" s="13" t="s">
        <v>52</v>
      </c>
      <c r="HI22" s="13" t="s">
        <v>99</v>
      </c>
      <c r="HJ22" s="13" t="s">
        <v>54</v>
      </c>
      <c r="HK22" s="13" t="s">
        <v>55</v>
      </c>
      <c r="HL22" s="13" t="s">
        <v>56</v>
      </c>
      <c r="HM22" s="13" t="s">
        <v>57</v>
      </c>
      <c r="HN22" s="13" t="s">
        <v>58</v>
      </c>
      <c r="HO22" s="13" t="s">
        <v>59</v>
      </c>
      <c r="HP22" s="13" t="s">
        <v>48</v>
      </c>
      <c r="HQ22" s="13" t="s">
        <v>49</v>
      </c>
      <c r="HR22" s="13" t="s">
        <v>50</v>
      </c>
      <c r="HS22" s="13" t="s">
        <v>51</v>
      </c>
      <c r="HT22" s="13" t="s">
        <v>52</v>
      </c>
      <c r="HU22" s="13" t="s">
        <v>99</v>
      </c>
      <c r="HV22" s="13" t="s">
        <v>54</v>
      </c>
      <c r="HW22" s="13" t="s">
        <v>55</v>
      </c>
      <c r="HX22" s="13" t="s">
        <v>56</v>
      </c>
      <c r="HY22" s="13" t="s">
        <v>57</v>
      </c>
      <c r="HZ22" s="13" t="s">
        <v>58</v>
      </c>
      <c r="IA22" s="13" t="s">
        <v>59</v>
      </c>
      <c r="IB22" s="13" t="s">
        <v>48</v>
      </c>
      <c r="IC22" s="13" t="s">
        <v>49</v>
      </c>
      <c r="ID22" s="13" t="s">
        <v>50</v>
      </c>
      <c r="IE22" s="13" t="s">
        <v>51</v>
      </c>
      <c r="IF22" s="13" t="s">
        <v>52</v>
      </c>
      <c r="IG22" s="13" t="s">
        <v>99</v>
      </c>
      <c r="IH22" s="13" t="s">
        <v>54</v>
      </c>
      <c r="II22" s="13" t="s">
        <v>55</v>
      </c>
      <c r="IJ22" s="13" t="s">
        <v>56</v>
      </c>
      <c r="IK22" s="13" t="s">
        <v>57</v>
      </c>
      <c r="IL22" s="13" t="s">
        <v>58</v>
      </c>
      <c r="IM22" s="13" t="s">
        <v>59</v>
      </c>
      <c r="IN22" s="13" t="s">
        <v>48</v>
      </c>
      <c r="IO22" s="13" t="s">
        <v>49</v>
      </c>
      <c r="IP22" s="13" t="s">
        <v>50</v>
      </c>
      <c r="IQ22" s="13" t="s">
        <v>51</v>
      </c>
      <c r="IR22" s="13" t="s">
        <v>52</v>
      </c>
      <c r="IS22" s="13" t="s">
        <v>99</v>
      </c>
      <c r="IT22" s="13" t="s">
        <v>54</v>
      </c>
      <c r="IU22" s="13" t="s">
        <v>55</v>
      </c>
      <c r="IV22" s="13" t="s">
        <v>56</v>
      </c>
      <c r="IW22" s="13" t="s">
        <v>57</v>
      </c>
      <c r="IX22" s="13" t="s">
        <v>58</v>
      </c>
      <c r="IY22" s="13" t="s">
        <v>59</v>
      </c>
      <c r="IZ22" s="13" t="s">
        <v>48</v>
      </c>
      <c r="JA22" s="13" t="s">
        <v>49</v>
      </c>
      <c r="JB22" s="13" t="s">
        <v>50</v>
      </c>
      <c r="JC22" s="13" t="s">
        <v>51</v>
      </c>
      <c r="JD22" s="13" t="s">
        <v>52</v>
      </c>
      <c r="JE22" s="13" t="s">
        <v>99</v>
      </c>
      <c r="JF22" s="13" t="s">
        <v>54</v>
      </c>
      <c r="JG22" s="13" t="s">
        <v>55</v>
      </c>
      <c r="JH22" s="13" t="s">
        <v>56</v>
      </c>
      <c r="JI22" s="13" t="s">
        <v>57</v>
      </c>
      <c r="JJ22" s="13" t="s">
        <v>58</v>
      </c>
      <c r="JK22" s="13" t="s">
        <v>59</v>
      </c>
      <c r="JL22" s="13" t="s">
        <v>48</v>
      </c>
      <c r="JM22" s="13" t="s">
        <v>49</v>
      </c>
      <c r="JN22" s="13" t="s">
        <v>50</v>
      </c>
      <c r="JO22" s="13" t="s">
        <v>51</v>
      </c>
      <c r="JP22" s="13" t="s">
        <v>52</v>
      </c>
      <c r="JQ22" s="13" t="s">
        <v>99</v>
      </c>
      <c r="JR22" s="13" t="s">
        <v>54</v>
      </c>
      <c r="JS22" s="13" t="s">
        <v>55</v>
      </c>
      <c r="JT22" s="13" t="s">
        <v>56</v>
      </c>
      <c r="JU22" s="13" t="s">
        <v>57</v>
      </c>
      <c r="JV22" s="13" t="s">
        <v>58</v>
      </c>
      <c r="JW22" s="13" t="s">
        <v>59</v>
      </c>
      <c r="JX22" s="13" t="s">
        <v>48</v>
      </c>
      <c r="JY22" s="13" t="s">
        <v>49</v>
      </c>
      <c r="JZ22" s="13" t="s">
        <v>50</v>
      </c>
      <c r="KA22" s="13" t="s">
        <v>51</v>
      </c>
      <c r="KB22" s="13" t="s">
        <v>52</v>
      </c>
      <c r="KC22" s="13" t="s">
        <v>99</v>
      </c>
      <c r="KD22" s="13" t="s">
        <v>54</v>
      </c>
      <c r="KE22" s="13" t="s">
        <v>55</v>
      </c>
      <c r="KF22" s="13" t="s">
        <v>56</v>
      </c>
      <c r="KG22" s="13" t="s">
        <v>57</v>
      </c>
      <c r="KH22" s="13" t="s">
        <v>58</v>
      </c>
      <c r="KI22" s="13" t="s">
        <v>59</v>
      </c>
      <c r="KJ22" s="13" t="s">
        <v>48</v>
      </c>
      <c r="KK22" s="13" t="s">
        <v>49</v>
      </c>
      <c r="KL22" s="13" t="s">
        <v>50</v>
      </c>
      <c r="KM22" s="13" t="s">
        <v>51</v>
      </c>
      <c r="KN22" s="13" t="s">
        <v>52</v>
      </c>
      <c r="KO22" s="13" t="s">
        <v>99</v>
      </c>
      <c r="KP22" s="13" t="s">
        <v>54</v>
      </c>
      <c r="KQ22" s="13" t="s">
        <v>55</v>
      </c>
      <c r="KR22" s="13" t="s">
        <v>56</v>
      </c>
      <c r="KS22" s="13" t="s">
        <v>57</v>
      </c>
      <c r="KT22" s="13" t="s">
        <v>58</v>
      </c>
      <c r="KU22" s="13" t="s">
        <v>59</v>
      </c>
      <c r="KV22" s="13" t="s">
        <v>48</v>
      </c>
      <c r="KW22" s="13" t="s">
        <v>49</v>
      </c>
      <c r="KX22" s="13" t="s">
        <v>50</v>
      </c>
      <c r="KY22" s="13" t="s">
        <v>51</v>
      </c>
      <c r="KZ22" s="13" t="s">
        <v>52</v>
      </c>
      <c r="LA22" s="13" t="s">
        <v>99</v>
      </c>
      <c r="LB22" s="13" t="s">
        <v>54</v>
      </c>
      <c r="LC22" s="13" t="s">
        <v>55</v>
      </c>
      <c r="LD22" s="13" t="s">
        <v>56</v>
      </c>
      <c r="LE22" s="13" t="s">
        <v>57</v>
      </c>
      <c r="LF22" s="13" t="s">
        <v>58</v>
      </c>
      <c r="LG22" s="13" t="s">
        <v>59</v>
      </c>
      <c r="LH22" s="13" t="s">
        <v>48</v>
      </c>
      <c r="LI22" s="13" t="s">
        <v>49</v>
      </c>
      <c r="LJ22" s="13" t="s">
        <v>50</v>
      </c>
      <c r="LK22" s="13" t="s">
        <v>51</v>
      </c>
      <c r="LL22" s="13" t="s">
        <v>52</v>
      </c>
      <c r="LM22" s="13" t="s">
        <v>99</v>
      </c>
      <c r="LN22" s="13" t="s">
        <v>54</v>
      </c>
      <c r="LO22" s="13" t="s">
        <v>55</v>
      </c>
      <c r="LP22" s="13" t="s">
        <v>56</v>
      </c>
      <c r="LQ22" s="13" t="s">
        <v>57</v>
      </c>
      <c r="LR22" s="13" t="s">
        <v>58</v>
      </c>
      <c r="LS22" s="13" t="s">
        <v>59</v>
      </c>
      <c r="LT22" s="13" t="s">
        <v>48</v>
      </c>
      <c r="LU22" s="13" t="s">
        <v>49</v>
      </c>
      <c r="LV22" s="13" t="s">
        <v>50</v>
      </c>
      <c r="LW22" s="13" t="s">
        <v>51</v>
      </c>
      <c r="LX22" s="13" t="s">
        <v>52</v>
      </c>
      <c r="LY22" s="13" t="s">
        <v>99</v>
      </c>
      <c r="LZ22" s="13" t="s">
        <v>54</v>
      </c>
      <c r="MA22" s="13" t="s">
        <v>55</v>
      </c>
      <c r="MB22" s="13" t="s">
        <v>56</v>
      </c>
      <c r="MC22" s="13" t="s">
        <v>57</v>
      </c>
      <c r="MD22" s="13" t="s">
        <v>58</v>
      </c>
      <c r="ME22" s="13" t="s">
        <v>59</v>
      </c>
      <c r="MF22" s="13" t="s">
        <v>48</v>
      </c>
      <c r="MG22" s="13" t="s">
        <v>49</v>
      </c>
      <c r="MH22" s="13" t="s">
        <v>50</v>
      </c>
      <c r="MI22" s="13" t="s">
        <v>51</v>
      </c>
      <c r="MJ22" s="13" t="s">
        <v>52</v>
      </c>
      <c r="MK22" s="13" t="s">
        <v>99</v>
      </c>
      <c r="ML22" s="13" t="s">
        <v>54</v>
      </c>
      <c r="MM22" s="13" t="s">
        <v>55</v>
      </c>
      <c r="MN22" s="13" t="s">
        <v>56</v>
      </c>
      <c r="MO22" s="13" t="s">
        <v>57</v>
      </c>
      <c r="MP22" s="13" t="s">
        <v>58</v>
      </c>
      <c r="MQ22" s="13" t="s">
        <v>59</v>
      </c>
      <c r="MR22" s="13" t="s">
        <v>48</v>
      </c>
      <c r="MS22" s="13" t="s">
        <v>49</v>
      </c>
      <c r="MT22" s="13" t="s">
        <v>50</v>
      </c>
      <c r="MU22" s="13" t="s">
        <v>51</v>
      </c>
      <c r="MV22" s="13" t="s">
        <v>52</v>
      </c>
      <c r="MW22" s="13" t="s">
        <v>99</v>
      </c>
      <c r="MX22" s="13" t="s">
        <v>54</v>
      </c>
      <c r="MY22" s="13" t="s">
        <v>55</v>
      </c>
      <c r="MZ22" s="13" t="s">
        <v>56</v>
      </c>
      <c r="NA22" s="13" t="s">
        <v>57</v>
      </c>
      <c r="NB22" s="13" t="s">
        <v>58</v>
      </c>
      <c r="NC22" s="13" t="s">
        <v>59</v>
      </c>
      <c r="ND22" s="13" t="s">
        <v>48</v>
      </c>
      <c r="NE22" s="13" t="s">
        <v>49</v>
      </c>
      <c r="NF22" s="13" t="s">
        <v>50</v>
      </c>
      <c r="NG22" s="13" t="s">
        <v>51</v>
      </c>
      <c r="NH22" s="13" t="s">
        <v>52</v>
      </c>
      <c r="NI22" s="13" t="s">
        <v>99</v>
      </c>
      <c r="NJ22" s="13" t="s">
        <v>54</v>
      </c>
      <c r="NK22" s="13" t="s">
        <v>55</v>
      </c>
      <c r="NL22" s="13" t="s">
        <v>56</v>
      </c>
      <c r="NM22" s="13" t="s">
        <v>57</v>
      </c>
      <c r="NN22" s="13" t="s">
        <v>58</v>
      </c>
      <c r="NO22" s="13" t="s">
        <v>59</v>
      </c>
      <c r="NP22" s="13" t="s">
        <v>48</v>
      </c>
      <c r="NQ22" s="13" t="s">
        <v>49</v>
      </c>
      <c r="NR22" s="13" t="s">
        <v>50</v>
      </c>
      <c r="NS22" s="13" t="s">
        <v>51</v>
      </c>
      <c r="NT22" s="13" t="s">
        <v>52</v>
      </c>
      <c r="NU22" s="13" t="s">
        <v>99</v>
      </c>
      <c r="NV22" s="13" t="s">
        <v>54</v>
      </c>
      <c r="NW22" s="13" t="s">
        <v>55</v>
      </c>
      <c r="NX22" s="13" t="s">
        <v>56</v>
      </c>
      <c r="NY22" s="13" t="s">
        <v>57</v>
      </c>
      <c r="NZ22" s="13" t="s">
        <v>58</v>
      </c>
      <c r="OA22" s="13" t="s">
        <v>59</v>
      </c>
      <c r="OB22" s="13" t="s">
        <v>48</v>
      </c>
      <c r="OC22" s="13" t="s">
        <v>49</v>
      </c>
      <c r="OD22" s="13" t="s">
        <v>50</v>
      </c>
      <c r="OE22" s="13" t="s">
        <v>51</v>
      </c>
      <c r="OF22" s="13" t="s">
        <v>52</v>
      </c>
      <c r="OG22" s="13" t="s">
        <v>99</v>
      </c>
      <c r="OH22" s="13" t="s">
        <v>54</v>
      </c>
      <c r="OI22" s="13" t="s">
        <v>55</v>
      </c>
      <c r="OJ22" s="13" t="s">
        <v>56</v>
      </c>
      <c r="OK22" s="13" t="s">
        <v>57</v>
      </c>
      <c r="OL22" s="13" t="s">
        <v>58</v>
      </c>
      <c r="OM22" s="13" t="s">
        <v>59</v>
      </c>
      <c r="ON22" s="13" t="s">
        <v>48</v>
      </c>
      <c r="OO22" s="13" t="s">
        <v>49</v>
      </c>
      <c r="OP22" s="13" t="s">
        <v>50</v>
      </c>
      <c r="OQ22" s="13" t="s">
        <v>51</v>
      </c>
      <c r="OR22" s="13" t="s">
        <v>52</v>
      </c>
      <c r="OS22" s="13" t="s">
        <v>99</v>
      </c>
      <c r="OT22" s="13" t="s">
        <v>54</v>
      </c>
      <c r="OU22" s="13" t="s">
        <v>55</v>
      </c>
      <c r="OV22" s="13" t="s">
        <v>56</v>
      </c>
      <c r="OW22" s="13" t="s">
        <v>57</v>
      </c>
      <c r="OX22" s="13" t="s">
        <v>58</v>
      </c>
      <c r="OY22" s="13" t="s">
        <v>59</v>
      </c>
      <c r="OZ22" s="13" t="s">
        <v>48</v>
      </c>
      <c r="PA22" s="13" t="s">
        <v>49</v>
      </c>
      <c r="PB22" s="13" t="s">
        <v>50</v>
      </c>
      <c r="PC22" s="13" t="s">
        <v>51</v>
      </c>
      <c r="PD22" s="13" t="s">
        <v>52</v>
      </c>
      <c r="PE22" s="13" t="s">
        <v>99</v>
      </c>
      <c r="PF22" s="13" t="s">
        <v>54</v>
      </c>
      <c r="PG22" s="13" t="s">
        <v>55</v>
      </c>
      <c r="PH22" s="13" t="s">
        <v>56</v>
      </c>
      <c r="PI22" s="13" t="s">
        <v>57</v>
      </c>
      <c r="PJ22" s="13" t="s">
        <v>58</v>
      </c>
      <c r="PK22" s="13" t="s">
        <v>59</v>
      </c>
      <c r="PL22" s="13" t="s">
        <v>48</v>
      </c>
      <c r="PM22" s="13" t="s">
        <v>49</v>
      </c>
      <c r="PN22" s="13" t="s">
        <v>50</v>
      </c>
      <c r="PO22" s="13" t="s">
        <v>51</v>
      </c>
      <c r="PP22" s="13" t="s">
        <v>52</v>
      </c>
      <c r="PQ22" s="13" t="s">
        <v>99</v>
      </c>
      <c r="PR22" s="13" t="s">
        <v>54</v>
      </c>
      <c r="PS22" s="13" t="s">
        <v>55</v>
      </c>
      <c r="PT22" s="13" t="s">
        <v>56</v>
      </c>
      <c r="PU22" s="13" t="s">
        <v>57</v>
      </c>
      <c r="PV22" s="13" t="s">
        <v>58</v>
      </c>
      <c r="PW22" s="13" t="s">
        <v>59</v>
      </c>
      <c r="PX22" s="13" t="s">
        <v>48</v>
      </c>
      <c r="PY22" s="13" t="s">
        <v>49</v>
      </c>
      <c r="PZ22" s="13" t="s">
        <v>50</v>
      </c>
      <c r="QA22" s="13" t="s">
        <v>51</v>
      </c>
      <c r="QB22" s="13" t="s">
        <v>52</v>
      </c>
      <c r="QC22" s="13" t="s">
        <v>99</v>
      </c>
      <c r="QD22" s="13" t="s">
        <v>54</v>
      </c>
      <c r="QE22" s="13" t="s">
        <v>55</v>
      </c>
      <c r="QF22" s="13" t="s">
        <v>56</v>
      </c>
      <c r="QG22" s="13" t="s">
        <v>57</v>
      </c>
      <c r="QH22" s="13" t="s">
        <v>58</v>
      </c>
      <c r="QI22" s="13" t="s">
        <v>59</v>
      </c>
    </row>
    <row r="23" spans="1:451">
      <c r="A23" s="13" t="s">
        <v>52</v>
      </c>
      <c r="B23" s="11">
        <v>-3</v>
      </c>
      <c r="C23" s="11">
        <v>0</v>
      </c>
      <c r="D23" s="11">
        <v>-1</v>
      </c>
      <c r="E23" s="11">
        <v>-2</v>
      </c>
      <c r="F23" s="11">
        <v>-3</v>
      </c>
      <c r="G23" s="11">
        <v>0</v>
      </c>
      <c r="H23" s="11">
        <v>-1000</v>
      </c>
      <c r="I23" s="11">
        <v>-1000</v>
      </c>
      <c r="J23" s="11">
        <v>0</v>
      </c>
      <c r="K23" s="11">
        <v>0</v>
      </c>
      <c r="L23" s="11">
        <v>0</v>
      </c>
      <c r="M23" s="11">
        <v>0</v>
      </c>
      <c r="N23" s="11"/>
      <c r="O23" s="11"/>
      <c r="P23" s="11"/>
      <c r="Q23" s="11"/>
      <c r="R23" s="13" t="s">
        <v>100</v>
      </c>
      <c r="S23" s="13" t="s">
        <v>48</v>
      </c>
      <c r="T23" s="16"/>
      <c r="U23" s="16">
        <v>964</v>
      </c>
      <c r="V23" s="16"/>
      <c r="W23" s="16"/>
      <c r="X23" s="16"/>
      <c r="Y23" s="16"/>
      <c r="Z23" s="16">
        <v>56</v>
      </c>
      <c r="AA23" s="16"/>
      <c r="AB23" s="16">
        <v>189</v>
      </c>
      <c r="AC23" s="16"/>
      <c r="AD23" s="16"/>
      <c r="AE23" s="16"/>
      <c r="AF23" s="24"/>
      <c r="AG23" s="24">
        <v>13516803.580000004</v>
      </c>
      <c r="AH23" s="24"/>
      <c r="AI23" s="24"/>
      <c r="AJ23" s="24"/>
      <c r="AK23" s="24"/>
      <c r="AL23" s="24">
        <v>754934.01</v>
      </c>
      <c r="AM23" s="24"/>
      <c r="AN23" s="24">
        <v>2638326.2799999998</v>
      </c>
      <c r="AO23" s="24"/>
      <c r="AP23" s="24"/>
      <c r="AQ23" s="24"/>
      <c r="AR23" s="15"/>
      <c r="AS23" s="15">
        <v>6046456.1600000001</v>
      </c>
      <c r="AT23" s="15"/>
      <c r="AU23" s="15"/>
      <c r="AV23" s="15"/>
      <c r="AW23" s="15"/>
      <c r="AX23" s="15">
        <v>0</v>
      </c>
      <c r="AY23" s="15"/>
      <c r="AZ23" s="15">
        <v>0</v>
      </c>
      <c r="BA23" s="15"/>
      <c r="BB23" s="15"/>
      <c r="BC23" s="15"/>
      <c r="BD23" s="15"/>
      <c r="BE23" s="15">
        <v>6303.5199999999995</v>
      </c>
      <c r="BF23" s="15"/>
      <c r="BG23" s="15"/>
      <c r="BH23" s="15"/>
      <c r="BI23" s="15"/>
      <c r="BJ23" s="15">
        <v>0</v>
      </c>
      <c r="BK23" s="15"/>
      <c r="BL23" s="15">
        <v>0</v>
      </c>
      <c r="BM23" s="15"/>
      <c r="BN23" s="15"/>
      <c r="BO23" s="15"/>
      <c r="BP23" s="15"/>
      <c r="BQ23" s="15">
        <v>171613.52544125001</v>
      </c>
      <c r="BR23" s="15"/>
      <c r="BS23" s="15"/>
      <c r="BT23" s="15"/>
      <c r="BU23" s="15"/>
      <c r="BV23" s="15">
        <v>0</v>
      </c>
      <c r="BW23" s="15"/>
      <c r="BX23" s="15">
        <v>0.1</v>
      </c>
      <c r="BY23" s="15"/>
      <c r="BZ23" s="15"/>
      <c r="CA23" s="15"/>
      <c r="CB23" s="17" t="e">
        <v>#DIV/0!</v>
      </c>
      <c r="CC23" s="17">
        <v>0</v>
      </c>
      <c r="CD23" s="17" t="e">
        <v>#DIV/0!</v>
      </c>
      <c r="CE23" s="17" t="e">
        <v>#DIV/0!</v>
      </c>
      <c r="CF23" s="17" t="e">
        <v>#DIV/0!</v>
      </c>
      <c r="CG23" s="17" t="e">
        <v>#DIV/0!</v>
      </c>
      <c r="CH23" s="17">
        <v>0</v>
      </c>
      <c r="CI23" s="17" t="e">
        <v>#DIV/0!</v>
      </c>
      <c r="CJ23" s="17">
        <v>0</v>
      </c>
      <c r="CK23" s="17" t="e">
        <v>#DIV/0!</v>
      </c>
      <c r="CL23" s="17" t="e">
        <v>#DIV/0!</v>
      </c>
      <c r="CM23" s="17" t="e">
        <v>#DIV/0!</v>
      </c>
      <c r="CN23" s="17" t="e">
        <v>#DIV/0!</v>
      </c>
      <c r="CO23" s="17">
        <v>0</v>
      </c>
      <c r="CP23" s="17" t="e">
        <v>#DIV/0!</v>
      </c>
      <c r="CQ23" s="17" t="e">
        <v>#DIV/0!</v>
      </c>
      <c r="CR23" s="17" t="e">
        <v>#DIV/0!</v>
      </c>
      <c r="CS23" s="17" t="e">
        <v>#DIV/0!</v>
      </c>
      <c r="CT23" s="17">
        <v>0</v>
      </c>
      <c r="CU23" s="17" t="e">
        <v>#DIV/0!</v>
      </c>
      <c r="CV23" s="17">
        <v>0.99999999999968914</v>
      </c>
      <c r="CW23" s="17" t="e">
        <v>#DIV/0!</v>
      </c>
      <c r="CX23" s="17" t="e">
        <v>#DIV/0!</v>
      </c>
      <c r="CY23" s="17" t="e">
        <v>#DIV/0!</v>
      </c>
      <c r="CZ23" s="17">
        <v>0</v>
      </c>
      <c r="DA23" s="17">
        <v>0.15420266792409804</v>
      </c>
      <c r="DB23" s="17">
        <v>0</v>
      </c>
      <c r="DC23" s="17">
        <v>0</v>
      </c>
      <c r="DD23" s="17">
        <v>0</v>
      </c>
      <c r="DE23" s="17">
        <v>0</v>
      </c>
      <c r="DF23" s="17">
        <v>0.15397615163608802</v>
      </c>
      <c r="DG23" s="17">
        <v>0</v>
      </c>
      <c r="DH23" s="17">
        <v>0.15221551625980095</v>
      </c>
      <c r="DI23" s="17">
        <v>0</v>
      </c>
      <c r="DJ23" s="17">
        <v>0</v>
      </c>
      <c r="DK23" s="17">
        <v>0</v>
      </c>
      <c r="DL23" s="18">
        <v>0</v>
      </c>
      <c r="DM23" s="18">
        <v>117.21083814892569</v>
      </c>
      <c r="DN23" s="18">
        <v>0</v>
      </c>
      <c r="DO23" s="18">
        <v>0</v>
      </c>
      <c r="DP23" s="18">
        <v>0</v>
      </c>
      <c r="DQ23" s="18">
        <v>0</v>
      </c>
      <c r="DR23" s="18">
        <v>115.54963851114665</v>
      </c>
      <c r="DS23" s="18">
        <v>0</v>
      </c>
      <c r="DT23" s="18">
        <v>117.46469296139392</v>
      </c>
      <c r="DU23" s="18">
        <v>0</v>
      </c>
      <c r="DV23" s="18">
        <v>0</v>
      </c>
      <c r="DW23" s="18">
        <v>0</v>
      </c>
      <c r="DX23" s="18">
        <v>0</v>
      </c>
      <c r="DY23" s="18">
        <v>117.17843795211824</v>
      </c>
      <c r="DZ23" s="18">
        <v>0</v>
      </c>
      <c r="EA23" s="18">
        <v>0</v>
      </c>
      <c r="EB23" s="18">
        <v>0</v>
      </c>
      <c r="EC23" s="18">
        <v>0</v>
      </c>
      <c r="ED23" s="18">
        <v>117.45355226478669</v>
      </c>
      <c r="EE23" s="18">
        <v>0</v>
      </c>
      <c r="EF23" s="18">
        <v>118.00473162098815</v>
      </c>
      <c r="EG23" s="18">
        <v>0</v>
      </c>
      <c r="EH23" s="18">
        <v>0</v>
      </c>
      <c r="EI23" s="18">
        <v>0</v>
      </c>
      <c r="EJ23" s="18">
        <v>0</v>
      </c>
      <c r="EK23" s="18">
        <v>0</v>
      </c>
      <c r="EL23" s="18">
        <v>0</v>
      </c>
      <c r="EM23" s="18">
        <v>0</v>
      </c>
      <c r="EN23" s="18">
        <v>0</v>
      </c>
      <c r="EO23" s="18">
        <v>0</v>
      </c>
      <c r="EP23" s="18">
        <v>0</v>
      </c>
      <c r="EQ23" s="18">
        <v>0</v>
      </c>
      <c r="ER23" s="18">
        <v>0</v>
      </c>
      <c r="ES23" s="18">
        <v>0</v>
      </c>
      <c r="ET23" s="18">
        <v>0</v>
      </c>
      <c r="EU23" s="18">
        <v>0</v>
      </c>
      <c r="EV23" s="18">
        <v>0</v>
      </c>
      <c r="EW23" s="18">
        <v>731.60590152118539</v>
      </c>
      <c r="EX23" s="18">
        <v>0</v>
      </c>
      <c r="EY23" s="18">
        <v>0</v>
      </c>
      <c r="EZ23" s="18">
        <v>0</v>
      </c>
      <c r="FA23" s="18">
        <v>0</v>
      </c>
      <c r="FB23" s="18">
        <v>716.40821466613136</v>
      </c>
      <c r="FC23" s="18">
        <v>0</v>
      </c>
      <c r="FD23" s="18">
        <v>768.48519589805107</v>
      </c>
      <c r="FE23" s="18">
        <v>0</v>
      </c>
      <c r="FF23" s="18">
        <v>0</v>
      </c>
      <c r="FG23" s="18">
        <v>0</v>
      </c>
      <c r="FH23" s="14">
        <v>0</v>
      </c>
      <c r="FI23" s="14">
        <v>16044.269709543569</v>
      </c>
      <c r="FJ23" s="14">
        <v>0</v>
      </c>
      <c r="FK23" s="14">
        <v>0</v>
      </c>
      <c r="FL23" s="14">
        <v>0</v>
      </c>
      <c r="FM23" s="14">
        <v>0</v>
      </c>
      <c r="FN23" s="14">
        <v>9047.1428571428569</v>
      </c>
      <c r="FO23" s="14">
        <v>0</v>
      </c>
      <c r="FP23" s="14">
        <v>12560.79365079365</v>
      </c>
      <c r="FQ23" s="14">
        <v>0</v>
      </c>
      <c r="FR23" s="14">
        <v>0</v>
      </c>
      <c r="FS23" s="14">
        <v>0</v>
      </c>
      <c r="FT23" s="17">
        <v>0</v>
      </c>
      <c r="FU23" s="17">
        <v>0.16689812859595687</v>
      </c>
      <c r="FV23" s="17">
        <v>0</v>
      </c>
      <c r="FW23" s="17">
        <v>0</v>
      </c>
      <c r="FX23" s="17">
        <v>0</v>
      </c>
      <c r="FY23" s="17">
        <v>0</v>
      </c>
      <c r="FZ23" s="17">
        <v>0.14739280356860887</v>
      </c>
      <c r="GA23" s="17">
        <v>0</v>
      </c>
      <c r="GB23" s="17">
        <v>0.20182360498569918</v>
      </c>
      <c r="GC23" s="17">
        <v>0</v>
      </c>
      <c r="GD23" s="17">
        <v>0</v>
      </c>
      <c r="GE23" s="17">
        <v>0</v>
      </c>
      <c r="GF23" s="16"/>
      <c r="GG23" s="16">
        <v>0</v>
      </c>
      <c r="GH23" s="16"/>
      <c r="GI23" s="16"/>
      <c r="GJ23" s="16"/>
      <c r="GK23" s="16"/>
      <c r="GL23" s="16">
        <v>0</v>
      </c>
      <c r="GM23" s="16"/>
      <c r="GN23" s="16">
        <v>0</v>
      </c>
      <c r="GO23" s="16"/>
      <c r="GP23" s="16"/>
      <c r="GQ23" s="16"/>
      <c r="GR23" s="16"/>
      <c r="GS23" s="16">
        <v>964</v>
      </c>
      <c r="GT23" s="16"/>
      <c r="GU23" s="16"/>
      <c r="GV23" s="16"/>
      <c r="GW23" s="16"/>
      <c r="GX23" s="16">
        <v>0</v>
      </c>
      <c r="GY23" s="16"/>
      <c r="GZ23" s="16">
        <v>0</v>
      </c>
      <c r="HA23" s="16"/>
      <c r="HB23" s="16"/>
      <c r="HC23" s="16"/>
      <c r="HD23" s="16"/>
      <c r="HE23" s="16">
        <v>0</v>
      </c>
      <c r="HF23" s="16"/>
      <c r="HG23" s="16"/>
      <c r="HH23" s="16"/>
      <c r="HI23" s="16"/>
      <c r="HJ23" s="16">
        <v>0</v>
      </c>
      <c r="HK23" s="16"/>
      <c r="HL23" s="16">
        <v>0</v>
      </c>
      <c r="HM23" s="16"/>
      <c r="HN23" s="16"/>
      <c r="HO23" s="16"/>
      <c r="HP23" s="16"/>
      <c r="HQ23" s="16">
        <v>0</v>
      </c>
      <c r="HR23" s="16"/>
      <c r="HS23" s="16"/>
      <c r="HT23" s="16"/>
      <c r="HU23" s="16"/>
      <c r="HV23" s="16">
        <v>0</v>
      </c>
      <c r="HW23" s="16"/>
      <c r="HX23" s="16">
        <v>0</v>
      </c>
      <c r="HY23" s="16"/>
      <c r="HZ23" s="16"/>
      <c r="IA23" s="16"/>
      <c r="IB23" s="16"/>
      <c r="IC23" s="16">
        <v>0</v>
      </c>
      <c r="ID23" s="16"/>
      <c r="IE23" s="16"/>
      <c r="IF23" s="16"/>
      <c r="IG23" s="16"/>
      <c r="IH23" s="16">
        <v>0</v>
      </c>
      <c r="II23" s="16"/>
      <c r="IJ23" s="16">
        <v>0</v>
      </c>
      <c r="IK23" s="16"/>
      <c r="IL23" s="16"/>
      <c r="IM23" s="16"/>
      <c r="IN23" s="16"/>
      <c r="IO23" s="16">
        <v>0</v>
      </c>
      <c r="IP23" s="16"/>
      <c r="IQ23" s="16"/>
      <c r="IR23" s="16"/>
      <c r="IS23" s="16"/>
      <c r="IT23" s="16">
        <v>0</v>
      </c>
      <c r="IU23" s="16"/>
      <c r="IV23" s="16">
        <v>0</v>
      </c>
      <c r="IW23" s="16"/>
      <c r="IX23" s="16"/>
      <c r="IY23" s="16"/>
      <c r="IZ23" s="16"/>
      <c r="JA23" s="16">
        <v>0</v>
      </c>
      <c r="JB23" s="16"/>
      <c r="JC23" s="16"/>
      <c r="JD23" s="16"/>
      <c r="JE23" s="16"/>
      <c r="JF23" s="16">
        <v>56</v>
      </c>
      <c r="JG23" s="16"/>
      <c r="JH23" s="16">
        <v>0</v>
      </c>
      <c r="JI23" s="16"/>
      <c r="JJ23" s="16"/>
      <c r="JK23" s="16"/>
      <c r="JL23" s="16"/>
      <c r="JM23" s="16">
        <v>0</v>
      </c>
      <c r="JN23" s="16"/>
      <c r="JO23" s="16"/>
      <c r="JP23" s="16"/>
      <c r="JQ23" s="16"/>
      <c r="JR23" s="16">
        <v>0</v>
      </c>
      <c r="JS23" s="16"/>
      <c r="JT23" s="16">
        <v>0</v>
      </c>
      <c r="JU23" s="16"/>
      <c r="JV23" s="16"/>
      <c r="JW23" s="16"/>
      <c r="JX23" s="16"/>
      <c r="JY23" s="16">
        <v>0</v>
      </c>
      <c r="JZ23" s="16"/>
      <c r="KA23" s="16"/>
      <c r="KB23" s="16"/>
      <c r="KC23" s="16"/>
      <c r="KD23" s="16">
        <v>0</v>
      </c>
      <c r="KE23" s="16"/>
      <c r="KF23" s="16">
        <v>189</v>
      </c>
      <c r="KG23" s="16"/>
      <c r="KH23" s="16"/>
      <c r="KI23" s="16"/>
      <c r="KJ23" s="16"/>
      <c r="KK23" s="16">
        <v>0</v>
      </c>
      <c r="KL23" s="16"/>
      <c r="KM23" s="16"/>
      <c r="KN23" s="16"/>
      <c r="KO23" s="16"/>
      <c r="KP23" s="16">
        <v>0</v>
      </c>
      <c r="KQ23" s="16"/>
      <c r="KR23" s="16">
        <v>0</v>
      </c>
      <c r="KS23" s="16"/>
      <c r="KT23" s="16"/>
      <c r="KU23" s="16"/>
      <c r="KV23" s="16"/>
      <c r="KW23" s="16">
        <v>0</v>
      </c>
      <c r="KX23" s="16"/>
      <c r="KY23" s="16"/>
      <c r="KZ23" s="16"/>
      <c r="LA23" s="16"/>
      <c r="LB23" s="16">
        <v>0</v>
      </c>
      <c r="LC23" s="16"/>
      <c r="LD23" s="16">
        <v>0</v>
      </c>
      <c r="LE23" s="16"/>
      <c r="LF23" s="16"/>
      <c r="LG23" s="16"/>
      <c r="LH23" s="16"/>
      <c r="LI23" s="16">
        <v>0</v>
      </c>
      <c r="LJ23" s="16"/>
      <c r="LK23" s="16"/>
      <c r="LL23" s="16"/>
      <c r="LM23" s="16"/>
      <c r="LN23" s="16">
        <v>0</v>
      </c>
      <c r="LO23" s="16"/>
      <c r="LP23" s="16">
        <v>0</v>
      </c>
      <c r="LQ23" s="16"/>
      <c r="LR23" s="16"/>
      <c r="LS23" s="16"/>
      <c r="LT23" s="15"/>
      <c r="LU23" s="15">
        <v>0</v>
      </c>
      <c r="LV23" s="15"/>
      <c r="LW23" s="15"/>
      <c r="LX23" s="15"/>
      <c r="LY23" s="15"/>
      <c r="LZ23" s="15">
        <v>0</v>
      </c>
      <c r="MA23" s="15"/>
      <c r="MB23" s="15">
        <v>0</v>
      </c>
      <c r="MC23" s="15"/>
      <c r="MD23" s="15"/>
      <c r="ME23" s="15"/>
      <c r="MF23" s="15"/>
      <c r="MG23" s="15">
        <v>6046456.1600000001</v>
      </c>
      <c r="MH23" s="15"/>
      <c r="MI23" s="15"/>
      <c r="MJ23" s="15"/>
      <c r="MK23" s="15"/>
      <c r="ML23" s="15">
        <v>0</v>
      </c>
      <c r="MM23" s="15"/>
      <c r="MN23" s="15">
        <v>0</v>
      </c>
      <c r="MO23" s="15"/>
      <c r="MP23" s="15"/>
      <c r="MQ23" s="15"/>
      <c r="MR23" s="15"/>
      <c r="MS23" s="15">
        <v>0</v>
      </c>
      <c r="MT23" s="15"/>
      <c r="MU23" s="15"/>
      <c r="MV23" s="15"/>
      <c r="MW23" s="15"/>
      <c r="MX23" s="15">
        <v>0</v>
      </c>
      <c r="MY23" s="15"/>
      <c r="MZ23" s="15">
        <v>0</v>
      </c>
      <c r="NA23" s="15"/>
      <c r="NB23" s="15"/>
      <c r="NC23" s="15"/>
      <c r="ND23" s="15"/>
      <c r="NE23" s="15">
        <v>0</v>
      </c>
      <c r="NF23" s="15"/>
      <c r="NG23" s="15"/>
      <c r="NH23" s="15"/>
      <c r="NI23" s="15"/>
      <c r="NJ23" s="15">
        <v>0</v>
      </c>
      <c r="NK23" s="15"/>
      <c r="NL23" s="15">
        <v>0</v>
      </c>
      <c r="NM23" s="15"/>
      <c r="NN23" s="15"/>
      <c r="NO23" s="15"/>
      <c r="NP23" s="15"/>
      <c r="NQ23" s="15">
        <v>0</v>
      </c>
      <c r="NR23" s="15"/>
      <c r="NS23" s="15"/>
      <c r="NT23" s="15"/>
      <c r="NU23" s="15"/>
      <c r="NV23" s="15">
        <v>0</v>
      </c>
      <c r="NW23" s="15"/>
      <c r="NX23" s="15">
        <v>0</v>
      </c>
      <c r="NY23" s="15"/>
      <c r="NZ23" s="15"/>
      <c r="OA23" s="15"/>
      <c r="OB23" s="15"/>
      <c r="OC23" s="15">
        <v>0</v>
      </c>
      <c r="OD23" s="15"/>
      <c r="OE23" s="15"/>
      <c r="OF23" s="15"/>
      <c r="OG23" s="15"/>
      <c r="OH23" s="15">
        <v>0</v>
      </c>
      <c r="OI23" s="15"/>
      <c r="OJ23" s="15">
        <v>0</v>
      </c>
      <c r="OK23" s="15"/>
      <c r="OL23" s="15"/>
      <c r="OM23" s="15"/>
      <c r="ON23" s="15"/>
      <c r="OO23" s="15">
        <v>0</v>
      </c>
      <c r="OP23" s="15"/>
      <c r="OQ23" s="15"/>
      <c r="OR23" s="15"/>
      <c r="OS23" s="15"/>
      <c r="OT23" s="15">
        <v>754934.01</v>
      </c>
      <c r="OU23" s="15"/>
      <c r="OV23" s="15">
        <v>0</v>
      </c>
      <c r="OW23" s="15"/>
      <c r="OX23" s="15"/>
      <c r="OY23" s="15"/>
      <c r="OZ23" s="15"/>
      <c r="PA23" s="15">
        <v>0</v>
      </c>
      <c r="PB23" s="15"/>
      <c r="PC23" s="15"/>
      <c r="PD23" s="15"/>
      <c r="PE23" s="15"/>
      <c r="PF23" s="15">
        <v>0</v>
      </c>
      <c r="PG23" s="15"/>
      <c r="PH23" s="15">
        <v>0</v>
      </c>
      <c r="PI23" s="15"/>
      <c r="PJ23" s="15"/>
      <c r="PK23" s="15"/>
      <c r="PL23" s="15"/>
      <c r="PM23" s="15">
        <v>0</v>
      </c>
      <c r="PN23" s="15"/>
      <c r="PO23" s="15"/>
      <c r="PP23" s="15"/>
      <c r="PQ23" s="15"/>
      <c r="PR23" s="15">
        <v>0</v>
      </c>
      <c r="PS23" s="15"/>
      <c r="PT23" s="15">
        <v>2638326.2799999998</v>
      </c>
      <c r="PU23" s="15"/>
      <c r="PV23" s="15"/>
      <c r="PW23" s="15"/>
      <c r="PX23" s="15"/>
      <c r="PY23" s="15">
        <v>0</v>
      </c>
      <c r="PZ23" s="15"/>
      <c r="QA23" s="15"/>
      <c r="QB23" s="15"/>
      <c r="QC23" s="15"/>
      <c r="QD23" s="15">
        <v>0</v>
      </c>
      <c r="QE23" s="15"/>
      <c r="QF23" s="15">
        <v>0</v>
      </c>
      <c r="QG23" s="15"/>
      <c r="QH23" s="15"/>
      <c r="QI23" s="15"/>
    </row>
    <row r="24" spans="1:451">
      <c r="A24" s="13" t="s">
        <v>53</v>
      </c>
      <c r="B24" s="11">
        <v>0</v>
      </c>
      <c r="C24" s="11">
        <v>0</v>
      </c>
      <c r="D24" s="11">
        <v>-1</v>
      </c>
      <c r="E24" s="11">
        <v>-2</v>
      </c>
      <c r="F24" s="11">
        <v>-3</v>
      </c>
      <c r="G24" s="11">
        <v>0</v>
      </c>
      <c r="H24" s="11">
        <v>-1000</v>
      </c>
      <c r="I24" s="11">
        <v>-1000</v>
      </c>
      <c r="J24" s="11">
        <v>0</v>
      </c>
      <c r="K24" s="11">
        <v>0</v>
      </c>
      <c r="L24" s="11">
        <v>0</v>
      </c>
      <c r="M24" s="11">
        <v>0</v>
      </c>
      <c r="N24" s="11"/>
      <c r="O24" s="11"/>
      <c r="P24" s="11"/>
      <c r="Q24" s="11"/>
      <c r="R24" s="13"/>
      <c r="S24" s="13" t="s">
        <v>49</v>
      </c>
      <c r="T24" s="16"/>
      <c r="U24" s="16">
        <v>5</v>
      </c>
      <c r="V24" s="16"/>
      <c r="W24" s="16"/>
      <c r="X24" s="16"/>
      <c r="Y24" s="16"/>
      <c r="Z24" s="16">
        <v>2</v>
      </c>
      <c r="AA24" s="16"/>
      <c r="AB24" s="16">
        <v>6</v>
      </c>
      <c r="AC24" s="16"/>
      <c r="AD24" s="16"/>
      <c r="AE24" s="16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15"/>
      <c r="AS24" s="15"/>
      <c r="AT24" s="15"/>
      <c r="AU24" s="15"/>
      <c r="AV24" s="15"/>
      <c r="AW24" s="15"/>
      <c r="AX24" s="15">
        <v>0</v>
      </c>
      <c r="AY24" s="15"/>
      <c r="AZ24" s="15">
        <v>0</v>
      </c>
      <c r="BA24" s="15"/>
      <c r="BB24" s="15"/>
      <c r="BC24" s="15"/>
      <c r="BD24" s="15"/>
      <c r="BE24" s="15">
        <v>0</v>
      </c>
      <c r="BF24" s="15"/>
      <c r="BG24" s="15"/>
      <c r="BH24" s="15"/>
      <c r="BI24" s="15"/>
      <c r="BJ24" s="15">
        <v>0</v>
      </c>
      <c r="BK24" s="15"/>
      <c r="BL24" s="15">
        <v>0</v>
      </c>
      <c r="BM24" s="15"/>
      <c r="BN24" s="15"/>
      <c r="BO24" s="15"/>
      <c r="BP24" s="15"/>
      <c r="BQ24" s="15"/>
      <c r="BR24" s="15"/>
      <c r="BS24" s="15"/>
      <c r="BT24" s="15"/>
      <c r="BU24" s="15"/>
      <c r="BV24" s="15">
        <v>0</v>
      </c>
      <c r="BW24" s="15"/>
      <c r="BX24" s="15">
        <v>0</v>
      </c>
      <c r="BY24" s="15"/>
      <c r="BZ24" s="15"/>
      <c r="CA24" s="15"/>
      <c r="CB24" s="17" t="e">
        <v>#DIV/0!</v>
      </c>
      <c r="CC24" s="17" t="e">
        <v>#DIV/0!</v>
      </c>
      <c r="CD24" s="17" t="e">
        <v>#DIV/0!</v>
      </c>
      <c r="CE24" s="17" t="e">
        <v>#DIV/0!</v>
      </c>
      <c r="CF24" s="17" t="e">
        <v>#DIV/0!</v>
      </c>
      <c r="CG24" s="17" t="e">
        <v>#DIV/0!</v>
      </c>
      <c r="CH24" s="17" t="e">
        <v>#DIV/0!</v>
      </c>
      <c r="CI24" s="17" t="e">
        <v>#DIV/0!</v>
      </c>
      <c r="CJ24" s="17" t="e">
        <v>#DIV/0!</v>
      </c>
      <c r="CK24" s="17" t="e">
        <v>#DIV/0!</v>
      </c>
      <c r="CL24" s="17" t="e">
        <v>#DIV/0!</v>
      </c>
      <c r="CM24" s="17" t="e">
        <v>#DIV/0!</v>
      </c>
      <c r="CN24" s="17" t="e">
        <v>#DIV/0!</v>
      </c>
      <c r="CO24" s="17" t="e">
        <v>#DIV/0!</v>
      </c>
      <c r="CP24" s="17" t="e">
        <v>#DIV/0!</v>
      </c>
      <c r="CQ24" s="17" t="e">
        <v>#DIV/0!</v>
      </c>
      <c r="CR24" s="17" t="e">
        <v>#DIV/0!</v>
      </c>
      <c r="CS24" s="17" t="e">
        <v>#DIV/0!</v>
      </c>
      <c r="CT24" s="17" t="e">
        <v>#DIV/0!</v>
      </c>
      <c r="CU24" s="17" t="e">
        <v>#DIV/0!</v>
      </c>
      <c r="CV24" s="17" t="e">
        <v>#DIV/0!</v>
      </c>
      <c r="CW24" s="17" t="e">
        <v>#DIV/0!</v>
      </c>
      <c r="CX24" s="17" t="e">
        <v>#DIV/0!</v>
      </c>
      <c r="CY24" s="17" t="e">
        <v>#DIV/0!</v>
      </c>
      <c r="CZ24" s="17">
        <v>0</v>
      </c>
      <c r="DA24" s="17">
        <v>0.16195945713054716</v>
      </c>
      <c r="DB24" s="17">
        <v>0</v>
      </c>
      <c r="DC24" s="17">
        <v>0</v>
      </c>
      <c r="DD24" s="17">
        <v>0</v>
      </c>
      <c r="DE24" s="17">
        <v>0</v>
      </c>
      <c r="DF24" s="17">
        <v>0.16990000000000002</v>
      </c>
      <c r="DG24" s="17">
        <v>0</v>
      </c>
      <c r="DH24" s="17">
        <v>0.1595788254341321</v>
      </c>
      <c r="DI24" s="17">
        <v>0</v>
      </c>
      <c r="DJ24" s="17">
        <v>0</v>
      </c>
      <c r="DK24" s="17">
        <v>0</v>
      </c>
      <c r="DL24" s="18">
        <v>0</v>
      </c>
      <c r="DM24" s="18">
        <v>120</v>
      </c>
      <c r="DN24" s="18">
        <v>0</v>
      </c>
      <c r="DO24" s="18">
        <v>0</v>
      </c>
      <c r="DP24" s="18">
        <v>0</v>
      </c>
      <c r="DQ24" s="18">
        <v>0</v>
      </c>
      <c r="DR24" s="18">
        <v>120</v>
      </c>
      <c r="DS24" s="18">
        <v>0</v>
      </c>
      <c r="DT24" s="18">
        <v>117.21117334756033</v>
      </c>
      <c r="DU24" s="18">
        <v>0</v>
      </c>
      <c r="DV24" s="18">
        <v>0</v>
      </c>
      <c r="DW24" s="18">
        <v>0</v>
      </c>
      <c r="DX24" s="18">
        <v>0</v>
      </c>
      <c r="DY24" s="18">
        <v>119</v>
      </c>
      <c r="DZ24" s="18">
        <v>0</v>
      </c>
      <c r="EA24" s="18">
        <v>0</v>
      </c>
      <c r="EB24" s="18">
        <v>0</v>
      </c>
      <c r="EC24" s="18">
        <v>0</v>
      </c>
      <c r="ED24" s="18">
        <v>119</v>
      </c>
      <c r="EE24" s="18">
        <v>0</v>
      </c>
      <c r="EF24" s="18">
        <v>116.21117334756033</v>
      </c>
      <c r="EG24" s="18">
        <v>0</v>
      </c>
      <c r="EH24" s="18">
        <v>0</v>
      </c>
      <c r="EI24" s="18">
        <v>0</v>
      </c>
      <c r="EJ24" s="18">
        <v>0</v>
      </c>
      <c r="EK24" s="18">
        <v>0</v>
      </c>
      <c r="EL24" s="18">
        <v>0</v>
      </c>
      <c r="EM24" s="18">
        <v>0</v>
      </c>
      <c r="EN24" s="18">
        <v>0</v>
      </c>
      <c r="EO24" s="18">
        <v>0</v>
      </c>
      <c r="EP24" s="18">
        <v>0</v>
      </c>
      <c r="EQ24" s="18">
        <v>0</v>
      </c>
      <c r="ER24" s="18">
        <v>0</v>
      </c>
      <c r="ES24" s="18">
        <v>0</v>
      </c>
      <c r="ET24" s="18">
        <v>0</v>
      </c>
      <c r="EU24" s="18">
        <v>0</v>
      </c>
      <c r="EV24" s="18">
        <v>0</v>
      </c>
      <c r="EW24" s="18">
        <v>728.09220163722534</v>
      </c>
      <c r="EX24" s="18">
        <v>0</v>
      </c>
      <c r="EY24" s="18">
        <v>0</v>
      </c>
      <c r="EZ24" s="18">
        <v>0</v>
      </c>
      <c r="FA24" s="18">
        <v>0</v>
      </c>
      <c r="FB24" s="18">
        <v>610.41935483870964</v>
      </c>
      <c r="FC24" s="18">
        <v>0</v>
      </c>
      <c r="FD24" s="18">
        <v>769.62305901089485</v>
      </c>
      <c r="FE24" s="18">
        <v>0</v>
      </c>
      <c r="FF24" s="18">
        <v>0</v>
      </c>
      <c r="FG24" s="18">
        <v>0</v>
      </c>
      <c r="FH24" s="14">
        <v>0</v>
      </c>
      <c r="FI24" s="14">
        <v>12480</v>
      </c>
      <c r="FJ24" s="14">
        <v>0</v>
      </c>
      <c r="FK24" s="14">
        <v>0</v>
      </c>
      <c r="FL24" s="14">
        <v>0</v>
      </c>
      <c r="FM24" s="14">
        <v>0</v>
      </c>
      <c r="FN24" s="14">
        <v>12090</v>
      </c>
      <c r="FO24" s="14">
        <v>0</v>
      </c>
      <c r="FP24" s="14">
        <v>19055.166666666668</v>
      </c>
      <c r="FQ24" s="14">
        <v>0</v>
      </c>
      <c r="FR24" s="14">
        <v>0</v>
      </c>
      <c r="FS24" s="14">
        <v>0</v>
      </c>
      <c r="FT24" s="17">
        <v>0</v>
      </c>
      <c r="FU24" s="17">
        <v>0.25608974358974357</v>
      </c>
      <c r="FV24" s="17">
        <v>0</v>
      </c>
      <c r="FW24" s="17">
        <v>0</v>
      </c>
      <c r="FX24" s="17">
        <v>0</v>
      </c>
      <c r="FY24" s="17">
        <v>0</v>
      </c>
      <c r="FZ24" s="17">
        <v>0.1</v>
      </c>
      <c r="GA24" s="17">
        <v>0</v>
      </c>
      <c r="GB24" s="17">
        <v>0.19520611207808905</v>
      </c>
      <c r="GC24" s="17">
        <v>0</v>
      </c>
      <c r="GD24" s="17">
        <v>0</v>
      </c>
      <c r="GE24" s="17">
        <v>0</v>
      </c>
      <c r="GF24" s="16"/>
      <c r="GG24" s="16">
        <v>0</v>
      </c>
      <c r="GH24" s="16"/>
      <c r="GI24" s="16"/>
      <c r="GJ24" s="16"/>
      <c r="GK24" s="16"/>
      <c r="GL24" s="16">
        <v>0</v>
      </c>
      <c r="GM24" s="16"/>
      <c r="GN24" s="16">
        <v>0</v>
      </c>
      <c r="GO24" s="16"/>
      <c r="GP24" s="16"/>
      <c r="GQ24" s="16"/>
      <c r="GR24" s="16"/>
      <c r="GS24" s="16">
        <v>5</v>
      </c>
      <c r="GT24" s="16"/>
      <c r="GU24" s="16"/>
      <c r="GV24" s="16"/>
      <c r="GW24" s="16"/>
      <c r="GX24" s="16">
        <v>0</v>
      </c>
      <c r="GY24" s="16"/>
      <c r="GZ24" s="16">
        <v>0</v>
      </c>
      <c r="HA24" s="16"/>
      <c r="HB24" s="16"/>
      <c r="HC24" s="16"/>
      <c r="HD24" s="16"/>
      <c r="HE24" s="16">
        <v>0</v>
      </c>
      <c r="HF24" s="16"/>
      <c r="HG24" s="16"/>
      <c r="HH24" s="16"/>
      <c r="HI24" s="16"/>
      <c r="HJ24" s="16">
        <v>0</v>
      </c>
      <c r="HK24" s="16"/>
      <c r="HL24" s="16">
        <v>0</v>
      </c>
      <c r="HM24" s="16"/>
      <c r="HN24" s="16"/>
      <c r="HO24" s="16"/>
      <c r="HP24" s="16"/>
      <c r="HQ24" s="16">
        <v>0</v>
      </c>
      <c r="HR24" s="16"/>
      <c r="HS24" s="16"/>
      <c r="HT24" s="16"/>
      <c r="HU24" s="16"/>
      <c r="HV24" s="16">
        <v>0</v>
      </c>
      <c r="HW24" s="16"/>
      <c r="HX24" s="16">
        <v>0</v>
      </c>
      <c r="HY24" s="16"/>
      <c r="HZ24" s="16"/>
      <c r="IA24" s="16"/>
      <c r="IB24" s="16"/>
      <c r="IC24" s="16">
        <v>0</v>
      </c>
      <c r="ID24" s="16"/>
      <c r="IE24" s="16"/>
      <c r="IF24" s="16"/>
      <c r="IG24" s="16"/>
      <c r="IH24" s="16">
        <v>0</v>
      </c>
      <c r="II24" s="16"/>
      <c r="IJ24" s="16">
        <v>0</v>
      </c>
      <c r="IK24" s="16"/>
      <c r="IL24" s="16"/>
      <c r="IM24" s="16"/>
      <c r="IN24" s="16"/>
      <c r="IO24" s="16">
        <v>0</v>
      </c>
      <c r="IP24" s="16"/>
      <c r="IQ24" s="16"/>
      <c r="IR24" s="16"/>
      <c r="IS24" s="16"/>
      <c r="IT24" s="16">
        <v>0</v>
      </c>
      <c r="IU24" s="16"/>
      <c r="IV24" s="16">
        <v>0</v>
      </c>
      <c r="IW24" s="16"/>
      <c r="IX24" s="16"/>
      <c r="IY24" s="16"/>
      <c r="IZ24" s="16"/>
      <c r="JA24" s="16">
        <v>0</v>
      </c>
      <c r="JB24" s="16"/>
      <c r="JC24" s="16"/>
      <c r="JD24" s="16"/>
      <c r="JE24" s="16"/>
      <c r="JF24" s="16">
        <v>2</v>
      </c>
      <c r="JG24" s="16"/>
      <c r="JH24" s="16">
        <v>0</v>
      </c>
      <c r="JI24" s="16"/>
      <c r="JJ24" s="16"/>
      <c r="JK24" s="16"/>
      <c r="JL24" s="16"/>
      <c r="JM24" s="16">
        <v>0</v>
      </c>
      <c r="JN24" s="16"/>
      <c r="JO24" s="16"/>
      <c r="JP24" s="16"/>
      <c r="JQ24" s="16"/>
      <c r="JR24" s="16">
        <v>0</v>
      </c>
      <c r="JS24" s="16"/>
      <c r="JT24" s="16">
        <v>0</v>
      </c>
      <c r="JU24" s="16"/>
      <c r="JV24" s="16"/>
      <c r="JW24" s="16"/>
      <c r="JX24" s="16"/>
      <c r="JY24" s="16">
        <v>0</v>
      </c>
      <c r="JZ24" s="16"/>
      <c r="KA24" s="16"/>
      <c r="KB24" s="16"/>
      <c r="KC24" s="16"/>
      <c r="KD24" s="16">
        <v>0</v>
      </c>
      <c r="KE24" s="16"/>
      <c r="KF24" s="16">
        <v>6</v>
      </c>
      <c r="KG24" s="16"/>
      <c r="KH24" s="16"/>
      <c r="KI24" s="16"/>
      <c r="KJ24" s="16"/>
      <c r="KK24" s="16">
        <v>0</v>
      </c>
      <c r="KL24" s="16"/>
      <c r="KM24" s="16"/>
      <c r="KN24" s="16"/>
      <c r="KO24" s="16"/>
      <c r="KP24" s="16">
        <v>0</v>
      </c>
      <c r="KQ24" s="16"/>
      <c r="KR24" s="16">
        <v>0</v>
      </c>
      <c r="KS24" s="16"/>
      <c r="KT24" s="16"/>
      <c r="KU24" s="16"/>
      <c r="KV24" s="16"/>
      <c r="KW24" s="16">
        <v>0</v>
      </c>
      <c r="KX24" s="16"/>
      <c r="KY24" s="16"/>
      <c r="KZ24" s="16"/>
      <c r="LA24" s="16"/>
      <c r="LB24" s="16">
        <v>0</v>
      </c>
      <c r="LC24" s="16"/>
      <c r="LD24" s="16">
        <v>0</v>
      </c>
      <c r="LE24" s="16"/>
      <c r="LF24" s="16"/>
      <c r="LG24" s="16"/>
      <c r="LH24" s="16"/>
      <c r="LI24" s="16">
        <v>0</v>
      </c>
      <c r="LJ24" s="16"/>
      <c r="LK24" s="16"/>
      <c r="LL24" s="16"/>
      <c r="LM24" s="16"/>
      <c r="LN24" s="16">
        <v>0</v>
      </c>
      <c r="LO24" s="16"/>
      <c r="LP24" s="16">
        <v>0</v>
      </c>
      <c r="LQ24" s="16"/>
      <c r="LR24" s="16"/>
      <c r="LS24" s="16"/>
      <c r="LT24" s="15"/>
      <c r="LU24" s="15">
        <v>0</v>
      </c>
      <c r="LV24" s="15"/>
      <c r="LW24" s="15"/>
      <c r="LX24" s="15"/>
      <c r="LY24" s="15"/>
      <c r="LZ24" s="15">
        <v>0</v>
      </c>
      <c r="MA24" s="15"/>
      <c r="MB24" s="15">
        <v>0</v>
      </c>
      <c r="MC24" s="15"/>
      <c r="MD24" s="15"/>
      <c r="ME24" s="15"/>
      <c r="MF24" s="15"/>
      <c r="MG24" s="15"/>
      <c r="MH24" s="15"/>
      <c r="MI24" s="15"/>
      <c r="MJ24" s="15"/>
      <c r="MK24" s="15"/>
      <c r="ML24" s="15">
        <v>0</v>
      </c>
      <c r="MM24" s="15"/>
      <c r="MN24" s="15">
        <v>0</v>
      </c>
      <c r="MO24" s="15"/>
      <c r="MP24" s="15"/>
      <c r="MQ24" s="15"/>
      <c r="MR24" s="15"/>
      <c r="MS24" s="15"/>
      <c r="MT24" s="15"/>
      <c r="MU24" s="15"/>
      <c r="MV24" s="15"/>
      <c r="MW24" s="15"/>
      <c r="MX24" s="15">
        <v>0</v>
      </c>
      <c r="MY24" s="15"/>
      <c r="MZ24" s="15">
        <v>0</v>
      </c>
      <c r="NA24" s="15"/>
      <c r="NB24" s="15"/>
      <c r="NC24" s="15"/>
      <c r="ND24" s="15"/>
      <c r="NE24" s="15"/>
      <c r="NF24" s="15"/>
      <c r="NG24" s="15"/>
      <c r="NH24" s="15"/>
      <c r="NI24" s="15"/>
      <c r="NJ24" s="15">
        <v>0</v>
      </c>
      <c r="NK24" s="15"/>
      <c r="NL24" s="15">
        <v>0</v>
      </c>
      <c r="NM24" s="15"/>
      <c r="NN24" s="15"/>
      <c r="NO24" s="15"/>
      <c r="NP24" s="15"/>
      <c r="NQ24" s="15"/>
      <c r="NR24" s="15"/>
      <c r="NS24" s="15"/>
      <c r="NT24" s="15"/>
      <c r="NU24" s="15"/>
      <c r="NV24" s="15">
        <v>0</v>
      </c>
      <c r="NW24" s="15"/>
      <c r="NX24" s="15">
        <v>0</v>
      </c>
      <c r="NY24" s="15"/>
      <c r="NZ24" s="15"/>
      <c r="OA24" s="15"/>
      <c r="OB24" s="15"/>
      <c r="OC24" s="15"/>
      <c r="OD24" s="15"/>
      <c r="OE24" s="15"/>
      <c r="OF24" s="15"/>
      <c r="OG24" s="15"/>
      <c r="OH24" s="15">
        <v>0</v>
      </c>
      <c r="OI24" s="15"/>
      <c r="OJ24" s="15">
        <v>0</v>
      </c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</row>
    <row r="25" spans="1:451">
      <c r="A25" s="13" t="s">
        <v>54</v>
      </c>
      <c r="B25" s="11">
        <v>-1000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1000</v>
      </c>
      <c r="L25" s="11">
        <v>0</v>
      </c>
      <c r="M25" s="11">
        <v>0</v>
      </c>
      <c r="N25" s="11"/>
      <c r="O25" s="11"/>
      <c r="P25" s="11"/>
      <c r="Q25" s="11"/>
      <c r="R25" s="13"/>
      <c r="S25" s="13" t="s">
        <v>50</v>
      </c>
      <c r="T25" s="1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7" t="e">
        <v>#DIV/0!</v>
      </c>
      <c r="CC25" s="17" t="e">
        <v>#DIV/0!</v>
      </c>
      <c r="CD25" s="17" t="e">
        <v>#DIV/0!</v>
      </c>
      <c r="CE25" s="17" t="e">
        <v>#DIV/0!</v>
      </c>
      <c r="CF25" s="17" t="e">
        <v>#DIV/0!</v>
      </c>
      <c r="CG25" s="17" t="e">
        <v>#DIV/0!</v>
      </c>
      <c r="CH25" s="17" t="e">
        <v>#DIV/0!</v>
      </c>
      <c r="CI25" s="17" t="e">
        <v>#DIV/0!</v>
      </c>
      <c r="CJ25" s="17" t="e">
        <v>#DIV/0!</v>
      </c>
      <c r="CK25" s="17" t="e">
        <v>#DIV/0!</v>
      </c>
      <c r="CL25" s="17" t="e">
        <v>#DIV/0!</v>
      </c>
      <c r="CM25" s="17" t="e">
        <v>#DIV/0!</v>
      </c>
      <c r="CN25" s="17" t="e">
        <v>#DIV/0!</v>
      </c>
      <c r="CO25" s="17" t="e">
        <v>#DIV/0!</v>
      </c>
      <c r="CP25" s="17" t="e">
        <v>#DIV/0!</v>
      </c>
      <c r="CQ25" s="17" t="e">
        <v>#DIV/0!</v>
      </c>
      <c r="CR25" s="17" t="e">
        <v>#DIV/0!</v>
      </c>
      <c r="CS25" s="17" t="e">
        <v>#DIV/0!</v>
      </c>
      <c r="CT25" s="17" t="e">
        <v>#DIV/0!</v>
      </c>
      <c r="CU25" s="17" t="e">
        <v>#DIV/0!</v>
      </c>
      <c r="CV25" s="17" t="e">
        <v>#DIV/0!</v>
      </c>
      <c r="CW25" s="17" t="e">
        <v>#DIV/0!</v>
      </c>
      <c r="CX25" s="17" t="e">
        <v>#DIV/0!</v>
      </c>
      <c r="CY25" s="17" t="e">
        <v>#DIV/0!</v>
      </c>
      <c r="CZ25" s="17">
        <v>0</v>
      </c>
      <c r="DA25" s="17">
        <v>0</v>
      </c>
      <c r="DB25" s="17">
        <v>0</v>
      </c>
      <c r="DC25" s="17">
        <v>0</v>
      </c>
      <c r="DD25" s="17">
        <v>0</v>
      </c>
      <c r="DE25" s="17">
        <v>0</v>
      </c>
      <c r="DF25" s="17">
        <v>0</v>
      </c>
      <c r="DG25" s="17">
        <v>0</v>
      </c>
      <c r="DH25" s="17">
        <v>0</v>
      </c>
      <c r="DI25" s="17">
        <v>0</v>
      </c>
      <c r="DJ25" s="17">
        <v>0</v>
      </c>
      <c r="DK25" s="17">
        <v>0</v>
      </c>
      <c r="DL25" s="18">
        <v>0</v>
      </c>
      <c r="DM25" s="18">
        <v>0</v>
      </c>
      <c r="DN25" s="18">
        <v>0</v>
      </c>
      <c r="DO25" s="18">
        <v>0</v>
      </c>
      <c r="DP25" s="18">
        <v>0</v>
      </c>
      <c r="DQ25" s="18">
        <v>0</v>
      </c>
      <c r="DR25" s="18">
        <v>0</v>
      </c>
      <c r="DS25" s="18">
        <v>0</v>
      </c>
      <c r="DT25" s="18">
        <v>0</v>
      </c>
      <c r="DU25" s="18">
        <v>0</v>
      </c>
      <c r="DV25" s="18">
        <v>0</v>
      </c>
      <c r="DW25" s="18">
        <v>0</v>
      </c>
      <c r="DX25" s="18">
        <v>0</v>
      </c>
      <c r="DY25" s="18">
        <v>0</v>
      </c>
      <c r="DZ25" s="18">
        <v>0</v>
      </c>
      <c r="EA25" s="18">
        <v>0</v>
      </c>
      <c r="EB25" s="18">
        <v>0</v>
      </c>
      <c r="EC25" s="18">
        <v>0</v>
      </c>
      <c r="ED25" s="18">
        <v>0</v>
      </c>
      <c r="EE25" s="18">
        <v>0</v>
      </c>
      <c r="EF25" s="18">
        <v>0</v>
      </c>
      <c r="EG25" s="18">
        <v>0</v>
      </c>
      <c r="EH25" s="18">
        <v>0</v>
      </c>
      <c r="EI25" s="18">
        <v>0</v>
      </c>
      <c r="EJ25" s="18">
        <v>0</v>
      </c>
      <c r="EK25" s="18">
        <v>0</v>
      </c>
      <c r="EL25" s="18">
        <v>0</v>
      </c>
      <c r="EM25" s="18">
        <v>0</v>
      </c>
      <c r="EN25" s="18">
        <v>0</v>
      </c>
      <c r="EO25" s="18">
        <v>0</v>
      </c>
      <c r="EP25" s="18">
        <v>0</v>
      </c>
      <c r="EQ25" s="18">
        <v>0</v>
      </c>
      <c r="ER25" s="18">
        <v>0</v>
      </c>
      <c r="ES25" s="18">
        <v>0</v>
      </c>
      <c r="ET25" s="18">
        <v>0</v>
      </c>
      <c r="EU25" s="18">
        <v>0</v>
      </c>
      <c r="EV25" s="18">
        <v>0</v>
      </c>
      <c r="EW25" s="18">
        <v>0</v>
      </c>
      <c r="EX25" s="18">
        <v>0</v>
      </c>
      <c r="EY25" s="18">
        <v>0</v>
      </c>
      <c r="EZ25" s="18">
        <v>0</v>
      </c>
      <c r="FA25" s="18">
        <v>0</v>
      </c>
      <c r="FB25" s="18">
        <v>0</v>
      </c>
      <c r="FC25" s="18">
        <v>0</v>
      </c>
      <c r="FD25" s="18">
        <v>0</v>
      </c>
      <c r="FE25" s="18">
        <v>0</v>
      </c>
      <c r="FF25" s="18">
        <v>0</v>
      </c>
      <c r="FG25" s="18">
        <v>0</v>
      </c>
      <c r="FH25" s="14">
        <v>0</v>
      </c>
      <c r="FI25" s="14">
        <v>0</v>
      </c>
      <c r="FJ25" s="14">
        <v>0</v>
      </c>
      <c r="FK25" s="14">
        <v>0</v>
      </c>
      <c r="FL25" s="14">
        <v>0</v>
      </c>
      <c r="FM25" s="14">
        <v>0</v>
      </c>
      <c r="FN25" s="14">
        <v>0</v>
      </c>
      <c r="FO25" s="14">
        <v>0</v>
      </c>
      <c r="FP25" s="14">
        <v>0</v>
      </c>
      <c r="FQ25" s="14">
        <v>0</v>
      </c>
      <c r="FR25" s="14">
        <v>0</v>
      </c>
      <c r="FS25" s="14">
        <v>0</v>
      </c>
      <c r="FT25" s="17">
        <v>0</v>
      </c>
      <c r="FU25" s="17">
        <v>0</v>
      </c>
      <c r="FV25" s="17">
        <v>0</v>
      </c>
      <c r="FW25" s="17">
        <v>0</v>
      </c>
      <c r="FX25" s="17">
        <v>0</v>
      </c>
      <c r="FY25" s="17">
        <v>0</v>
      </c>
      <c r="FZ25" s="17">
        <v>0</v>
      </c>
      <c r="GA25" s="17">
        <v>0</v>
      </c>
      <c r="GB25" s="17">
        <v>0</v>
      </c>
      <c r="GC25" s="17">
        <v>0</v>
      </c>
      <c r="GD25" s="17">
        <v>0</v>
      </c>
      <c r="GE25" s="17">
        <v>0</v>
      </c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  <c r="KR25" s="16"/>
      <c r="KS25" s="16"/>
      <c r="KT25" s="16"/>
      <c r="KU25" s="16"/>
      <c r="KV25" s="16"/>
      <c r="KW25" s="16"/>
      <c r="KX25" s="16"/>
      <c r="KY25" s="16"/>
      <c r="KZ25" s="16"/>
      <c r="LA25" s="16"/>
      <c r="LB25" s="16"/>
      <c r="LC25" s="16"/>
      <c r="LD25" s="16"/>
      <c r="LE25" s="16"/>
      <c r="LF25" s="16"/>
      <c r="LG25" s="16"/>
      <c r="LH25" s="16"/>
      <c r="LI25" s="16"/>
      <c r="LJ25" s="16"/>
      <c r="LK25" s="16"/>
      <c r="LL25" s="16"/>
      <c r="LM25" s="16"/>
      <c r="LN25" s="16"/>
      <c r="LO25" s="16"/>
      <c r="LP25" s="16"/>
      <c r="LQ25" s="16"/>
      <c r="LR25" s="16"/>
      <c r="LS25" s="16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</row>
    <row r="26" spans="1:451">
      <c r="A26" s="13" t="s">
        <v>55</v>
      </c>
      <c r="B26" s="11">
        <v>-1000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1000</v>
      </c>
      <c r="M26" s="11">
        <v>0</v>
      </c>
      <c r="N26" s="11"/>
      <c r="O26" s="11"/>
      <c r="P26" s="11"/>
      <c r="Q26" s="11"/>
      <c r="R26" s="13"/>
      <c r="S26" s="13" t="s">
        <v>51</v>
      </c>
      <c r="T26" s="1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7" t="e">
        <v>#DIV/0!</v>
      </c>
      <c r="CC26" s="17" t="e">
        <v>#DIV/0!</v>
      </c>
      <c r="CD26" s="17" t="e">
        <v>#DIV/0!</v>
      </c>
      <c r="CE26" s="17" t="e">
        <v>#DIV/0!</v>
      </c>
      <c r="CF26" s="17" t="e">
        <v>#DIV/0!</v>
      </c>
      <c r="CG26" s="17" t="e">
        <v>#DIV/0!</v>
      </c>
      <c r="CH26" s="17" t="e">
        <v>#DIV/0!</v>
      </c>
      <c r="CI26" s="17" t="e">
        <v>#DIV/0!</v>
      </c>
      <c r="CJ26" s="17" t="e">
        <v>#DIV/0!</v>
      </c>
      <c r="CK26" s="17" t="e">
        <v>#DIV/0!</v>
      </c>
      <c r="CL26" s="17" t="e">
        <v>#DIV/0!</v>
      </c>
      <c r="CM26" s="17" t="e">
        <v>#DIV/0!</v>
      </c>
      <c r="CN26" s="17" t="e">
        <v>#DIV/0!</v>
      </c>
      <c r="CO26" s="17" t="e">
        <v>#DIV/0!</v>
      </c>
      <c r="CP26" s="17" t="e">
        <v>#DIV/0!</v>
      </c>
      <c r="CQ26" s="17" t="e">
        <v>#DIV/0!</v>
      </c>
      <c r="CR26" s="17" t="e">
        <v>#DIV/0!</v>
      </c>
      <c r="CS26" s="17" t="e">
        <v>#DIV/0!</v>
      </c>
      <c r="CT26" s="17" t="e">
        <v>#DIV/0!</v>
      </c>
      <c r="CU26" s="17" t="e">
        <v>#DIV/0!</v>
      </c>
      <c r="CV26" s="17" t="e">
        <v>#DIV/0!</v>
      </c>
      <c r="CW26" s="17" t="e">
        <v>#DIV/0!</v>
      </c>
      <c r="CX26" s="17" t="e">
        <v>#DIV/0!</v>
      </c>
      <c r="CY26" s="17" t="e">
        <v>#DIV/0!</v>
      </c>
      <c r="CZ26" s="17">
        <v>0</v>
      </c>
      <c r="DA26" s="17">
        <v>0</v>
      </c>
      <c r="DB26" s="17">
        <v>0</v>
      </c>
      <c r="DC26" s="17">
        <v>0</v>
      </c>
      <c r="DD26" s="17">
        <v>0</v>
      </c>
      <c r="DE26" s="17">
        <v>0</v>
      </c>
      <c r="DF26" s="17">
        <v>0</v>
      </c>
      <c r="DG26" s="17">
        <v>0</v>
      </c>
      <c r="DH26" s="17">
        <v>0</v>
      </c>
      <c r="DI26" s="17">
        <v>0</v>
      </c>
      <c r="DJ26" s="17">
        <v>0</v>
      </c>
      <c r="DK26" s="17">
        <v>0</v>
      </c>
      <c r="DL26" s="18">
        <v>0</v>
      </c>
      <c r="DM26" s="18">
        <v>0</v>
      </c>
      <c r="DN26" s="18">
        <v>0</v>
      </c>
      <c r="DO26" s="18">
        <v>0</v>
      </c>
      <c r="DP26" s="18">
        <v>0</v>
      </c>
      <c r="DQ26" s="18">
        <v>0</v>
      </c>
      <c r="DR26" s="18">
        <v>0</v>
      </c>
      <c r="DS26" s="18">
        <v>0</v>
      </c>
      <c r="DT26" s="18">
        <v>0</v>
      </c>
      <c r="DU26" s="18">
        <v>0</v>
      </c>
      <c r="DV26" s="18">
        <v>0</v>
      </c>
      <c r="DW26" s="18">
        <v>0</v>
      </c>
      <c r="DX26" s="18">
        <v>0</v>
      </c>
      <c r="DY26" s="18">
        <v>0</v>
      </c>
      <c r="DZ26" s="18">
        <v>0</v>
      </c>
      <c r="EA26" s="18">
        <v>0</v>
      </c>
      <c r="EB26" s="18">
        <v>0</v>
      </c>
      <c r="EC26" s="18">
        <v>0</v>
      </c>
      <c r="ED26" s="18">
        <v>0</v>
      </c>
      <c r="EE26" s="18">
        <v>0</v>
      </c>
      <c r="EF26" s="18">
        <v>0</v>
      </c>
      <c r="EG26" s="18">
        <v>0</v>
      </c>
      <c r="EH26" s="18">
        <v>0</v>
      </c>
      <c r="EI26" s="18">
        <v>0</v>
      </c>
      <c r="EJ26" s="18">
        <v>0</v>
      </c>
      <c r="EK26" s="18">
        <v>0</v>
      </c>
      <c r="EL26" s="18">
        <v>0</v>
      </c>
      <c r="EM26" s="18">
        <v>0</v>
      </c>
      <c r="EN26" s="18">
        <v>0</v>
      </c>
      <c r="EO26" s="18">
        <v>0</v>
      </c>
      <c r="EP26" s="18">
        <v>0</v>
      </c>
      <c r="EQ26" s="18">
        <v>0</v>
      </c>
      <c r="ER26" s="18">
        <v>0</v>
      </c>
      <c r="ES26" s="18">
        <v>0</v>
      </c>
      <c r="ET26" s="18">
        <v>0</v>
      </c>
      <c r="EU26" s="18">
        <v>0</v>
      </c>
      <c r="EV26" s="18">
        <v>0</v>
      </c>
      <c r="EW26" s="18">
        <v>0</v>
      </c>
      <c r="EX26" s="18">
        <v>0</v>
      </c>
      <c r="EY26" s="18">
        <v>0</v>
      </c>
      <c r="EZ26" s="18">
        <v>0</v>
      </c>
      <c r="FA26" s="18">
        <v>0</v>
      </c>
      <c r="FB26" s="18">
        <v>0</v>
      </c>
      <c r="FC26" s="18">
        <v>0</v>
      </c>
      <c r="FD26" s="18">
        <v>0</v>
      </c>
      <c r="FE26" s="18">
        <v>0</v>
      </c>
      <c r="FF26" s="18">
        <v>0</v>
      </c>
      <c r="FG26" s="18">
        <v>0</v>
      </c>
      <c r="FH26" s="14">
        <v>0</v>
      </c>
      <c r="FI26" s="14">
        <v>0</v>
      </c>
      <c r="FJ26" s="14">
        <v>0</v>
      </c>
      <c r="FK26" s="14">
        <v>0</v>
      </c>
      <c r="FL26" s="14">
        <v>0</v>
      </c>
      <c r="FM26" s="14">
        <v>0</v>
      </c>
      <c r="FN26" s="14">
        <v>0</v>
      </c>
      <c r="FO26" s="14">
        <v>0</v>
      </c>
      <c r="FP26" s="14">
        <v>0</v>
      </c>
      <c r="FQ26" s="14">
        <v>0</v>
      </c>
      <c r="FR26" s="14">
        <v>0</v>
      </c>
      <c r="FS26" s="14">
        <v>0</v>
      </c>
      <c r="FT26" s="17">
        <v>0</v>
      </c>
      <c r="FU26" s="17">
        <v>0</v>
      </c>
      <c r="FV26" s="17">
        <v>0</v>
      </c>
      <c r="FW26" s="17">
        <v>0</v>
      </c>
      <c r="FX26" s="17">
        <v>0</v>
      </c>
      <c r="FY26" s="17">
        <v>0</v>
      </c>
      <c r="FZ26" s="17">
        <v>0</v>
      </c>
      <c r="GA26" s="17">
        <v>0</v>
      </c>
      <c r="GB26" s="17">
        <v>0</v>
      </c>
      <c r="GC26" s="17">
        <v>0</v>
      </c>
      <c r="GD26" s="17">
        <v>0</v>
      </c>
      <c r="GE26" s="17">
        <v>0</v>
      </c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  <c r="KR26" s="16"/>
      <c r="KS26" s="16"/>
      <c r="KT26" s="16"/>
      <c r="KU26" s="16"/>
      <c r="KV26" s="16"/>
      <c r="KW26" s="16"/>
      <c r="KX26" s="16"/>
      <c r="KY26" s="16"/>
      <c r="KZ26" s="16"/>
      <c r="LA26" s="16"/>
      <c r="LB26" s="16"/>
      <c r="LC26" s="16"/>
      <c r="LD26" s="16"/>
      <c r="LE26" s="16"/>
      <c r="LF26" s="16"/>
      <c r="LG26" s="16"/>
      <c r="LH26" s="16"/>
      <c r="LI26" s="16"/>
      <c r="LJ26" s="16"/>
      <c r="LK26" s="16"/>
      <c r="LL26" s="16"/>
      <c r="LM26" s="16"/>
      <c r="LN26" s="16"/>
      <c r="LO26" s="16"/>
      <c r="LP26" s="16"/>
      <c r="LQ26" s="16"/>
      <c r="LR26" s="16"/>
      <c r="LS26" s="16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</row>
    <row r="27" spans="1:451">
      <c r="A27" s="13" t="s">
        <v>56</v>
      </c>
      <c r="B27" s="11">
        <v>-1000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1000</v>
      </c>
      <c r="N27" s="11"/>
      <c r="O27" s="11"/>
      <c r="P27" s="11"/>
      <c r="Q27" s="11"/>
      <c r="R27" s="13"/>
      <c r="S27" s="13" t="s">
        <v>52</v>
      </c>
      <c r="T27" s="1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7" t="e">
        <v>#DIV/0!</v>
      </c>
      <c r="CC27" s="17" t="e">
        <v>#DIV/0!</v>
      </c>
      <c r="CD27" s="17" t="e">
        <v>#DIV/0!</v>
      </c>
      <c r="CE27" s="17" t="e">
        <v>#DIV/0!</v>
      </c>
      <c r="CF27" s="17" t="e">
        <v>#DIV/0!</v>
      </c>
      <c r="CG27" s="17" t="e">
        <v>#DIV/0!</v>
      </c>
      <c r="CH27" s="17" t="e">
        <v>#DIV/0!</v>
      </c>
      <c r="CI27" s="17" t="e">
        <v>#DIV/0!</v>
      </c>
      <c r="CJ27" s="17" t="e">
        <v>#DIV/0!</v>
      </c>
      <c r="CK27" s="17" t="e">
        <v>#DIV/0!</v>
      </c>
      <c r="CL27" s="17" t="e">
        <v>#DIV/0!</v>
      </c>
      <c r="CM27" s="17" t="e">
        <v>#DIV/0!</v>
      </c>
      <c r="CN27" s="17" t="e">
        <v>#DIV/0!</v>
      </c>
      <c r="CO27" s="17" t="e">
        <v>#DIV/0!</v>
      </c>
      <c r="CP27" s="17" t="e">
        <v>#DIV/0!</v>
      </c>
      <c r="CQ27" s="17" t="e">
        <v>#DIV/0!</v>
      </c>
      <c r="CR27" s="17" t="e">
        <v>#DIV/0!</v>
      </c>
      <c r="CS27" s="17" t="e">
        <v>#DIV/0!</v>
      </c>
      <c r="CT27" s="17" t="e">
        <v>#DIV/0!</v>
      </c>
      <c r="CU27" s="17" t="e">
        <v>#DIV/0!</v>
      </c>
      <c r="CV27" s="17" t="e">
        <v>#DIV/0!</v>
      </c>
      <c r="CW27" s="17" t="e">
        <v>#DIV/0!</v>
      </c>
      <c r="CX27" s="17" t="e">
        <v>#DIV/0!</v>
      </c>
      <c r="CY27" s="17" t="e">
        <v>#DIV/0!</v>
      </c>
      <c r="CZ27" s="17">
        <v>0</v>
      </c>
      <c r="DA27" s="17">
        <v>0</v>
      </c>
      <c r="DB27" s="17">
        <v>0</v>
      </c>
      <c r="DC27" s="17">
        <v>0</v>
      </c>
      <c r="DD27" s="17">
        <v>0</v>
      </c>
      <c r="DE27" s="17">
        <v>0</v>
      </c>
      <c r="DF27" s="17">
        <v>0</v>
      </c>
      <c r="DG27" s="17">
        <v>0</v>
      </c>
      <c r="DH27" s="17">
        <v>0</v>
      </c>
      <c r="DI27" s="17">
        <v>0</v>
      </c>
      <c r="DJ27" s="17">
        <v>0</v>
      </c>
      <c r="DK27" s="17">
        <v>0</v>
      </c>
      <c r="DL27" s="18">
        <v>0</v>
      </c>
      <c r="DM27" s="18">
        <v>0</v>
      </c>
      <c r="DN27" s="18">
        <v>0</v>
      </c>
      <c r="DO27" s="18">
        <v>0</v>
      </c>
      <c r="DP27" s="18">
        <v>0</v>
      </c>
      <c r="DQ27" s="18">
        <v>0</v>
      </c>
      <c r="DR27" s="18">
        <v>0</v>
      </c>
      <c r="DS27" s="18">
        <v>0</v>
      </c>
      <c r="DT27" s="18">
        <v>0</v>
      </c>
      <c r="DU27" s="18">
        <v>0</v>
      </c>
      <c r="DV27" s="18">
        <v>0</v>
      </c>
      <c r="DW27" s="18">
        <v>0</v>
      </c>
      <c r="DX27" s="18">
        <v>0</v>
      </c>
      <c r="DY27" s="18">
        <v>0</v>
      </c>
      <c r="DZ27" s="18">
        <v>0</v>
      </c>
      <c r="EA27" s="18">
        <v>0</v>
      </c>
      <c r="EB27" s="18">
        <v>0</v>
      </c>
      <c r="EC27" s="18">
        <v>0</v>
      </c>
      <c r="ED27" s="18">
        <v>0</v>
      </c>
      <c r="EE27" s="18">
        <v>0</v>
      </c>
      <c r="EF27" s="18">
        <v>0</v>
      </c>
      <c r="EG27" s="18">
        <v>0</v>
      </c>
      <c r="EH27" s="18">
        <v>0</v>
      </c>
      <c r="EI27" s="18">
        <v>0</v>
      </c>
      <c r="EJ27" s="18">
        <v>0</v>
      </c>
      <c r="EK27" s="18">
        <v>0</v>
      </c>
      <c r="EL27" s="18">
        <v>0</v>
      </c>
      <c r="EM27" s="18">
        <v>0</v>
      </c>
      <c r="EN27" s="18">
        <v>0</v>
      </c>
      <c r="EO27" s="18">
        <v>0</v>
      </c>
      <c r="EP27" s="18">
        <v>0</v>
      </c>
      <c r="EQ27" s="18">
        <v>0</v>
      </c>
      <c r="ER27" s="18">
        <v>0</v>
      </c>
      <c r="ES27" s="18">
        <v>0</v>
      </c>
      <c r="ET27" s="18">
        <v>0</v>
      </c>
      <c r="EU27" s="18">
        <v>0</v>
      </c>
      <c r="EV27" s="18">
        <v>0</v>
      </c>
      <c r="EW27" s="18">
        <v>0</v>
      </c>
      <c r="EX27" s="18">
        <v>0</v>
      </c>
      <c r="EY27" s="18">
        <v>0</v>
      </c>
      <c r="EZ27" s="18">
        <v>0</v>
      </c>
      <c r="FA27" s="18">
        <v>0</v>
      </c>
      <c r="FB27" s="18">
        <v>0</v>
      </c>
      <c r="FC27" s="18">
        <v>0</v>
      </c>
      <c r="FD27" s="18">
        <v>0</v>
      </c>
      <c r="FE27" s="18">
        <v>0</v>
      </c>
      <c r="FF27" s="18">
        <v>0</v>
      </c>
      <c r="FG27" s="18">
        <v>0</v>
      </c>
      <c r="FH27" s="14">
        <v>0</v>
      </c>
      <c r="FI27" s="14">
        <v>0</v>
      </c>
      <c r="FJ27" s="14">
        <v>0</v>
      </c>
      <c r="FK27" s="14">
        <v>0</v>
      </c>
      <c r="FL27" s="14">
        <v>0</v>
      </c>
      <c r="FM27" s="14">
        <v>0</v>
      </c>
      <c r="FN27" s="14">
        <v>0</v>
      </c>
      <c r="FO27" s="14">
        <v>0</v>
      </c>
      <c r="FP27" s="14">
        <v>0</v>
      </c>
      <c r="FQ27" s="14">
        <v>0</v>
      </c>
      <c r="FR27" s="14">
        <v>0</v>
      </c>
      <c r="FS27" s="14">
        <v>0</v>
      </c>
      <c r="FT27" s="17">
        <v>0</v>
      </c>
      <c r="FU27" s="17">
        <v>0</v>
      </c>
      <c r="FV27" s="17">
        <v>0</v>
      </c>
      <c r="FW27" s="17">
        <v>0</v>
      </c>
      <c r="FX27" s="17">
        <v>0</v>
      </c>
      <c r="FY27" s="17">
        <v>0</v>
      </c>
      <c r="FZ27" s="17">
        <v>0</v>
      </c>
      <c r="GA27" s="17">
        <v>0</v>
      </c>
      <c r="GB27" s="17">
        <v>0</v>
      </c>
      <c r="GC27" s="17">
        <v>0</v>
      </c>
      <c r="GD27" s="17">
        <v>0</v>
      </c>
      <c r="GE27" s="17">
        <v>0</v>
      </c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  <c r="KR27" s="16"/>
      <c r="KS27" s="16"/>
      <c r="KT27" s="16"/>
      <c r="KU27" s="16"/>
      <c r="KV27" s="16"/>
      <c r="KW27" s="16"/>
      <c r="KX27" s="16"/>
      <c r="KY27" s="16"/>
      <c r="KZ27" s="16"/>
      <c r="LA27" s="16"/>
      <c r="LB27" s="16"/>
      <c r="LC27" s="16"/>
      <c r="LD27" s="16"/>
      <c r="LE27" s="16"/>
      <c r="LF27" s="16"/>
      <c r="LG27" s="16"/>
      <c r="LH27" s="16"/>
      <c r="LI27" s="16"/>
      <c r="LJ27" s="16"/>
      <c r="LK27" s="16"/>
      <c r="LL27" s="16"/>
      <c r="LM27" s="16"/>
      <c r="LN27" s="16"/>
      <c r="LO27" s="16"/>
      <c r="LP27" s="16"/>
      <c r="LQ27" s="16"/>
      <c r="LR27" s="16"/>
      <c r="LS27" s="16"/>
      <c r="LT27" s="15"/>
      <c r="LU27" s="15"/>
      <c r="LV27" s="15"/>
      <c r="LW27" s="15"/>
      <c r="LX27" s="15"/>
      <c r="LY27" s="15"/>
      <c r="LZ27" s="15"/>
      <c r="MA27" s="15"/>
      <c r="MB27" s="15"/>
      <c r="MC27" s="15"/>
      <c r="MD27" s="15"/>
      <c r="ME27" s="15"/>
      <c r="MF27" s="15"/>
      <c r="MG27" s="15"/>
      <c r="MH27" s="15"/>
      <c r="MI27" s="15"/>
      <c r="MJ27" s="15"/>
      <c r="MK27" s="15"/>
      <c r="ML27" s="15"/>
      <c r="MM27" s="15"/>
      <c r="MN27" s="15"/>
      <c r="MO27" s="15"/>
      <c r="MP27" s="15"/>
      <c r="MQ27" s="15"/>
      <c r="MR27" s="15"/>
      <c r="MS27" s="15"/>
      <c r="MT27" s="15"/>
      <c r="MU27" s="15"/>
      <c r="MV27" s="15"/>
      <c r="MW27" s="15"/>
      <c r="MX27" s="15"/>
      <c r="MY27" s="15"/>
      <c r="MZ27" s="15"/>
      <c r="NA27" s="15"/>
      <c r="NB27" s="15"/>
      <c r="NC27" s="15"/>
      <c r="ND27" s="15"/>
      <c r="NE27" s="15"/>
      <c r="NF27" s="15"/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15"/>
      <c r="OB27" s="15"/>
      <c r="OC27" s="15"/>
      <c r="OD27" s="15"/>
      <c r="OE27" s="15"/>
      <c r="OF27" s="15"/>
      <c r="OG27" s="15"/>
      <c r="OH27" s="15"/>
      <c r="OI27" s="15"/>
      <c r="OJ27" s="15"/>
      <c r="OK27" s="15"/>
      <c r="OL27" s="15"/>
      <c r="OM27" s="15"/>
      <c r="ON27" s="15"/>
      <c r="OO27" s="15"/>
      <c r="OP27" s="15"/>
      <c r="OQ27" s="15"/>
      <c r="OR27" s="15"/>
      <c r="OS27" s="15"/>
      <c r="OT27" s="15"/>
      <c r="OU27" s="15"/>
      <c r="OV27" s="15"/>
      <c r="OW27" s="15"/>
      <c r="OX27" s="15"/>
      <c r="OY27" s="15"/>
      <c r="OZ27" s="15"/>
      <c r="PA27" s="15"/>
      <c r="PB27" s="15"/>
      <c r="PC27" s="15"/>
      <c r="PD27" s="15"/>
      <c r="PE27" s="15"/>
      <c r="PF27" s="15"/>
      <c r="PG27" s="15"/>
      <c r="PH27" s="15"/>
      <c r="PI27" s="15"/>
      <c r="PJ27" s="15"/>
      <c r="PK27" s="15"/>
      <c r="PL27" s="15"/>
      <c r="PM27" s="15"/>
      <c r="PN27" s="15"/>
      <c r="PO27" s="15"/>
      <c r="PP27" s="15"/>
      <c r="PQ27" s="15"/>
      <c r="PR27" s="15"/>
      <c r="PS27" s="15"/>
      <c r="PT27" s="15"/>
      <c r="PU27" s="15"/>
      <c r="PV27" s="15"/>
      <c r="PW27" s="15"/>
      <c r="PX27" s="15"/>
      <c r="PY27" s="15"/>
      <c r="PZ27" s="15"/>
      <c r="QA27" s="15"/>
      <c r="QB27" s="15"/>
      <c r="QC27" s="15"/>
      <c r="QD27" s="15"/>
      <c r="QE27" s="15"/>
      <c r="QF27" s="15"/>
      <c r="QG27" s="15"/>
      <c r="QH27" s="15"/>
      <c r="QI27" s="15"/>
    </row>
    <row r="28" spans="1:451">
      <c r="A28" s="13" t="s">
        <v>57</v>
      </c>
      <c r="B28" s="11">
        <v>-1000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1000</v>
      </c>
      <c r="L28" s="11">
        <v>0</v>
      </c>
      <c r="M28" s="11">
        <v>0</v>
      </c>
      <c r="N28" s="11"/>
      <c r="O28" s="11"/>
      <c r="P28" s="11"/>
      <c r="Q28" s="11"/>
      <c r="R28" s="13"/>
      <c r="S28" s="13" t="s">
        <v>99</v>
      </c>
      <c r="T28" s="1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7" t="e">
        <v>#DIV/0!</v>
      </c>
      <c r="CC28" s="17" t="e">
        <v>#DIV/0!</v>
      </c>
      <c r="CD28" s="17" t="e">
        <v>#DIV/0!</v>
      </c>
      <c r="CE28" s="17" t="e">
        <v>#DIV/0!</v>
      </c>
      <c r="CF28" s="17" t="e">
        <v>#DIV/0!</v>
      </c>
      <c r="CG28" s="17" t="e">
        <v>#DIV/0!</v>
      </c>
      <c r="CH28" s="17" t="e">
        <v>#DIV/0!</v>
      </c>
      <c r="CI28" s="17" t="e">
        <v>#DIV/0!</v>
      </c>
      <c r="CJ28" s="17" t="e">
        <v>#DIV/0!</v>
      </c>
      <c r="CK28" s="17" t="e">
        <v>#DIV/0!</v>
      </c>
      <c r="CL28" s="17" t="e">
        <v>#DIV/0!</v>
      </c>
      <c r="CM28" s="17" t="e">
        <v>#DIV/0!</v>
      </c>
      <c r="CN28" s="17" t="e">
        <v>#DIV/0!</v>
      </c>
      <c r="CO28" s="17" t="e">
        <v>#DIV/0!</v>
      </c>
      <c r="CP28" s="17" t="e">
        <v>#DIV/0!</v>
      </c>
      <c r="CQ28" s="17" t="e">
        <v>#DIV/0!</v>
      </c>
      <c r="CR28" s="17" t="e">
        <v>#DIV/0!</v>
      </c>
      <c r="CS28" s="17" t="e">
        <v>#DIV/0!</v>
      </c>
      <c r="CT28" s="17" t="e">
        <v>#DIV/0!</v>
      </c>
      <c r="CU28" s="17" t="e">
        <v>#DIV/0!</v>
      </c>
      <c r="CV28" s="17" t="e">
        <v>#DIV/0!</v>
      </c>
      <c r="CW28" s="17" t="e">
        <v>#DIV/0!</v>
      </c>
      <c r="CX28" s="17" t="e">
        <v>#DIV/0!</v>
      </c>
      <c r="CY28" s="17" t="e">
        <v>#DIV/0!</v>
      </c>
      <c r="CZ28" s="17">
        <v>0</v>
      </c>
      <c r="DA28" s="17">
        <v>0</v>
      </c>
      <c r="DB28" s="17">
        <v>0</v>
      </c>
      <c r="DC28" s="17">
        <v>0</v>
      </c>
      <c r="DD28" s="17">
        <v>0</v>
      </c>
      <c r="DE28" s="17">
        <v>0</v>
      </c>
      <c r="DF28" s="17">
        <v>0</v>
      </c>
      <c r="DG28" s="17">
        <v>0</v>
      </c>
      <c r="DH28" s="17">
        <v>0</v>
      </c>
      <c r="DI28" s="17">
        <v>0</v>
      </c>
      <c r="DJ28" s="17">
        <v>0</v>
      </c>
      <c r="DK28" s="17">
        <v>0</v>
      </c>
      <c r="DL28" s="18">
        <v>0</v>
      </c>
      <c r="DM28" s="18">
        <v>0</v>
      </c>
      <c r="DN28" s="18">
        <v>0</v>
      </c>
      <c r="DO28" s="18">
        <v>0</v>
      </c>
      <c r="DP28" s="18">
        <v>0</v>
      </c>
      <c r="DQ28" s="18">
        <v>0</v>
      </c>
      <c r="DR28" s="18">
        <v>0</v>
      </c>
      <c r="DS28" s="18">
        <v>0</v>
      </c>
      <c r="DT28" s="18">
        <v>0</v>
      </c>
      <c r="DU28" s="18">
        <v>0</v>
      </c>
      <c r="DV28" s="18">
        <v>0</v>
      </c>
      <c r="DW28" s="18">
        <v>0</v>
      </c>
      <c r="DX28" s="18">
        <v>0</v>
      </c>
      <c r="DY28" s="18">
        <v>0</v>
      </c>
      <c r="DZ28" s="18">
        <v>0</v>
      </c>
      <c r="EA28" s="18">
        <v>0</v>
      </c>
      <c r="EB28" s="18">
        <v>0</v>
      </c>
      <c r="EC28" s="18">
        <v>0</v>
      </c>
      <c r="ED28" s="18">
        <v>0</v>
      </c>
      <c r="EE28" s="18">
        <v>0</v>
      </c>
      <c r="EF28" s="18">
        <v>0</v>
      </c>
      <c r="EG28" s="18">
        <v>0</v>
      </c>
      <c r="EH28" s="18">
        <v>0</v>
      </c>
      <c r="EI28" s="18">
        <v>0</v>
      </c>
      <c r="EJ28" s="18">
        <v>0</v>
      </c>
      <c r="EK28" s="18">
        <v>0</v>
      </c>
      <c r="EL28" s="18">
        <v>0</v>
      </c>
      <c r="EM28" s="18">
        <v>0</v>
      </c>
      <c r="EN28" s="18">
        <v>0</v>
      </c>
      <c r="EO28" s="18">
        <v>0</v>
      </c>
      <c r="EP28" s="18">
        <v>0</v>
      </c>
      <c r="EQ28" s="18">
        <v>0</v>
      </c>
      <c r="ER28" s="18">
        <v>0</v>
      </c>
      <c r="ES28" s="18">
        <v>0</v>
      </c>
      <c r="ET28" s="18">
        <v>0</v>
      </c>
      <c r="EU28" s="18">
        <v>0</v>
      </c>
      <c r="EV28" s="18">
        <v>0</v>
      </c>
      <c r="EW28" s="18">
        <v>0</v>
      </c>
      <c r="EX28" s="18">
        <v>0</v>
      </c>
      <c r="EY28" s="18">
        <v>0</v>
      </c>
      <c r="EZ28" s="18">
        <v>0</v>
      </c>
      <c r="FA28" s="18">
        <v>0</v>
      </c>
      <c r="FB28" s="18">
        <v>0</v>
      </c>
      <c r="FC28" s="18">
        <v>0</v>
      </c>
      <c r="FD28" s="18">
        <v>0</v>
      </c>
      <c r="FE28" s="18">
        <v>0</v>
      </c>
      <c r="FF28" s="18">
        <v>0</v>
      </c>
      <c r="FG28" s="18">
        <v>0</v>
      </c>
      <c r="FH28" s="14">
        <v>0</v>
      </c>
      <c r="FI28" s="14">
        <v>0</v>
      </c>
      <c r="FJ28" s="14">
        <v>0</v>
      </c>
      <c r="FK28" s="14">
        <v>0</v>
      </c>
      <c r="FL28" s="14">
        <v>0</v>
      </c>
      <c r="FM28" s="14">
        <v>0</v>
      </c>
      <c r="FN28" s="14">
        <v>0</v>
      </c>
      <c r="FO28" s="14">
        <v>0</v>
      </c>
      <c r="FP28" s="14">
        <v>0</v>
      </c>
      <c r="FQ28" s="14">
        <v>0</v>
      </c>
      <c r="FR28" s="14">
        <v>0</v>
      </c>
      <c r="FS28" s="14">
        <v>0</v>
      </c>
      <c r="FT28" s="17">
        <v>0</v>
      </c>
      <c r="FU28" s="17">
        <v>0</v>
      </c>
      <c r="FV28" s="17">
        <v>0</v>
      </c>
      <c r="FW28" s="17">
        <v>0</v>
      </c>
      <c r="FX28" s="17">
        <v>0</v>
      </c>
      <c r="FY28" s="17">
        <v>0</v>
      </c>
      <c r="FZ28" s="17">
        <v>0</v>
      </c>
      <c r="GA28" s="17">
        <v>0</v>
      </c>
      <c r="GB28" s="17">
        <v>0</v>
      </c>
      <c r="GC28" s="17">
        <v>0</v>
      </c>
      <c r="GD28" s="17">
        <v>0</v>
      </c>
      <c r="GE28" s="17">
        <v>0</v>
      </c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  <c r="KR28" s="16"/>
      <c r="KS28" s="16"/>
      <c r="KT28" s="16"/>
      <c r="KU28" s="16"/>
      <c r="KV28" s="16"/>
      <c r="KW28" s="16"/>
      <c r="KX28" s="16"/>
      <c r="KY28" s="16"/>
      <c r="KZ28" s="16"/>
      <c r="LA28" s="16"/>
      <c r="LB28" s="16"/>
      <c r="LC28" s="16"/>
      <c r="LD28" s="16"/>
      <c r="LE28" s="16"/>
      <c r="LF28" s="16"/>
      <c r="LG28" s="16"/>
      <c r="LH28" s="16"/>
      <c r="LI28" s="16"/>
      <c r="LJ28" s="16"/>
      <c r="LK28" s="16"/>
      <c r="LL28" s="16"/>
      <c r="LM28" s="16"/>
      <c r="LN28" s="16"/>
      <c r="LO28" s="16"/>
      <c r="LP28" s="16"/>
      <c r="LQ28" s="16"/>
      <c r="LR28" s="16"/>
      <c r="LS28" s="16"/>
      <c r="LT28" s="15"/>
      <c r="LU28" s="15"/>
      <c r="LV28" s="15"/>
      <c r="LW28" s="15"/>
      <c r="LX28" s="15"/>
      <c r="LY28" s="15"/>
      <c r="LZ28" s="15"/>
      <c r="MA28" s="15"/>
      <c r="MB28" s="15"/>
      <c r="MC28" s="15"/>
      <c r="MD28" s="15"/>
      <c r="ME28" s="15"/>
      <c r="MF28" s="15"/>
      <c r="MG28" s="15"/>
      <c r="MH28" s="15"/>
      <c r="MI28" s="15"/>
      <c r="MJ28" s="15"/>
      <c r="MK28" s="15"/>
      <c r="ML28" s="15"/>
      <c r="MM28" s="15"/>
      <c r="MN28" s="15"/>
      <c r="MO28" s="15"/>
      <c r="MP28" s="15"/>
      <c r="MQ28" s="15"/>
      <c r="MR28" s="15"/>
      <c r="MS28" s="15"/>
      <c r="MT28" s="15"/>
      <c r="MU28" s="15"/>
      <c r="MV28" s="15"/>
      <c r="MW28" s="15"/>
      <c r="MX28" s="15"/>
      <c r="MY28" s="15"/>
      <c r="MZ28" s="15"/>
      <c r="NA28" s="15"/>
      <c r="NB28" s="15"/>
      <c r="NC28" s="15"/>
      <c r="ND28" s="15"/>
      <c r="NE28" s="15"/>
      <c r="NF28" s="15"/>
      <c r="NG28" s="15"/>
      <c r="NH28" s="15"/>
      <c r="NI28" s="15"/>
      <c r="NJ28" s="15"/>
      <c r="NK28" s="15"/>
      <c r="NL28" s="15"/>
      <c r="NM28" s="15"/>
      <c r="NN28" s="15"/>
      <c r="NO28" s="15"/>
      <c r="NP28" s="15"/>
      <c r="NQ28" s="15"/>
      <c r="NR28" s="15"/>
      <c r="NS28" s="15"/>
      <c r="NT28" s="15"/>
      <c r="NU28" s="15"/>
      <c r="NV28" s="15"/>
      <c r="NW28" s="15"/>
      <c r="NX28" s="15"/>
      <c r="NY28" s="15"/>
      <c r="NZ28" s="15"/>
      <c r="OA28" s="15"/>
      <c r="OB28" s="15"/>
      <c r="OC28" s="15"/>
      <c r="OD28" s="15"/>
      <c r="OE28" s="15"/>
      <c r="OF28" s="15"/>
      <c r="OG28" s="15"/>
      <c r="OH28" s="15"/>
      <c r="OI28" s="15"/>
      <c r="OJ28" s="15"/>
      <c r="OK28" s="15"/>
      <c r="OL28" s="15"/>
      <c r="OM28" s="15"/>
      <c r="ON28" s="15"/>
      <c r="OO28" s="15"/>
      <c r="OP28" s="15"/>
      <c r="OQ28" s="15"/>
      <c r="OR28" s="15"/>
      <c r="OS28" s="15"/>
      <c r="OT28" s="15"/>
      <c r="OU28" s="15"/>
      <c r="OV28" s="15"/>
      <c r="OW28" s="15"/>
      <c r="OX28" s="15"/>
      <c r="OY28" s="15"/>
      <c r="OZ28" s="15"/>
      <c r="PA28" s="15"/>
      <c r="PB28" s="15"/>
      <c r="PC28" s="15"/>
      <c r="PD28" s="15"/>
      <c r="PE28" s="15"/>
      <c r="PF28" s="15"/>
      <c r="PG28" s="15"/>
      <c r="PH28" s="15"/>
      <c r="PI28" s="15"/>
      <c r="PJ28" s="15"/>
      <c r="PK28" s="15"/>
      <c r="PL28" s="15"/>
      <c r="PM28" s="15"/>
      <c r="PN28" s="15"/>
      <c r="PO28" s="15"/>
      <c r="PP28" s="15"/>
      <c r="PQ28" s="15"/>
      <c r="PR28" s="15"/>
      <c r="PS28" s="15"/>
      <c r="PT28" s="15"/>
      <c r="PU28" s="15"/>
      <c r="PV28" s="15"/>
      <c r="PW28" s="15"/>
      <c r="PX28" s="15"/>
      <c r="PY28" s="15"/>
      <c r="PZ28" s="15"/>
      <c r="QA28" s="15"/>
      <c r="QB28" s="15"/>
      <c r="QC28" s="15"/>
      <c r="QD28" s="15"/>
      <c r="QE28" s="15"/>
      <c r="QF28" s="15"/>
      <c r="QG28" s="15"/>
      <c r="QH28" s="15"/>
      <c r="QI28" s="15"/>
    </row>
    <row r="29" spans="1:451">
      <c r="A29" s="13" t="s">
        <v>58</v>
      </c>
      <c r="B29" s="11">
        <v>-1000</v>
      </c>
      <c r="C29" s="11">
        <v>0</v>
      </c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1000</v>
      </c>
      <c r="M29" s="11">
        <v>0</v>
      </c>
      <c r="N29" s="11"/>
      <c r="O29" s="11"/>
      <c r="P29" s="11"/>
      <c r="Q29" s="11"/>
      <c r="R29" s="13"/>
      <c r="S29" s="13" t="s">
        <v>54</v>
      </c>
      <c r="T29" s="1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7" t="e">
        <v>#DIV/0!</v>
      </c>
      <c r="CC29" s="17" t="e">
        <v>#DIV/0!</v>
      </c>
      <c r="CD29" s="17" t="e">
        <v>#DIV/0!</v>
      </c>
      <c r="CE29" s="17" t="e">
        <v>#DIV/0!</v>
      </c>
      <c r="CF29" s="17" t="e">
        <v>#DIV/0!</v>
      </c>
      <c r="CG29" s="17" t="e">
        <v>#DIV/0!</v>
      </c>
      <c r="CH29" s="17" t="e">
        <v>#DIV/0!</v>
      </c>
      <c r="CI29" s="17" t="e">
        <v>#DIV/0!</v>
      </c>
      <c r="CJ29" s="17" t="e">
        <v>#DIV/0!</v>
      </c>
      <c r="CK29" s="17" t="e">
        <v>#DIV/0!</v>
      </c>
      <c r="CL29" s="17" t="e">
        <v>#DIV/0!</v>
      </c>
      <c r="CM29" s="17" t="e">
        <v>#DIV/0!</v>
      </c>
      <c r="CN29" s="17" t="e">
        <v>#DIV/0!</v>
      </c>
      <c r="CO29" s="17" t="e">
        <v>#DIV/0!</v>
      </c>
      <c r="CP29" s="17" t="e">
        <v>#DIV/0!</v>
      </c>
      <c r="CQ29" s="17" t="e">
        <v>#DIV/0!</v>
      </c>
      <c r="CR29" s="17" t="e">
        <v>#DIV/0!</v>
      </c>
      <c r="CS29" s="17" t="e">
        <v>#DIV/0!</v>
      </c>
      <c r="CT29" s="17" t="e">
        <v>#DIV/0!</v>
      </c>
      <c r="CU29" s="17" t="e">
        <v>#DIV/0!</v>
      </c>
      <c r="CV29" s="17" t="e">
        <v>#DIV/0!</v>
      </c>
      <c r="CW29" s="17" t="e">
        <v>#DIV/0!</v>
      </c>
      <c r="CX29" s="17" t="e">
        <v>#DIV/0!</v>
      </c>
      <c r="CY29" s="17" t="e">
        <v>#DIV/0!</v>
      </c>
      <c r="CZ29" s="17">
        <v>0</v>
      </c>
      <c r="DA29" s="17">
        <v>0</v>
      </c>
      <c r="DB29" s="17">
        <v>0</v>
      </c>
      <c r="DC29" s="17">
        <v>0</v>
      </c>
      <c r="DD29" s="17">
        <v>0</v>
      </c>
      <c r="DE29" s="17">
        <v>0</v>
      </c>
      <c r="DF29" s="17">
        <v>0</v>
      </c>
      <c r="DG29" s="17">
        <v>0</v>
      </c>
      <c r="DH29" s="17">
        <v>0</v>
      </c>
      <c r="DI29" s="17">
        <v>0</v>
      </c>
      <c r="DJ29" s="17">
        <v>0</v>
      </c>
      <c r="DK29" s="17">
        <v>0</v>
      </c>
      <c r="DL29" s="18">
        <v>0</v>
      </c>
      <c r="DM29" s="18">
        <v>0</v>
      </c>
      <c r="DN29" s="18">
        <v>0</v>
      </c>
      <c r="DO29" s="18">
        <v>0</v>
      </c>
      <c r="DP29" s="18">
        <v>0</v>
      </c>
      <c r="DQ29" s="18">
        <v>0</v>
      </c>
      <c r="DR29" s="18">
        <v>0</v>
      </c>
      <c r="DS29" s="18">
        <v>0</v>
      </c>
      <c r="DT29" s="18">
        <v>0</v>
      </c>
      <c r="DU29" s="18">
        <v>0</v>
      </c>
      <c r="DV29" s="18">
        <v>0</v>
      </c>
      <c r="DW29" s="18">
        <v>0</v>
      </c>
      <c r="DX29" s="18">
        <v>0</v>
      </c>
      <c r="DY29" s="18">
        <v>0</v>
      </c>
      <c r="DZ29" s="18">
        <v>0</v>
      </c>
      <c r="EA29" s="18">
        <v>0</v>
      </c>
      <c r="EB29" s="18">
        <v>0</v>
      </c>
      <c r="EC29" s="18">
        <v>0</v>
      </c>
      <c r="ED29" s="18">
        <v>0</v>
      </c>
      <c r="EE29" s="18">
        <v>0</v>
      </c>
      <c r="EF29" s="18">
        <v>0</v>
      </c>
      <c r="EG29" s="18">
        <v>0</v>
      </c>
      <c r="EH29" s="18">
        <v>0</v>
      </c>
      <c r="EI29" s="18">
        <v>0</v>
      </c>
      <c r="EJ29" s="18">
        <v>0</v>
      </c>
      <c r="EK29" s="18">
        <v>0</v>
      </c>
      <c r="EL29" s="18">
        <v>0</v>
      </c>
      <c r="EM29" s="18">
        <v>0</v>
      </c>
      <c r="EN29" s="18">
        <v>0</v>
      </c>
      <c r="EO29" s="18">
        <v>0</v>
      </c>
      <c r="EP29" s="18">
        <v>0</v>
      </c>
      <c r="EQ29" s="18">
        <v>0</v>
      </c>
      <c r="ER29" s="18">
        <v>0</v>
      </c>
      <c r="ES29" s="18">
        <v>0</v>
      </c>
      <c r="ET29" s="18">
        <v>0</v>
      </c>
      <c r="EU29" s="18">
        <v>0</v>
      </c>
      <c r="EV29" s="18">
        <v>0</v>
      </c>
      <c r="EW29" s="18">
        <v>0</v>
      </c>
      <c r="EX29" s="18">
        <v>0</v>
      </c>
      <c r="EY29" s="18">
        <v>0</v>
      </c>
      <c r="EZ29" s="18">
        <v>0</v>
      </c>
      <c r="FA29" s="18">
        <v>0</v>
      </c>
      <c r="FB29" s="18">
        <v>0</v>
      </c>
      <c r="FC29" s="18">
        <v>0</v>
      </c>
      <c r="FD29" s="18">
        <v>0</v>
      </c>
      <c r="FE29" s="18">
        <v>0</v>
      </c>
      <c r="FF29" s="18">
        <v>0</v>
      </c>
      <c r="FG29" s="18">
        <v>0</v>
      </c>
      <c r="FH29" s="14">
        <v>0</v>
      </c>
      <c r="FI29" s="14">
        <v>0</v>
      </c>
      <c r="FJ29" s="14">
        <v>0</v>
      </c>
      <c r="FK29" s="14">
        <v>0</v>
      </c>
      <c r="FL29" s="14">
        <v>0</v>
      </c>
      <c r="FM29" s="14">
        <v>0</v>
      </c>
      <c r="FN29" s="14">
        <v>0</v>
      </c>
      <c r="FO29" s="14">
        <v>0</v>
      </c>
      <c r="FP29" s="14">
        <v>0</v>
      </c>
      <c r="FQ29" s="14">
        <v>0</v>
      </c>
      <c r="FR29" s="14">
        <v>0</v>
      </c>
      <c r="FS29" s="14">
        <v>0</v>
      </c>
      <c r="FT29" s="17">
        <v>0</v>
      </c>
      <c r="FU29" s="17">
        <v>0</v>
      </c>
      <c r="FV29" s="17">
        <v>0</v>
      </c>
      <c r="FW29" s="17">
        <v>0</v>
      </c>
      <c r="FX29" s="17">
        <v>0</v>
      </c>
      <c r="FY29" s="17">
        <v>0</v>
      </c>
      <c r="FZ29" s="17">
        <v>0</v>
      </c>
      <c r="GA29" s="17">
        <v>0</v>
      </c>
      <c r="GB29" s="17">
        <v>0</v>
      </c>
      <c r="GC29" s="17">
        <v>0</v>
      </c>
      <c r="GD29" s="17">
        <v>0</v>
      </c>
      <c r="GE29" s="17">
        <v>0</v>
      </c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  <c r="NK29" s="15"/>
      <c r="NL29" s="15"/>
      <c r="NM29" s="15"/>
      <c r="NN29" s="15"/>
      <c r="NO29" s="15"/>
      <c r="NP29" s="15"/>
      <c r="NQ29" s="15"/>
      <c r="NR29" s="15"/>
      <c r="NS29" s="15"/>
      <c r="NT29" s="15"/>
      <c r="NU29" s="15"/>
      <c r="NV29" s="15"/>
      <c r="NW29" s="15"/>
      <c r="NX29" s="15"/>
      <c r="NY29" s="15"/>
      <c r="NZ29" s="15"/>
      <c r="OA29" s="15"/>
      <c r="OB29" s="15"/>
      <c r="OC29" s="15"/>
      <c r="OD29" s="15"/>
      <c r="OE29" s="15"/>
      <c r="OF29" s="15"/>
      <c r="OG29" s="15"/>
      <c r="OH29" s="15"/>
      <c r="OI29" s="15"/>
      <c r="OJ29" s="15"/>
      <c r="OK29" s="15"/>
      <c r="OL29" s="15"/>
      <c r="OM29" s="15"/>
      <c r="ON29" s="15"/>
      <c r="OO29" s="15"/>
      <c r="OP29" s="15"/>
      <c r="OQ29" s="15"/>
      <c r="OR29" s="15"/>
      <c r="OS29" s="15"/>
      <c r="OT29" s="15"/>
      <c r="OU29" s="15"/>
      <c r="OV29" s="15"/>
      <c r="OW29" s="15"/>
      <c r="OX29" s="15"/>
      <c r="OY29" s="15"/>
      <c r="OZ29" s="15"/>
      <c r="PA29" s="15"/>
      <c r="PB29" s="15"/>
      <c r="PC29" s="15"/>
      <c r="PD29" s="15"/>
      <c r="PE29" s="15"/>
      <c r="PF29" s="15"/>
      <c r="PG29" s="15"/>
      <c r="PH29" s="15"/>
      <c r="PI29" s="15"/>
      <c r="PJ29" s="15"/>
      <c r="PK29" s="15"/>
      <c r="PL29" s="15"/>
      <c r="PM29" s="15"/>
      <c r="PN29" s="15"/>
      <c r="PO29" s="15"/>
      <c r="PP29" s="15"/>
      <c r="PQ29" s="15"/>
      <c r="PR29" s="15"/>
      <c r="PS29" s="15"/>
      <c r="PT29" s="15"/>
      <c r="PU29" s="15"/>
      <c r="PV29" s="15"/>
      <c r="PW29" s="15"/>
      <c r="PX29" s="15"/>
      <c r="PY29" s="15"/>
      <c r="PZ29" s="15"/>
      <c r="QA29" s="15"/>
      <c r="QB29" s="15"/>
      <c r="QC29" s="15"/>
      <c r="QD29" s="15"/>
      <c r="QE29" s="15"/>
      <c r="QF29" s="15"/>
      <c r="QG29" s="15"/>
      <c r="QH29" s="15"/>
      <c r="QI29" s="15"/>
    </row>
    <row r="30" spans="1:451">
      <c r="A30" s="13" t="s">
        <v>59</v>
      </c>
      <c r="B30" s="11">
        <v>-1000</v>
      </c>
      <c r="C30" s="11">
        <v>0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1000</v>
      </c>
      <c r="N30" s="11"/>
      <c r="O30" s="11"/>
      <c r="P30" s="11"/>
      <c r="Q30" s="11"/>
      <c r="R30" s="13"/>
      <c r="S30" s="13" t="s">
        <v>55</v>
      </c>
      <c r="T30" s="1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7" t="e">
        <v>#DIV/0!</v>
      </c>
      <c r="CC30" s="17" t="e">
        <v>#DIV/0!</v>
      </c>
      <c r="CD30" s="17" t="e">
        <v>#DIV/0!</v>
      </c>
      <c r="CE30" s="17" t="e">
        <v>#DIV/0!</v>
      </c>
      <c r="CF30" s="17" t="e">
        <v>#DIV/0!</v>
      </c>
      <c r="CG30" s="17" t="e">
        <v>#DIV/0!</v>
      </c>
      <c r="CH30" s="17" t="e">
        <v>#DIV/0!</v>
      </c>
      <c r="CI30" s="17" t="e">
        <v>#DIV/0!</v>
      </c>
      <c r="CJ30" s="17" t="e">
        <v>#DIV/0!</v>
      </c>
      <c r="CK30" s="17" t="e">
        <v>#DIV/0!</v>
      </c>
      <c r="CL30" s="17" t="e">
        <v>#DIV/0!</v>
      </c>
      <c r="CM30" s="17" t="e">
        <v>#DIV/0!</v>
      </c>
      <c r="CN30" s="17" t="e">
        <v>#DIV/0!</v>
      </c>
      <c r="CO30" s="17" t="e">
        <v>#DIV/0!</v>
      </c>
      <c r="CP30" s="17" t="e">
        <v>#DIV/0!</v>
      </c>
      <c r="CQ30" s="17" t="e">
        <v>#DIV/0!</v>
      </c>
      <c r="CR30" s="17" t="e">
        <v>#DIV/0!</v>
      </c>
      <c r="CS30" s="17" t="e">
        <v>#DIV/0!</v>
      </c>
      <c r="CT30" s="17" t="e">
        <v>#DIV/0!</v>
      </c>
      <c r="CU30" s="17" t="e">
        <v>#DIV/0!</v>
      </c>
      <c r="CV30" s="17" t="e">
        <v>#DIV/0!</v>
      </c>
      <c r="CW30" s="17" t="e">
        <v>#DIV/0!</v>
      </c>
      <c r="CX30" s="17" t="e">
        <v>#DIV/0!</v>
      </c>
      <c r="CY30" s="17" t="e">
        <v>#DIV/0!</v>
      </c>
      <c r="CZ30" s="17">
        <v>0</v>
      </c>
      <c r="DA30" s="17">
        <v>0</v>
      </c>
      <c r="DB30" s="17">
        <v>0</v>
      </c>
      <c r="DC30" s="17">
        <v>0</v>
      </c>
      <c r="DD30" s="17">
        <v>0</v>
      </c>
      <c r="DE30" s="17">
        <v>0</v>
      </c>
      <c r="DF30" s="17">
        <v>0</v>
      </c>
      <c r="DG30" s="17">
        <v>0</v>
      </c>
      <c r="DH30" s="17">
        <v>0</v>
      </c>
      <c r="DI30" s="17">
        <v>0</v>
      </c>
      <c r="DJ30" s="17">
        <v>0</v>
      </c>
      <c r="DK30" s="17">
        <v>0</v>
      </c>
      <c r="DL30" s="18">
        <v>0</v>
      </c>
      <c r="DM30" s="18">
        <v>0</v>
      </c>
      <c r="DN30" s="18">
        <v>0</v>
      </c>
      <c r="DO30" s="18">
        <v>0</v>
      </c>
      <c r="DP30" s="18">
        <v>0</v>
      </c>
      <c r="DQ30" s="18">
        <v>0</v>
      </c>
      <c r="DR30" s="18">
        <v>0</v>
      </c>
      <c r="DS30" s="18">
        <v>0</v>
      </c>
      <c r="DT30" s="18">
        <v>0</v>
      </c>
      <c r="DU30" s="18">
        <v>0</v>
      </c>
      <c r="DV30" s="18">
        <v>0</v>
      </c>
      <c r="DW30" s="18">
        <v>0</v>
      </c>
      <c r="DX30" s="18">
        <v>0</v>
      </c>
      <c r="DY30" s="18">
        <v>0</v>
      </c>
      <c r="DZ30" s="18">
        <v>0</v>
      </c>
      <c r="EA30" s="18">
        <v>0</v>
      </c>
      <c r="EB30" s="18">
        <v>0</v>
      </c>
      <c r="EC30" s="18">
        <v>0</v>
      </c>
      <c r="ED30" s="18">
        <v>0</v>
      </c>
      <c r="EE30" s="18">
        <v>0</v>
      </c>
      <c r="EF30" s="18">
        <v>0</v>
      </c>
      <c r="EG30" s="18">
        <v>0</v>
      </c>
      <c r="EH30" s="18">
        <v>0</v>
      </c>
      <c r="EI30" s="18">
        <v>0</v>
      </c>
      <c r="EJ30" s="18">
        <v>0</v>
      </c>
      <c r="EK30" s="18">
        <v>0</v>
      </c>
      <c r="EL30" s="18">
        <v>0</v>
      </c>
      <c r="EM30" s="18">
        <v>0</v>
      </c>
      <c r="EN30" s="18">
        <v>0</v>
      </c>
      <c r="EO30" s="18">
        <v>0</v>
      </c>
      <c r="EP30" s="18">
        <v>0</v>
      </c>
      <c r="EQ30" s="18">
        <v>0</v>
      </c>
      <c r="ER30" s="18">
        <v>0</v>
      </c>
      <c r="ES30" s="18">
        <v>0</v>
      </c>
      <c r="ET30" s="18">
        <v>0</v>
      </c>
      <c r="EU30" s="18">
        <v>0</v>
      </c>
      <c r="EV30" s="18">
        <v>0</v>
      </c>
      <c r="EW30" s="18">
        <v>0</v>
      </c>
      <c r="EX30" s="18">
        <v>0</v>
      </c>
      <c r="EY30" s="18">
        <v>0</v>
      </c>
      <c r="EZ30" s="18">
        <v>0</v>
      </c>
      <c r="FA30" s="18">
        <v>0</v>
      </c>
      <c r="FB30" s="18">
        <v>0</v>
      </c>
      <c r="FC30" s="18">
        <v>0</v>
      </c>
      <c r="FD30" s="18">
        <v>0</v>
      </c>
      <c r="FE30" s="18">
        <v>0</v>
      </c>
      <c r="FF30" s="18">
        <v>0</v>
      </c>
      <c r="FG30" s="18">
        <v>0</v>
      </c>
      <c r="FH30" s="14">
        <v>0</v>
      </c>
      <c r="FI30" s="14">
        <v>0</v>
      </c>
      <c r="FJ30" s="14">
        <v>0</v>
      </c>
      <c r="FK30" s="14">
        <v>0</v>
      </c>
      <c r="FL30" s="14">
        <v>0</v>
      </c>
      <c r="FM30" s="14">
        <v>0</v>
      </c>
      <c r="FN30" s="14">
        <v>0</v>
      </c>
      <c r="FO30" s="14">
        <v>0</v>
      </c>
      <c r="FP30" s="14">
        <v>0</v>
      </c>
      <c r="FQ30" s="14">
        <v>0</v>
      </c>
      <c r="FR30" s="14">
        <v>0</v>
      </c>
      <c r="FS30" s="14">
        <v>0</v>
      </c>
      <c r="FT30" s="17">
        <v>0</v>
      </c>
      <c r="FU30" s="17">
        <v>0</v>
      </c>
      <c r="FV30" s="17">
        <v>0</v>
      </c>
      <c r="FW30" s="17">
        <v>0</v>
      </c>
      <c r="FX30" s="17">
        <v>0</v>
      </c>
      <c r="FY30" s="17">
        <v>0</v>
      </c>
      <c r="FZ30" s="17">
        <v>0</v>
      </c>
      <c r="GA30" s="17">
        <v>0</v>
      </c>
      <c r="GB30" s="17">
        <v>0</v>
      </c>
      <c r="GC30" s="17">
        <v>0</v>
      </c>
      <c r="GD30" s="17">
        <v>0</v>
      </c>
      <c r="GE30" s="17">
        <v>0</v>
      </c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  <c r="KR30" s="16"/>
      <c r="KS30" s="16"/>
      <c r="KT30" s="16"/>
      <c r="KU30" s="16"/>
      <c r="KV30" s="16"/>
      <c r="KW30" s="16"/>
      <c r="KX30" s="16"/>
      <c r="KY30" s="16"/>
      <c r="KZ30" s="16"/>
      <c r="LA30" s="16"/>
      <c r="LB30" s="16"/>
      <c r="LC30" s="16"/>
      <c r="LD30" s="16"/>
      <c r="LE30" s="16"/>
      <c r="LF30" s="16"/>
      <c r="LG30" s="16"/>
      <c r="LH30" s="16"/>
      <c r="LI30" s="16"/>
      <c r="LJ30" s="16"/>
      <c r="LK30" s="16"/>
      <c r="LL30" s="16"/>
      <c r="LM30" s="16"/>
      <c r="LN30" s="16"/>
      <c r="LO30" s="16"/>
      <c r="LP30" s="16"/>
      <c r="LQ30" s="16"/>
      <c r="LR30" s="16"/>
      <c r="LS30" s="16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  <c r="NK30" s="15"/>
      <c r="NL30" s="15"/>
      <c r="NM30" s="15"/>
      <c r="NN30" s="15"/>
      <c r="NO30" s="15"/>
      <c r="NP30" s="15"/>
      <c r="NQ30" s="15"/>
      <c r="NR30" s="15"/>
      <c r="NS30" s="15"/>
      <c r="NT30" s="15"/>
      <c r="NU30" s="15"/>
      <c r="NV30" s="15"/>
      <c r="NW30" s="15"/>
      <c r="NX30" s="15"/>
      <c r="NY30" s="15"/>
      <c r="NZ30" s="15"/>
      <c r="OA30" s="15"/>
      <c r="OB30" s="15"/>
      <c r="OC30" s="15"/>
      <c r="OD30" s="15"/>
      <c r="OE30" s="15"/>
      <c r="OF30" s="15"/>
      <c r="OG30" s="15"/>
      <c r="OH30" s="15"/>
      <c r="OI30" s="15"/>
      <c r="OJ30" s="15"/>
      <c r="OK30" s="15"/>
      <c r="OL30" s="15"/>
      <c r="OM30" s="15"/>
      <c r="ON30" s="15"/>
      <c r="OO30" s="15"/>
      <c r="OP30" s="15"/>
      <c r="OQ30" s="15"/>
      <c r="OR30" s="15"/>
      <c r="OS30" s="15"/>
      <c r="OT30" s="15"/>
      <c r="OU30" s="15"/>
      <c r="OV30" s="15"/>
      <c r="OW30" s="15"/>
      <c r="OX30" s="15"/>
      <c r="OY30" s="15"/>
      <c r="OZ30" s="15"/>
      <c r="PA30" s="15"/>
      <c r="PB30" s="15"/>
      <c r="PC30" s="15"/>
      <c r="PD30" s="15"/>
      <c r="PE30" s="15"/>
      <c r="PF30" s="15"/>
      <c r="PG30" s="15"/>
      <c r="PH30" s="15"/>
      <c r="PI30" s="15"/>
      <c r="PJ30" s="15"/>
      <c r="PK30" s="15"/>
      <c r="PL30" s="15"/>
      <c r="PM30" s="15"/>
      <c r="PN30" s="15"/>
      <c r="PO30" s="15"/>
      <c r="PP30" s="15"/>
      <c r="PQ30" s="15"/>
      <c r="PR30" s="15"/>
      <c r="PS30" s="15"/>
      <c r="PT30" s="15"/>
      <c r="PU30" s="15"/>
      <c r="PV30" s="15"/>
      <c r="PW30" s="15"/>
      <c r="PX30" s="15"/>
      <c r="PY30" s="15"/>
      <c r="PZ30" s="15"/>
      <c r="QA30" s="15"/>
      <c r="QB30" s="15"/>
      <c r="QC30" s="15"/>
      <c r="QD30" s="15"/>
      <c r="QE30" s="15"/>
      <c r="QF30" s="15"/>
      <c r="QG30" s="15"/>
      <c r="QH30" s="15"/>
      <c r="QI30" s="15"/>
    </row>
    <row r="31" spans="1:45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3"/>
      <c r="S31" s="13" t="s">
        <v>56</v>
      </c>
      <c r="T31" s="1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7" t="e">
        <v>#DIV/0!</v>
      </c>
      <c r="CC31" s="17" t="e">
        <v>#DIV/0!</v>
      </c>
      <c r="CD31" s="17" t="e">
        <v>#DIV/0!</v>
      </c>
      <c r="CE31" s="17" t="e">
        <v>#DIV/0!</v>
      </c>
      <c r="CF31" s="17" t="e">
        <v>#DIV/0!</v>
      </c>
      <c r="CG31" s="17" t="e">
        <v>#DIV/0!</v>
      </c>
      <c r="CH31" s="17" t="e">
        <v>#DIV/0!</v>
      </c>
      <c r="CI31" s="17" t="e">
        <v>#DIV/0!</v>
      </c>
      <c r="CJ31" s="17" t="e">
        <v>#DIV/0!</v>
      </c>
      <c r="CK31" s="17" t="e">
        <v>#DIV/0!</v>
      </c>
      <c r="CL31" s="17" t="e">
        <v>#DIV/0!</v>
      </c>
      <c r="CM31" s="17" t="e">
        <v>#DIV/0!</v>
      </c>
      <c r="CN31" s="17" t="e">
        <v>#DIV/0!</v>
      </c>
      <c r="CO31" s="17" t="e">
        <v>#DIV/0!</v>
      </c>
      <c r="CP31" s="17" t="e">
        <v>#DIV/0!</v>
      </c>
      <c r="CQ31" s="17" t="e">
        <v>#DIV/0!</v>
      </c>
      <c r="CR31" s="17" t="e">
        <v>#DIV/0!</v>
      </c>
      <c r="CS31" s="17" t="e">
        <v>#DIV/0!</v>
      </c>
      <c r="CT31" s="17" t="e">
        <v>#DIV/0!</v>
      </c>
      <c r="CU31" s="17" t="e">
        <v>#DIV/0!</v>
      </c>
      <c r="CV31" s="17" t="e">
        <v>#DIV/0!</v>
      </c>
      <c r="CW31" s="17" t="e">
        <v>#DIV/0!</v>
      </c>
      <c r="CX31" s="17" t="e">
        <v>#DIV/0!</v>
      </c>
      <c r="CY31" s="17" t="e">
        <v>#DIV/0!</v>
      </c>
      <c r="CZ31" s="17">
        <v>0</v>
      </c>
      <c r="DA31" s="17">
        <v>0</v>
      </c>
      <c r="DB31" s="17">
        <v>0</v>
      </c>
      <c r="DC31" s="17">
        <v>0</v>
      </c>
      <c r="DD31" s="17">
        <v>0</v>
      </c>
      <c r="DE31" s="17">
        <v>0</v>
      </c>
      <c r="DF31" s="17">
        <v>0</v>
      </c>
      <c r="DG31" s="17">
        <v>0</v>
      </c>
      <c r="DH31" s="17">
        <v>0</v>
      </c>
      <c r="DI31" s="17">
        <v>0</v>
      </c>
      <c r="DJ31" s="17">
        <v>0</v>
      </c>
      <c r="DK31" s="17">
        <v>0</v>
      </c>
      <c r="DL31" s="18">
        <v>0</v>
      </c>
      <c r="DM31" s="18">
        <v>0</v>
      </c>
      <c r="DN31" s="18">
        <v>0</v>
      </c>
      <c r="DO31" s="18">
        <v>0</v>
      </c>
      <c r="DP31" s="18">
        <v>0</v>
      </c>
      <c r="DQ31" s="18">
        <v>0</v>
      </c>
      <c r="DR31" s="18">
        <v>0</v>
      </c>
      <c r="DS31" s="18">
        <v>0</v>
      </c>
      <c r="DT31" s="18">
        <v>0</v>
      </c>
      <c r="DU31" s="18">
        <v>0</v>
      </c>
      <c r="DV31" s="18">
        <v>0</v>
      </c>
      <c r="DW31" s="18">
        <v>0</v>
      </c>
      <c r="DX31" s="18">
        <v>0</v>
      </c>
      <c r="DY31" s="18">
        <v>0</v>
      </c>
      <c r="DZ31" s="18">
        <v>0</v>
      </c>
      <c r="EA31" s="18">
        <v>0</v>
      </c>
      <c r="EB31" s="18">
        <v>0</v>
      </c>
      <c r="EC31" s="18">
        <v>0</v>
      </c>
      <c r="ED31" s="18">
        <v>0</v>
      </c>
      <c r="EE31" s="18">
        <v>0</v>
      </c>
      <c r="EF31" s="18">
        <v>0</v>
      </c>
      <c r="EG31" s="18">
        <v>0</v>
      </c>
      <c r="EH31" s="18">
        <v>0</v>
      </c>
      <c r="EI31" s="18">
        <v>0</v>
      </c>
      <c r="EJ31" s="18">
        <v>0</v>
      </c>
      <c r="EK31" s="18">
        <v>0</v>
      </c>
      <c r="EL31" s="18">
        <v>0</v>
      </c>
      <c r="EM31" s="18">
        <v>0</v>
      </c>
      <c r="EN31" s="18">
        <v>0</v>
      </c>
      <c r="EO31" s="18">
        <v>0</v>
      </c>
      <c r="EP31" s="18">
        <v>0</v>
      </c>
      <c r="EQ31" s="18">
        <v>0</v>
      </c>
      <c r="ER31" s="18">
        <v>0</v>
      </c>
      <c r="ES31" s="18">
        <v>0</v>
      </c>
      <c r="ET31" s="18">
        <v>0</v>
      </c>
      <c r="EU31" s="18">
        <v>0</v>
      </c>
      <c r="EV31" s="18">
        <v>0</v>
      </c>
      <c r="EW31" s="18">
        <v>0</v>
      </c>
      <c r="EX31" s="18">
        <v>0</v>
      </c>
      <c r="EY31" s="18">
        <v>0</v>
      </c>
      <c r="EZ31" s="18">
        <v>0</v>
      </c>
      <c r="FA31" s="18">
        <v>0</v>
      </c>
      <c r="FB31" s="18">
        <v>0</v>
      </c>
      <c r="FC31" s="18">
        <v>0</v>
      </c>
      <c r="FD31" s="18">
        <v>0</v>
      </c>
      <c r="FE31" s="18">
        <v>0</v>
      </c>
      <c r="FF31" s="18">
        <v>0</v>
      </c>
      <c r="FG31" s="18">
        <v>0</v>
      </c>
      <c r="FH31" s="14">
        <v>0</v>
      </c>
      <c r="FI31" s="14">
        <v>0</v>
      </c>
      <c r="FJ31" s="14">
        <v>0</v>
      </c>
      <c r="FK31" s="14">
        <v>0</v>
      </c>
      <c r="FL31" s="14">
        <v>0</v>
      </c>
      <c r="FM31" s="14">
        <v>0</v>
      </c>
      <c r="FN31" s="14">
        <v>0</v>
      </c>
      <c r="FO31" s="14">
        <v>0</v>
      </c>
      <c r="FP31" s="14">
        <v>0</v>
      </c>
      <c r="FQ31" s="14">
        <v>0</v>
      </c>
      <c r="FR31" s="14">
        <v>0</v>
      </c>
      <c r="FS31" s="14">
        <v>0</v>
      </c>
      <c r="FT31" s="17">
        <v>0</v>
      </c>
      <c r="FU31" s="17">
        <v>0</v>
      </c>
      <c r="FV31" s="17">
        <v>0</v>
      </c>
      <c r="FW31" s="17">
        <v>0</v>
      </c>
      <c r="FX31" s="17">
        <v>0</v>
      </c>
      <c r="FY31" s="17">
        <v>0</v>
      </c>
      <c r="FZ31" s="17">
        <v>0</v>
      </c>
      <c r="GA31" s="17">
        <v>0</v>
      </c>
      <c r="GB31" s="17">
        <v>0</v>
      </c>
      <c r="GC31" s="17">
        <v>0</v>
      </c>
      <c r="GD31" s="17">
        <v>0</v>
      </c>
      <c r="GE31" s="17">
        <v>0</v>
      </c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  <c r="KR31" s="16"/>
      <c r="KS31" s="16"/>
      <c r="KT31" s="16"/>
      <c r="KU31" s="16"/>
      <c r="KV31" s="16"/>
      <c r="KW31" s="16"/>
      <c r="KX31" s="16"/>
      <c r="KY31" s="16"/>
      <c r="KZ31" s="16"/>
      <c r="LA31" s="16"/>
      <c r="LB31" s="16"/>
      <c r="LC31" s="16"/>
      <c r="LD31" s="16"/>
      <c r="LE31" s="16"/>
      <c r="LF31" s="16"/>
      <c r="LG31" s="16"/>
      <c r="LH31" s="16"/>
      <c r="LI31" s="16"/>
      <c r="LJ31" s="16"/>
      <c r="LK31" s="16"/>
      <c r="LL31" s="16"/>
      <c r="LM31" s="16"/>
      <c r="LN31" s="16"/>
      <c r="LO31" s="16"/>
      <c r="LP31" s="16"/>
      <c r="LQ31" s="16"/>
      <c r="LR31" s="16"/>
      <c r="LS31" s="16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  <c r="NK31" s="15"/>
      <c r="NL31" s="15"/>
      <c r="NM31" s="15"/>
      <c r="NN31" s="15"/>
      <c r="NO31" s="15"/>
      <c r="NP31" s="15"/>
      <c r="NQ31" s="15"/>
      <c r="NR31" s="15"/>
      <c r="NS31" s="15"/>
      <c r="NT31" s="15"/>
      <c r="NU31" s="15"/>
      <c r="NV31" s="15"/>
      <c r="NW31" s="15"/>
      <c r="NX31" s="15"/>
      <c r="NY31" s="15"/>
      <c r="NZ31" s="15"/>
      <c r="OA31" s="15"/>
      <c r="OB31" s="15"/>
      <c r="OC31" s="15"/>
      <c r="OD31" s="15"/>
      <c r="OE31" s="15"/>
      <c r="OF31" s="15"/>
      <c r="OG31" s="15"/>
      <c r="OH31" s="15"/>
      <c r="OI31" s="15"/>
      <c r="OJ31" s="15"/>
      <c r="OK31" s="15"/>
      <c r="OL31" s="15"/>
      <c r="OM31" s="15"/>
      <c r="ON31" s="15"/>
      <c r="OO31" s="15"/>
      <c r="OP31" s="15"/>
      <c r="OQ31" s="15"/>
      <c r="OR31" s="15"/>
      <c r="OS31" s="15"/>
      <c r="OT31" s="15"/>
      <c r="OU31" s="15"/>
      <c r="OV31" s="15"/>
      <c r="OW31" s="15"/>
      <c r="OX31" s="15"/>
      <c r="OY31" s="15"/>
      <c r="OZ31" s="15"/>
      <c r="PA31" s="15"/>
      <c r="PB31" s="15"/>
      <c r="PC31" s="15"/>
      <c r="PD31" s="15"/>
      <c r="PE31" s="15"/>
      <c r="PF31" s="15"/>
      <c r="PG31" s="15"/>
      <c r="PH31" s="15"/>
      <c r="PI31" s="15"/>
      <c r="PJ31" s="15"/>
      <c r="PK31" s="15"/>
      <c r="PL31" s="15"/>
      <c r="PM31" s="15"/>
      <c r="PN31" s="15"/>
      <c r="PO31" s="15"/>
      <c r="PP31" s="15"/>
      <c r="PQ31" s="15"/>
      <c r="PR31" s="15"/>
      <c r="PS31" s="15"/>
      <c r="PT31" s="15"/>
      <c r="PU31" s="15"/>
      <c r="PV31" s="15"/>
      <c r="PW31" s="15"/>
      <c r="PX31" s="15"/>
      <c r="PY31" s="15"/>
      <c r="PZ31" s="15"/>
      <c r="QA31" s="15"/>
      <c r="QB31" s="15"/>
      <c r="QC31" s="15"/>
      <c r="QD31" s="15"/>
      <c r="QE31" s="15"/>
      <c r="QF31" s="15"/>
      <c r="QG31" s="15"/>
      <c r="QH31" s="15"/>
      <c r="QI31" s="15"/>
    </row>
    <row r="32" spans="1:45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3"/>
      <c r="S32" s="13" t="s">
        <v>57</v>
      </c>
      <c r="T32" s="1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7" t="e">
        <v>#DIV/0!</v>
      </c>
      <c r="CC32" s="17" t="e">
        <v>#DIV/0!</v>
      </c>
      <c r="CD32" s="17" t="e">
        <v>#DIV/0!</v>
      </c>
      <c r="CE32" s="17" t="e">
        <v>#DIV/0!</v>
      </c>
      <c r="CF32" s="17" t="e">
        <v>#DIV/0!</v>
      </c>
      <c r="CG32" s="17" t="e">
        <v>#DIV/0!</v>
      </c>
      <c r="CH32" s="17" t="e">
        <v>#DIV/0!</v>
      </c>
      <c r="CI32" s="17" t="e">
        <v>#DIV/0!</v>
      </c>
      <c r="CJ32" s="17" t="e">
        <v>#DIV/0!</v>
      </c>
      <c r="CK32" s="17" t="e">
        <v>#DIV/0!</v>
      </c>
      <c r="CL32" s="17" t="e">
        <v>#DIV/0!</v>
      </c>
      <c r="CM32" s="17" t="e">
        <v>#DIV/0!</v>
      </c>
      <c r="CN32" s="17" t="e">
        <v>#DIV/0!</v>
      </c>
      <c r="CO32" s="17" t="e">
        <v>#DIV/0!</v>
      </c>
      <c r="CP32" s="17" t="e">
        <v>#DIV/0!</v>
      </c>
      <c r="CQ32" s="17" t="e">
        <v>#DIV/0!</v>
      </c>
      <c r="CR32" s="17" t="e">
        <v>#DIV/0!</v>
      </c>
      <c r="CS32" s="17" t="e">
        <v>#DIV/0!</v>
      </c>
      <c r="CT32" s="17" t="e">
        <v>#DIV/0!</v>
      </c>
      <c r="CU32" s="17" t="e">
        <v>#DIV/0!</v>
      </c>
      <c r="CV32" s="17" t="e">
        <v>#DIV/0!</v>
      </c>
      <c r="CW32" s="17" t="e">
        <v>#DIV/0!</v>
      </c>
      <c r="CX32" s="17" t="e">
        <v>#DIV/0!</v>
      </c>
      <c r="CY32" s="17" t="e">
        <v>#DIV/0!</v>
      </c>
      <c r="CZ32" s="17">
        <v>0</v>
      </c>
      <c r="DA32" s="17">
        <v>0</v>
      </c>
      <c r="DB32" s="17">
        <v>0</v>
      </c>
      <c r="DC32" s="17">
        <v>0</v>
      </c>
      <c r="DD32" s="17">
        <v>0</v>
      </c>
      <c r="DE32" s="17">
        <v>0</v>
      </c>
      <c r="DF32" s="17">
        <v>0</v>
      </c>
      <c r="DG32" s="17">
        <v>0</v>
      </c>
      <c r="DH32" s="17">
        <v>0</v>
      </c>
      <c r="DI32" s="17">
        <v>0</v>
      </c>
      <c r="DJ32" s="17">
        <v>0</v>
      </c>
      <c r="DK32" s="17">
        <v>0</v>
      </c>
      <c r="DL32" s="18">
        <v>0</v>
      </c>
      <c r="DM32" s="18">
        <v>0</v>
      </c>
      <c r="DN32" s="18">
        <v>0</v>
      </c>
      <c r="DO32" s="18">
        <v>0</v>
      </c>
      <c r="DP32" s="18">
        <v>0</v>
      </c>
      <c r="DQ32" s="18">
        <v>0</v>
      </c>
      <c r="DR32" s="18">
        <v>0</v>
      </c>
      <c r="DS32" s="18">
        <v>0</v>
      </c>
      <c r="DT32" s="18">
        <v>0</v>
      </c>
      <c r="DU32" s="18">
        <v>0</v>
      </c>
      <c r="DV32" s="18">
        <v>0</v>
      </c>
      <c r="DW32" s="18">
        <v>0</v>
      </c>
      <c r="DX32" s="18">
        <v>0</v>
      </c>
      <c r="DY32" s="18">
        <v>0</v>
      </c>
      <c r="DZ32" s="18">
        <v>0</v>
      </c>
      <c r="EA32" s="18">
        <v>0</v>
      </c>
      <c r="EB32" s="18">
        <v>0</v>
      </c>
      <c r="EC32" s="18">
        <v>0</v>
      </c>
      <c r="ED32" s="18">
        <v>0</v>
      </c>
      <c r="EE32" s="18">
        <v>0</v>
      </c>
      <c r="EF32" s="18">
        <v>0</v>
      </c>
      <c r="EG32" s="18">
        <v>0</v>
      </c>
      <c r="EH32" s="18">
        <v>0</v>
      </c>
      <c r="EI32" s="18">
        <v>0</v>
      </c>
      <c r="EJ32" s="18">
        <v>0</v>
      </c>
      <c r="EK32" s="18">
        <v>0</v>
      </c>
      <c r="EL32" s="18">
        <v>0</v>
      </c>
      <c r="EM32" s="18">
        <v>0</v>
      </c>
      <c r="EN32" s="18">
        <v>0</v>
      </c>
      <c r="EO32" s="18">
        <v>0</v>
      </c>
      <c r="EP32" s="18">
        <v>0</v>
      </c>
      <c r="EQ32" s="18">
        <v>0</v>
      </c>
      <c r="ER32" s="18">
        <v>0</v>
      </c>
      <c r="ES32" s="18">
        <v>0</v>
      </c>
      <c r="ET32" s="18">
        <v>0</v>
      </c>
      <c r="EU32" s="18">
        <v>0</v>
      </c>
      <c r="EV32" s="18">
        <v>0</v>
      </c>
      <c r="EW32" s="18">
        <v>0</v>
      </c>
      <c r="EX32" s="18">
        <v>0</v>
      </c>
      <c r="EY32" s="18">
        <v>0</v>
      </c>
      <c r="EZ32" s="18">
        <v>0</v>
      </c>
      <c r="FA32" s="18">
        <v>0</v>
      </c>
      <c r="FB32" s="18">
        <v>0</v>
      </c>
      <c r="FC32" s="18">
        <v>0</v>
      </c>
      <c r="FD32" s="18">
        <v>0</v>
      </c>
      <c r="FE32" s="18">
        <v>0</v>
      </c>
      <c r="FF32" s="18">
        <v>0</v>
      </c>
      <c r="FG32" s="18">
        <v>0</v>
      </c>
      <c r="FH32" s="14">
        <v>0</v>
      </c>
      <c r="FI32" s="14">
        <v>0</v>
      </c>
      <c r="FJ32" s="14">
        <v>0</v>
      </c>
      <c r="FK32" s="14">
        <v>0</v>
      </c>
      <c r="FL32" s="14">
        <v>0</v>
      </c>
      <c r="FM32" s="14">
        <v>0</v>
      </c>
      <c r="FN32" s="14">
        <v>0</v>
      </c>
      <c r="FO32" s="14">
        <v>0</v>
      </c>
      <c r="FP32" s="14">
        <v>0</v>
      </c>
      <c r="FQ32" s="14">
        <v>0</v>
      </c>
      <c r="FR32" s="14">
        <v>0</v>
      </c>
      <c r="FS32" s="14">
        <v>0</v>
      </c>
      <c r="FT32" s="17">
        <v>0</v>
      </c>
      <c r="FU32" s="17">
        <v>0</v>
      </c>
      <c r="FV32" s="17">
        <v>0</v>
      </c>
      <c r="FW32" s="17">
        <v>0</v>
      </c>
      <c r="FX32" s="17">
        <v>0</v>
      </c>
      <c r="FY32" s="17">
        <v>0</v>
      </c>
      <c r="FZ32" s="17">
        <v>0</v>
      </c>
      <c r="GA32" s="17">
        <v>0</v>
      </c>
      <c r="GB32" s="17">
        <v>0</v>
      </c>
      <c r="GC32" s="17">
        <v>0</v>
      </c>
      <c r="GD32" s="17">
        <v>0</v>
      </c>
      <c r="GE32" s="17">
        <v>0</v>
      </c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  <c r="KR32" s="16"/>
      <c r="KS32" s="16"/>
      <c r="KT32" s="16"/>
      <c r="KU32" s="16"/>
      <c r="KV32" s="16"/>
      <c r="KW32" s="16"/>
      <c r="KX32" s="16"/>
      <c r="KY32" s="16"/>
      <c r="KZ32" s="16"/>
      <c r="LA32" s="16"/>
      <c r="LB32" s="16"/>
      <c r="LC32" s="16"/>
      <c r="LD32" s="16"/>
      <c r="LE32" s="16"/>
      <c r="LF32" s="16"/>
      <c r="LG32" s="16"/>
      <c r="LH32" s="16"/>
      <c r="LI32" s="16"/>
      <c r="LJ32" s="16"/>
      <c r="LK32" s="16"/>
      <c r="LL32" s="16"/>
      <c r="LM32" s="16"/>
      <c r="LN32" s="16"/>
      <c r="LO32" s="16"/>
      <c r="LP32" s="16"/>
      <c r="LQ32" s="16"/>
      <c r="LR32" s="16"/>
      <c r="LS32" s="16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  <c r="OE32" s="15"/>
      <c r="OF32" s="15"/>
      <c r="OG32" s="15"/>
      <c r="OH32" s="15"/>
      <c r="OI32" s="15"/>
      <c r="OJ32" s="15"/>
      <c r="OK32" s="15"/>
      <c r="OL32" s="15"/>
      <c r="OM32" s="15"/>
      <c r="ON32" s="15"/>
      <c r="OO32" s="15"/>
      <c r="OP32" s="15"/>
      <c r="OQ32" s="15"/>
      <c r="OR32" s="15"/>
      <c r="OS32" s="15"/>
      <c r="OT32" s="15"/>
      <c r="OU32" s="15"/>
      <c r="OV32" s="15"/>
      <c r="OW32" s="15"/>
      <c r="OX32" s="15"/>
      <c r="OY32" s="15"/>
      <c r="OZ32" s="15"/>
      <c r="PA32" s="15"/>
      <c r="PB32" s="15"/>
      <c r="PC32" s="15"/>
      <c r="PD32" s="15"/>
      <c r="PE32" s="15"/>
      <c r="PF32" s="15"/>
      <c r="PG32" s="15"/>
      <c r="PH32" s="15"/>
      <c r="PI32" s="15"/>
      <c r="PJ32" s="15"/>
      <c r="PK32" s="15"/>
      <c r="PL32" s="15"/>
      <c r="PM32" s="15"/>
      <c r="PN32" s="15"/>
      <c r="PO32" s="15"/>
      <c r="PP32" s="15"/>
      <c r="PQ32" s="15"/>
      <c r="PR32" s="15"/>
      <c r="PS32" s="15"/>
      <c r="PT32" s="15"/>
      <c r="PU32" s="15"/>
      <c r="PV32" s="15"/>
      <c r="PW32" s="15"/>
      <c r="PX32" s="15"/>
      <c r="PY32" s="15"/>
      <c r="PZ32" s="15"/>
      <c r="QA32" s="15"/>
      <c r="QB32" s="15"/>
      <c r="QC32" s="15"/>
      <c r="QD32" s="15"/>
      <c r="QE32" s="15"/>
      <c r="QF32" s="15"/>
      <c r="QG32" s="15"/>
      <c r="QH32" s="15"/>
      <c r="QI32" s="15"/>
    </row>
    <row r="33" spans="1:451">
      <c r="A33" s="19" t="s">
        <v>47</v>
      </c>
      <c r="B33" s="19" t="s">
        <v>48</v>
      </c>
      <c r="C33" s="19" t="s">
        <v>49</v>
      </c>
      <c r="D33" s="19" t="s">
        <v>50</v>
      </c>
      <c r="E33" s="19" t="s">
        <v>51</v>
      </c>
      <c r="F33" s="19" t="s">
        <v>52</v>
      </c>
      <c r="G33" s="19" t="s">
        <v>53</v>
      </c>
      <c r="H33" s="19" t="s">
        <v>54</v>
      </c>
      <c r="I33" s="19" t="s">
        <v>55</v>
      </c>
      <c r="J33" s="19" t="s">
        <v>56</v>
      </c>
      <c r="K33" s="19" t="s">
        <v>57</v>
      </c>
      <c r="L33" s="19" t="s">
        <v>58</v>
      </c>
      <c r="M33" s="19" t="s">
        <v>59</v>
      </c>
      <c r="R33" s="13"/>
      <c r="S33" s="13" t="s">
        <v>58</v>
      </c>
      <c r="T33" s="1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7" t="e">
        <v>#DIV/0!</v>
      </c>
      <c r="CC33" s="17" t="e">
        <v>#DIV/0!</v>
      </c>
      <c r="CD33" s="17" t="e">
        <v>#DIV/0!</v>
      </c>
      <c r="CE33" s="17" t="e">
        <v>#DIV/0!</v>
      </c>
      <c r="CF33" s="17" t="e">
        <v>#DIV/0!</v>
      </c>
      <c r="CG33" s="17" t="e">
        <v>#DIV/0!</v>
      </c>
      <c r="CH33" s="17" t="e">
        <v>#DIV/0!</v>
      </c>
      <c r="CI33" s="17" t="e">
        <v>#DIV/0!</v>
      </c>
      <c r="CJ33" s="17" t="e">
        <v>#DIV/0!</v>
      </c>
      <c r="CK33" s="17" t="e">
        <v>#DIV/0!</v>
      </c>
      <c r="CL33" s="17" t="e">
        <v>#DIV/0!</v>
      </c>
      <c r="CM33" s="17" t="e">
        <v>#DIV/0!</v>
      </c>
      <c r="CN33" s="17" t="e">
        <v>#DIV/0!</v>
      </c>
      <c r="CO33" s="17" t="e">
        <v>#DIV/0!</v>
      </c>
      <c r="CP33" s="17" t="e">
        <v>#DIV/0!</v>
      </c>
      <c r="CQ33" s="17" t="e">
        <v>#DIV/0!</v>
      </c>
      <c r="CR33" s="17" t="e">
        <v>#DIV/0!</v>
      </c>
      <c r="CS33" s="17" t="e">
        <v>#DIV/0!</v>
      </c>
      <c r="CT33" s="17" t="e">
        <v>#DIV/0!</v>
      </c>
      <c r="CU33" s="17" t="e">
        <v>#DIV/0!</v>
      </c>
      <c r="CV33" s="17" t="e">
        <v>#DIV/0!</v>
      </c>
      <c r="CW33" s="17" t="e">
        <v>#DIV/0!</v>
      </c>
      <c r="CX33" s="17" t="e">
        <v>#DIV/0!</v>
      </c>
      <c r="CY33" s="17" t="e">
        <v>#DIV/0!</v>
      </c>
      <c r="CZ33" s="17">
        <v>0</v>
      </c>
      <c r="DA33" s="17">
        <v>0</v>
      </c>
      <c r="DB33" s="17">
        <v>0</v>
      </c>
      <c r="DC33" s="17">
        <v>0</v>
      </c>
      <c r="DD33" s="17">
        <v>0</v>
      </c>
      <c r="DE33" s="17">
        <v>0</v>
      </c>
      <c r="DF33" s="17">
        <v>0</v>
      </c>
      <c r="DG33" s="17">
        <v>0</v>
      </c>
      <c r="DH33" s="17">
        <v>0</v>
      </c>
      <c r="DI33" s="17">
        <v>0</v>
      </c>
      <c r="DJ33" s="17">
        <v>0</v>
      </c>
      <c r="DK33" s="17">
        <v>0</v>
      </c>
      <c r="DL33" s="18">
        <v>0</v>
      </c>
      <c r="DM33" s="18">
        <v>0</v>
      </c>
      <c r="DN33" s="18">
        <v>0</v>
      </c>
      <c r="DO33" s="18">
        <v>0</v>
      </c>
      <c r="DP33" s="18">
        <v>0</v>
      </c>
      <c r="DQ33" s="18">
        <v>0</v>
      </c>
      <c r="DR33" s="18">
        <v>0</v>
      </c>
      <c r="DS33" s="18">
        <v>0</v>
      </c>
      <c r="DT33" s="18">
        <v>0</v>
      </c>
      <c r="DU33" s="18">
        <v>0</v>
      </c>
      <c r="DV33" s="18">
        <v>0</v>
      </c>
      <c r="DW33" s="18">
        <v>0</v>
      </c>
      <c r="DX33" s="18">
        <v>0</v>
      </c>
      <c r="DY33" s="18">
        <v>0</v>
      </c>
      <c r="DZ33" s="18">
        <v>0</v>
      </c>
      <c r="EA33" s="18">
        <v>0</v>
      </c>
      <c r="EB33" s="18">
        <v>0</v>
      </c>
      <c r="EC33" s="18">
        <v>0</v>
      </c>
      <c r="ED33" s="18">
        <v>0</v>
      </c>
      <c r="EE33" s="18">
        <v>0</v>
      </c>
      <c r="EF33" s="18">
        <v>0</v>
      </c>
      <c r="EG33" s="18">
        <v>0</v>
      </c>
      <c r="EH33" s="18">
        <v>0</v>
      </c>
      <c r="EI33" s="18">
        <v>0</v>
      </c>
      <c r="EJ33" s="18">
        <v>0</v>
      </c>
      <c r="EK33" s="18">
        <v>0</v>
      </c>
      <c r="EL33" s="18">
        <v>0</v>
      </c>
      <c r="EM33" s="18">
        <v>0</v>
      </c>
      <c r="EN33" s="18">
        <v>0</v>
      </c>
      <c r="EO33" s="18">
        <v>0</v>
      </c>
      <c r="EP33" s="18">
        <v>0</v>
      </c>
      <c r="EQ33" s="18">
        <v>0</v>
      </c>
      <c r="ER33" s="18">
        <v>0</v>
      </c>
      <c r="ES33" s="18">
        <v>0</v>
      </c>
      <c r="ET33" s="18">
        <v>0</v>
      </c>
      <c r="EU33" s="18">
        <v>0</v>
      </c>
      <c r="EV33" s="18">
        <v>0</v>
      </c>
      <c r="EW33" s="18">
        <v>0</v>
      </c>
      <c r="EX33" s="18">
        <v>0</v>
      </c>
      <c r="EY33" s="18">
        <v>0</v>
      </c>
      <c r="EZ33" s="18">
        <v>0</v>
      </c>
      <c r="FA33" s="18">
        <v>0</v>
      </c>
      <c r="FB33" s="18">
        <v>0</v>
      </c>
      <c r="FC33" s="18">
        <v>0</v>
      </c>
      <c r="FD33" s="18">
        <v>0</v>
      </c>
      <c r="FE33" s="18">
        <v>0</v>
      </c>
      <c r="FF33" s="18">
        <v>0</v>
      </c>
      <c r="FG33" s="18">
        <v>0</v>
      </c>
      <c r="FH33" s="14">
        <v>0</v>
      </c>
      <c r="FI33" s="14">
        <v>0</v>
      </c>
      <c r="FJ33" s="14">
        <v>0</v>
      </c>
      <c r="FK33" s="14">
        <v>0</v>
      </c>
      <c r="FL33" s="14">
        <v>0</v>
      </c>
      <c r="FM33" s="14">
        <v>0</v>
      </c>
      <c r="FN33" s="14">
        <v>0</v>
      </c>
      <c r="FO33" s="14">
        <v>0</v>
      </c>
      <c r="FP33" s="14">
        <v>0</v>
      </c>
      <c r="FQ33" s="14">
        <v>0</v>
      </c>
      <c r="FR33" s="14">
        <v>0</v>
      </c>
      <c r="FS33" s="14">
        <v>0</v>
      </c>
      <c r="FT33" s="17">
        <v>0</v>
      </c>
      <c r="FU33" s="17">
        <v>0</v>
      </c>
      <c r="FV33" s="17">
        <v>0</v>
      </c>
      <c r="FW33" s="17">
        <v>0</v>
      </c>
      <c r="FX33" s="17">
        <v>0</v>
      </c>
      <c r="FY33" s="17">
        <v>0</v>
      </c>
      <c r="FZ33" s="17">
        <v>0</v>
      </c>
      <c r="GA33" s="17">
        <v>0</v>
      </c>
      <c r="GB33" s="17">
        <v>0</v>
      </c>
      <c r="GC33" s="17">
        <v>0</v>
      </c>
      <c r="GD33" s="17">
        <v>0</v>
      </c>
      <c r="GE33" s="17">
        <v>0</v>
      </c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  <c r="KR33" s="16"/>
      <c r="KS33" s="16"/>
      <c r="KT33" s="16"/>
      <c r="KU33" s="16"/>
      <c r="KV33" s="16"/>
      <c r="KW33" s="16"/>
      <c r="KX33" s="16"/>
      <c r="KY33" s="16"/>
      <c r="KZ33" s="16"/>
      <c r="LA33" s="16"/>
      <c r="LB33" s="16"/>
      <c r="LC33" s="16"/>
      <c r="LD33" s="16"/>
      <c r="LE33" s="16"/>
      <c r="LF33" s="16"/>
      <c r="LG33" s="16"/>
      <c r="LH33" s="16"/>
      <c r="LI33" s="16"/>
      <c r="LJ33" s="16"/>
      <c r="LK33" s="16"/>
      <c r="LL33" s="16"/>
      <c r="LM33" s="16"/>
      <c r="LN33" s="16"/>
      <c r="LO33" s="16"/>
      <c r="LP33" s="16"/>
      <c r="LQ33" s="16"/>
      <c r="LR33" s="16"/>
      <c r="LS33" s="16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  <c r="NK33" s="15"/>
      <c r="NL33" s="15"/>
      <c r="NM33" s="15"/>
      <c r="NN33" s="15"/>
      <c r="NO33" s="15"/>
      <c r="NP33" s="15"/>
      <c r="NQ33" s="15"/>
      <c r="NR33" s="15"/>
      <c r="NS33" s="15"/>
      <c r="NT33" s="15"/>
      <c r="NU33" s="15"/>
      <c r="NV33" s="15"/>
      <c r="NW33" s="15"/>
      <c r="NX33" s="15"/>
      <c r="NY33" s="15"/>
      <c r="NZ33" s="15"/>
      <c r="OA33" s="15"/>
      <c r="OB33" s="15"/>
      <c r="OC33" s="15"/>
      <c r="OD33" s="15"/>
      <c r="OE33" s="15"/>
      <c r="OF33" s="15"/>
      <c r="OG33" s="15"/>
      <c r="OH33" s="15"/>
      <c r="OI33" s="15"/>
      <c r="OJ33" s="15"/>
      <c r="OK33" s="15"/>
      <c r="OL33" s="15"/>
      <c r="OM33" s="15"/>
      <c r="ON33" s="15"/>
      <c r="OO33" s="15"/>
      <c r="OP33" s="15"/>
      <c r="OQ33" s="15"/>
      <c r="OR33" s="15"/>
      <c r="OS33" s="15"/>
      <c r="OT33" s="15"/>
      <c r="OU33" s="15"/>
      <c r="OV33" s="15"/>
      <c r="OW33" s="15"/>
      <c r="OX33" s="15"/>
      <c r="OY33" s="15"/>
      <c r="OZ33" s="15"/>
      <c r="PA33" s="15"/>
      <c r="PB33" s="15"/>
      <c r="PC33" s="15"/>
      <c r="PD33" s="15"/>
      <c r="PE33" s="15"/>
      <c r="PF33" s="15"/>
      <c r="PG33" s="15"/>
      <c r="PH33" s="15"/>
      <c r="PI33" s="15"/>
      <c r="PJ33" s="15"/>
      <c r="PK33" s="15"/>
      <c r="PL33" s="15"/>
      <c r="PM33" s="15"/>
      <c r="PN33" s="15"/>
      <c r="PO33" s="15"/>
      <c r="PP33" s="15"/>
      <c r="PQ33" s="15"/>
      <c r="PR33" s="15"/>
      <c r="PS33" s="15"/>
      <c r="PT33" s="15"/>
      <c r="PU33" s="15"/>
      <c r="PV33" s="15"/>
      <c r="PW33" s="15"/>
      <c r="PX33" s="15"/>
      <c r="PY33" s="15"/>
      <c r="PZ33" s="15"/>
      <c r="QA33" s="15"/>
      <c r="QB33" s="15"/>
      <c r="QC33" s="15"/>
      <c r="QD33" s="15"/>
      <c r="QE33" s="15"/>
      <c r="QF33" s="15"/>
      <c r="QG33" s="15"/>
      <c r="QH33" s="15"/>
      <c r="QI33" s="15"/>
    </row>
    <row r="34" spans="1:451">
      <c r="A34" s="13" t="s">
        <v>48</v>
      </c>
      <c r="B34" s="11">
        <v>0</v>
      </c>
      <c r="C34" s="11">
        <v>0</v>
      </c>
      <c r="D34" s="11">
        <v>0</v>
      </c>
      <c r="E34" s="11">
        <v>0</v>
      </c>
      <c r="F34" s="11">
        <v>0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R34" s="13"/>
      <c r="S34" s="13" t="s">
        <v>59</v>
      </c>
      <c r="T34" s="1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7" t="e">
        <v>#DIV/0!</v>
      </c>
      <c r="CC34" s="17" t="e">
        <v>#DIV/0!</v>
      </c>
      <c r="CD34" s="17" t="e">
        <v>#DIV/0!</v>
      </c>
      <c r="CE34" s="17" t="e">
        <v>#DIV/0!</v>
      </c>
      <c r="CF34" s="17" t="e">
        <v>#DIV/0!</v>
      </c>
      <c r="CG34" s="17" t="e">
        <v>#DIV/0!</v>
      </c>
      <c r="CH34" s="17" t="e">
        <v>#DIV/0!</v>
      </c>
      <c r="CI34" s="17" t="e">
        <v>#DIV/0!</v>
      </c>
      <c r="CJ34" s="17" t="e">
        <v>#DIV/0!</v>
      </c>
      <c r="CK34" s="17" t="e">
        <v>#DIV/0!</v>
      </c>
      <c r="CL34" s="17" t="e">
        <v>#DIV/0!</v>
      </c>
      <c r="CM34" s="17" t="e">
        <v>#DIV/0!</v>
      </c>
      <c r="CN34" s="17" t="e">
        <v>#DIV/0!</v>
      </c>
      <c r="CO34" s="17" t="e">
        <v>#DIV/0!</v>
      </c>
      <c r="CP34" s="17" t="e">
        <v>#DIV/0!</v>
      </c>
      <c r="CQ34" s="17" t="e">
        <v>#DIV/0!</v>
      </c>
      <c r="CR34" s="17" t="e">
        <v>#DIV/0!</v>
      </c>
      <c r="CS34" s="17" t="e">
        <v>#DIV/0!</v>
      </c>
      <c r="CT34" s="17" t="e">
        <v>#DIV/0!</v>
      </c>
      <c r="CU34" s="17" t="e">
        <v>#DIV/0!</v>
      </c>
      <c r="CV34" s="17" t="e">
        <v>#DIV/0!</v>
      </c>
      <c r="CW34" s="17" t="e">
        <v>#DIV/0!</v>
      </c>
      <c r="CX34" s="17" t="e">
        <v>#DIV/0!</v>
      </c>
      <c r="CY34" s="17" t="e">
        <v>#DIV/0!</v>
      </c>
      <c r="CZ34" s="17">
        <v>0</v>
      </c>
      <c r="DA34" s="17">
        <v>0</v>
      </c>
      <c r="DB34" s="17">
        <v>0</v>
      </c>
      <c r="DC34" s="17">
        <v>0</v>
      </c>
      <c r="DD34" s="17">
        <v>0</v>
      </c>
      <c r="DE34" s="17">
        <v>0</v>
      </c>
      <c r="DF34" s="17">
        <v>0</v>
      </c>
      <c r="DG34" s="17">
        <v>0</v>
      </c>
      <c r="DH34" s="17">
        <v>0</v>
      </c>
      <c r="DI34" s="17">
        <v>0</v>
      </c>
      <c r="DJ34" s="17">
        <v>0</v>
      </c>
      <c r="DK34" s="17">
        <v>0</v>
      </c>
      <c r="DL34" s="18">
        <v>0</v>
      </c>
      <c r="DM34" s="18">
        <v>0</v>
      </c>
      <c r="DN34" s="18">
        <v>0</v>
      </c>
      <c r="DO34" s="18">
        <v>0</v>
      </c>
      <c r="DP34" s="18">
        <v>0</v>
      </c>
      <c r="DQ34" s="18">
        <v>0</v>
      </c>
      <c r="DR34" s="18">
        <v>0</v>
      </c>
      <c r="DS34" s="18">
        <v>0</v>
      </c>
      <c r="DT34" s="18">
        <v>0</v>
      </c>
      <c r="DU34" s="18">
        <v>0</v>
      </c>
      <c r="DV34" s="18">
        <v>0</v>
      </c>
      <c r="DW34" s="18">
        <v>0</v>
      </c>
      <c r="DX34" s="18">
        <v>0</v>
      </c>
      <c r="DY34" s="18">
        <v>0</v>
      </c>
      <c r="DZ34" s="18">
        <v>0</v>
      </c>
      <c r="EA34" s="18">
        <v>0</v>
      </c>
      <c r="EB34" s="18">
        <v>0</v>
      </c>
      <c r="EC34" s="18">
        <v>0</v>
      </c>
      <c r="ED34" s="18">
        <v>0</v>
      </c>
      <c r="EE34" s="18">
        <v>0</v>
      </c>
      <c r="EF34" s="18">
        <v>0</v>
      </c>
      <c r="EG34" s="18">
        <v>0</v>
      </c>
      <c r="EH34" s="18">
        <v>0</v>
      </c>
      <c r="EI34" s="18">
        <v>0</v>
      </c>
      <c r="EJ34" s="18">
        <v>0</v>
      </c>
      <c r="EK34" s="18">
        <v>0</v>
      </c>
      <c r="EL34" s="18">
        <v>0</v>
      </c>
      <c r="EM34" s="18">
        <v>0</v>
      </c>
      <c r="EN34" s="18">
        <v>0</v>
      </c>
      <c r="EO34" s="18">
        <v>0</v>
      </c>
      <c r="EP34" s="18">
        <v>0</v>
      </c>
      <c r="EQ34" s="18">
        <v>0</v>
      </c>
      <c r="ER34" s="18">
        <v>0</v>
      </c>
      <c r="ES34" s="18">
        <v>0</v>
      </c>
      <c r="ET34" s="18">
        <v>0</v>
      </c>
      <c r="EU34" s="18">
        <v>0</v>
      </c>
      <c r="EV34" s="18">
        <v>0</v>
      </c>
      <c r="EW34" s="18">
        <v>0</v>
      </c>
      <c r="EX34" s="18">
        <v>0</v>
      </c>
      <c r="EY34" s="18">
        <v>0</v>
      </c>
      <c r="EZ34" s="18">
        <v>0</v>
      </c>
      <c r="FA34" s="18">
        <v>0</v>
      </c>
      <c r="FB34" s="18">
        <v>0</v>
      </c>
      <c r="FC34" s="18">
        <v>0</v>
      </c>
      <c r="FD34" s="18">
        <v>0</v>
      </c>
      <c r="FE34" s="18">
        <v>0</v>
      </c>
      <c r="FF34" s="18">
        <v>0</v>
      </c>
      <c r="FG34" s="18">
        <v>0</v>
      </c>
      <c r="FH34" s="14">
        <v>0</v>
      </c>
      <c r="FI34" s="14">
        <v>0</v>
      </c>
      <c r="FJ34" s="14">
        <v>0</v>
      </c>
      <c r="FK34" s="14">
        <v>0</v>
      </c>
      <c r="FL34" s="14">
        <v>0</v>
      </c>
      <c r="FM34" s="14">
        <v>0</v>
      </c>
      <c r="FN34" s="14">
        <v>0</v>
      </c>
      <c r="FO34" s="14">
        <v>0</v>
      </c>
      <c r="FP34" s="14">
        <v>0</v>
      </c>
      <c r="FQ34" s="14">
        <v>0</v>
      </c>
      <c r="FR34" s="14">
        <v>0</v>
      </c>
      <c r="FS34" s="14">
        <v>0</v>
      </c>
      <c r="FT34" s="17">
        <v>0</v>
      </c>
      <c r="FU34" s="17">
        <v>0</v>
      </c>
      <c r="FV34" s="17">
        <v>0</v>
      </c>
      <c r="FW34" s="17">
        <v>0</v>
      </c>
      <c r="FX34" s="17">
        <v>0</v>
      </c>
      <c r="FY34" s="17">
        <v>0</v>
      </c>
      <c r="FZ34" s="17">
        <v>0</v>
      </c>
      <c r="GA34" s="17">
        <v>0</v>
      </c>
      <c r="GB34" s="17">
        <v>0</v>
      </c>
      <c r="GC34" s="17">
        <v>0</v>
      </c>
      <c r="GD34" s="17">
        <v>0</v>
      </c>
      <c r="GE34" s="17">
        <v>0</v>
      </c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</row>
    <row r="35" spans="1:451">
      <c r="A35" s="13" t="s">
        <v>49</v>
      </c>
      <c r="B35" s="11">
        <v>0</v>
      </c>
      <c r="C35" s="11">
        <v>0</v>
      </c>
      <c r="D35" s="11">
        <v>-1</v>
      </c>
      <c r="E35" s="11">
        <v>-2</v>
      </c>
      <c r="F35" s="11">
        <v>-3</v>
      </c>
      <c r="G35" s="11">
        <v>-1</v>
      </c>
      <c r="H35" s="11">
        <v>1</v>
      </c>
      <c r="I35" s="11">
        <v>-4</v>
      </c>
      <c r="J35" s="11">
        <v>0</v>
      </c>
      <c r="K35" s="11">
        <v>0</v>
      </c>
      <c r="L35" s="11">
        <v>0</v>
      </c>
      <c r="M35" s="11">
        <v>0</v>
      </c>
      <c r="R35" s="13" t="s">
        <v>101</v>
      </c>
      <c r="S35" s="13" t="s">
        <v>48</v>
      </c>
      <c r="T35" s="16"/>
      <c r="U35" s="26">
        <v>2025</v>
      </c>
      <c r="V35" s="26"/>
      <c r="W35" s="26"/>
      <c r="X35" s="26"/>
      <c r="Y35" s="26"/>
      <c r="Z35" s="26"/>
      <c r="AA35" s="26"/>
      <c r="AB35" s="26">
        <v>25</v>
      </c>
      <c r="AC35" s="26"/>
      <c r="AD35" s="26"/>
      <c r="AE35" s="26"/>
      <c r="AF35" s="29"/>
      <c r="AG35" s="29">
        <v>26047069.189999994</v>
      </c>
      <c r="AH35" s="29"/>
      <c r="AI35" s="29"/>
      <c r="AJ35" s="29"/>
      <c r="AK35" s="29"/>
      <c r="AL35" s="29"/>
      <c r="AM35" s="29"/>
      <c r="AN35" s="29">
        <v>321908.74</v>
      </c>
      <c r="AO35" s="29"/>
      <c r="AP35" s="29"/>
      <c r="AQ35" s="29"/>
      <c r="AR35" s="26"/>
      <c r="AS35" s="26">
        <v>25194604.959999997</v>
      </c>
      <c r="AT35" s="26"/>
      <c r="AU35" s="26"/>
      <c r="AV35" s="26"/>
      <c r="AW35" s="26"/>
      <c r="AX35" s="26"/>
      <c r="AY35" s="26"/>
      <c r="AZ35" s="26">
        <v>0</v>
      </c>
      <c r="BA35" s="26"/>
      <c r="BB35" s="26"/>
      <c r="BC35" s="26"/>
      <c r="BD35" s="26"/>
      <c r="BE35" s="26">
        <v>105135.74000000003</v>
      </c>
      <c r="BF35" s="26"/>
      <c r="BG35" s="26"/>
      <c r="BH35" s="15"/>
      <c r="BI35" s="15"/>
      <c r="BJ35" s="15"/>
      <c r="BK35" s="15"/>
      <c r="BL35" s="15">
        <v>0</v>
      </c>
      <c r="BM35" s="15"/>
      <c r="BN35" s="15"/>
      <c r="BO35" s="15"/>
      <c r="BP35" s="15"/>
      <c r="BQ35" s="15">
        <v>349202.3760923334</v>
      </c>
      <c r="BR35" s="15"/>
      <c r="BS35" s="15"/>
      <c r="BT35" s="15"/>
      <c r="BU35" s="15"/>
      <c r="BV35" s="15"/>
      <c r="BW35" s="15"/>
      <c r="BX35" s="15">
        <v>110.85</v>
      </c>
      <c r="BY35" s="15"/>
      <c r="BZ35" s="15"/>
      <c r="CA35" s="15"/>
      <c r="CB35" s="17" t="e">
        <v>#DIV/0!</v>
      </c>
      <c r="CC35" s="17">
        <v>0</v>
      </c>
      <c r="CD35" s="17" t="e">
        <v>#DIV/0!</v>
      </c>
      <c r="CE35" s="17" t="e">
        <v>#DIV/0!</v>
      </c>
      <c r="CF35" s="17" t="e">
        <v>#DIV/0!</v>
      </c>
      <c r="CG35" s="17" t="e">
        <v>#DIV/0!</v>
      </c>
      <c r="CH35" s="17" t="e">
        <v>#DIV/0!</v>
      </c>
      <c r="CI35" s="17" t="e">
        <v>#DIV/0!</v>
      </c>
      <c r="CJ35" s="17">
        <v>0</v>
      </c>
      <c r="CK35" s="17" t="e">
        <v>#DIV/0!</v>
      </c>
      <c r="CL35" s="17" t="e">
        <v>#DIV/0!</v>
      </c>
      <c r="CM35" s="17" t="e">
        <v>#DIV/0!</v>
      </c>
      <c r="CN35" s="17" t="e">
        <v>#DIV/0!</v>
      </c>
      <c r="CO35" s="17">
        <v>0</v>
      </c>
      <c r="CP35" s="17" t="e">
        <v>#DIV/0!</v>
      </c>
      <c r="CQ35" s="17" t="e">
        <v>#DIV/0!</v>
      </c>
      <c r="CR35" s="17" t="e">
        <v>#DIV/0!</v>
      </c>
      <c r="CS35" s="17" t="e">
        <v>#DIV/0!</v>
      </c>
      <c r="CT35" s="17" t="e">
        <v>#DIV/0!</v>
      </c>
      <c r="CU35" s="17" t="e">
        <v>#DIV/0!</v>
      </c>
      <c r="CV35" s="17">
        <v>0.99999999999984013</v>
      </c>
      <c r="CW35" s="17" t="e">
        <v>#DIV/0!</v>
      </c>
      <c r="CX35" s="17" t="e">
        <v>#DIV/0!</v>
      </c>
      <c r="CY35" s="17" t="e">
        <v>#DIV/0!</v>
      </c>
      <c r="CZ35" s="17">
        <v>0</v>
      </c>
      <c r="DA35" s="17">
        <v>0.16075869196307074</v>
      </c>
      <c r="DB35" s="17">
        <v>0</v>
      </c>
      <c r="DC35" s="17">
        <v>0</v>
      </c>
      <c r="DD35" s="17">
        <v>0</v>
      </c>
      <c r="DE35" s="17">
        <v>0</v>
      </c>
      <c r="DF35" s="17">
        <v>0</v>
      </c>
      <c r="DG35" s="17">
        <v>0</v>
      </c>
      <c r="DH35" s="17">
        <v>0.15083406845679304</v>
      </c>
      <c r="DI35" s="17">
        <v>0</v>
      </c>
      <c r="DJ35" s="17">
        <v>0</v>
      </c>
      <c r="DK35" s="17">
        <v>0</v>
      </c>
      <c r="DL35" s="18">
        <v>0</v>
      </c>
      <c r="DM35" s="18">
        <v>117.92591028160678</v>
      </c>
      <c r="DN35" s="18">
        <v>0</v>
      </c>
      <c r="DO35" s="18">
        <v>0</v>
      </c>
      <c r="DP35" s="18">
        <v>0</v>
      </c>
      <c r="DQ35" s="18">
        <v>0</v>
      </c>
      <c r="DR35" s="18">
        <v>0</v>
      </c>
      <c r="DS35" s="18">
        <v>0</v>
      </c>
      <c r="DT35" s="18">
        <v>116.25614963176655</v>
      </c>
      <c r="DU35" s="18">
        <v>0</v>
      </c>
      <c r="DV35" s="18">
        <v>0</v>
      </c>
      <c r="DW35" s="18">
        <v>0</v>
      </c>
      <c r="DX35" s="18">
        <v>0</v>
      </c>
      <c r="DY35" s="18">
        <v>116.95949135957285</v>
      </c>
      <c r="DZ35" s="18">
        <v>0</v>
      </c>
      <c r="EA35" s="18">
        <v>0</v>
      </c>
      <c r="EB35" s="18">
        <v>0</v>
      </c>
      <c r="EC35" s="18">
        <v>0</v>
      </c>
      <c r="ED35" s="18">
        <v>0</v>
      </c>
      <c r="EE35" s="18">
        <v>0</v>
      </c>
      <c r="EF35" s="18">
        <v>115.61027376889488</v>
      </c>
      <c r="EG35" s="18">
        <v>0</v>
      </c>
      <c r="EH35" s="18">
        <v>0</v>
      </c>
      <c r="EI35" s="18">
        <v>0</v>
      </c>
      <c r="EJ35" s="18">
        <v>0</v>
      </c>
      <c r="EK35" s="18">
        <v>1</v>
      </c>
      <c r="EL35" s="18">
        <v>0</v>
      </c>
      <c r="EM35" s="18">
        <v>0</v>
      </c>
      <c r="EN35" s="18">
        <v>0</v>
      </c>
      <c r="EO35" s="18">
        <v>0</v>
      </c>
      <c r="EP35" s="18">
        <v>0</v>
      </c>
      <c r="EQ35" s="18">
        <v>0</v>
      </c>
      <c r="ER35" s="18">
        <v>1</v>
      </c>
      <c r="ES35" s="18">
        <v>0</v>
      </c>
      <c r="ET35" s="18">
        <v>0</v>
      </c>
      <c r="EU35" s="18">
        <v>0</v>
      </c>
      <c r="EV35" s="18">
        <v>0</v>
      </c>
      <c r="EW35" s="18">
        <v>694.90201276656558</v>
      </c>
      <c r="EX35" s="18">
        <v>0</v>
      </c>
      <c r="EY35" s="18">
        <v>0</v>
      </c>
      <c r="EZ35" s="18">
        <v>0</v>
      </c>
      <c r="FA35" s="18">
        <v>0</v>
      </c>
      <c r="FB35" s="18">
        <v>0</v>
      </c>
      <c r="FC35" s="18">
        <v>0</v>
      </c>
      <c r="FD35" s="18">
        <v>756.19886356215511</v>
      </c>
      <c r="FE35" s="18">
        <v>0</v>
      </c>
      <c r="FF35" s="18">
        <v>0</v>
      </c>
      <c r="FG35" s="18">
        <v>0</v>
      </c>
      <c r="FH35" s="14">
        <v>0</v>
      </c>
      <c r="FI35" s="14">
        <v>14951.063209876544</v>
      </c>
      <c r="FJ35" s="14">
        <v>0</v>
      </c>
      <c r="FK35" s="14">
        <v>0</v>
      </c>
      <c r="FL35" s="14">
        <v>0</v>
      </c>
      <c r="FM35" s="14">
        <v>0</v>
      </c>
      <c r="FN35" s="14">
        <v>0</v>
      </c>
      <c r="FO35" s="14">
        <v>0</v>
      </c>
      <c r="FP35" s="14">
        <v>15179.28</v>
      </c>
      <c r="FQ35" s="14">
        <v>0</v>
      </c>
      <c r="FR35" s="14">
        <v>0</v>
      </c>
      <c r="FS35" s="14">
        <v>0</v>
      </c>
      <c r="FT35" s="17">
        <v>0</v>
      </c>
      <c r="FU35" s="17">
        <v>0.15478901256884064</v>
      </c>
      <c r="FV35" s="17">
        <v>0</v>
      </c>
      <c r="FW35" s="17">
        <v>0</v>
      </c>
      <c r="FX35" s="17">
        <v>0</v>
      </c>
      <c r="FY35" s="17">
        <v>0</v>
      </c>
      <c r="FZ35" s="17">
        <v>0</v>
      </c>
      <c r="GA35" s="17">
        <v>0</v>
      </c>
      <c r="GB35" s="17">
        <v>0.22401526291102083</v>
      </c>
      <c r="GC35" s="17">
        <v>0</v>
      </c>
      <c r="GD35" s="17">
        <v>0</v>
      </c>
      <c r="GE35" s="17">
        <v>0</v>
      </c>
      <c r="GF35" s="16"/>
      <c r="GG35" s="16">
        <v>0</v>
      </c>
      <c r="GH35" s="16"/>
      <c r="GI35" s="16"/>
      <c r="GJ35" s="16"/>
      <c r="GK35" s="16"/>
      <c r="GL35" s="16"/>
      <c r="GM35" s="16"/>
      <c r="GN35" s="16">
        <v>0</v>
      </c>
      <c r="GO35" s="16"/>
      <c r="GP35" s="16"/>
      <c r="GQ35" s="16"/>
      <c r="GR35" s="16"/>
      <c r="GS35" s="16">
        <v>2025</v>
      </c>
      <c r="GT35" s="16"/>
      <c r="GU35" s="16"/>
      <c r="GV35" s="16"/>
      <c r="GW35" s="16"/>
      <c r="GX35" s="16"/>
      <c r="GY35" s="16"/>
      <c r="GZ35" s="16">
        <v>0</v>
      </c>
      <c r="HA35" s="16"/>
      <c r="HB35" s="16"/>
      <c r="HC35" s="16"/>
      <c r="HD35" s="16"/>
      <c r="HE35" s="16">
        <v>0</v>
      </c>
      <c r="HF35" s="16"/>
      <c r="HG35" s="16"/>
      <c r="HH35" s="16"/>
      <c r="HI35" s="16"/>
      <c r="HJ35" s="16"/>
      <c r="HK35" s="16"/>
      <c r="HL35" s="16">
        <v>0</v>
      </c>
      <c r="HM35" s="16"/>
      <c r="HN35" s="16"/>
      <c r="HO35" s="16"/>
      <c r="HP35" s="16"/>
      <c r="HQ35" s="16">
        <v>0</v>
      </c>
      <c r="HR35" s="16"/>
      <c r="HS35" s="16"/>
      <c r="HT35" s="16"/>
      <c r="HU35" s="16"/>
      <c r="HV35" s="16"/>
      <c r="HW35" s="16"/>
      <c r="HX35" s="16">
        <v>0</v>
      </c>
      <c r="HY35" s="16"/>
      <c r="HZ35" s="16"/>
      <c r="IA35" s="16"/>
      <c r="IB35" s="16"/>
      <c r="IC35" s="16">
        <v>0</v>
      </c>
      <c r="ID35" s="16"/>
      <c r="IE35" s="16"/>
      <c r="IF35" s="16"/>
      <c r="IG35" s="16"/>
      <c r="IH35" s="16"/>
      <c r="II35" s="16"/>
      <c r="IJ35" s="16">
        <v>0</v>
      </c>
      <c r="IK35" s="16"/>
      <c r="IL35" s="16"/>
      <c r="IM35" s="16"/>
      <c r="IN35" s="16"/>
      <c r="IO35" s="16">
        <v>0</v>
      </c>
      <c r="IP35" s="16"/>
      <c r="IQ35" s="16"/>
      <c r="IR35" s="16"/>
      <c r="IS35" s="16"/>
      <c r="IT35" s="16"/>
      <c r="IU35" s="16"/>
      <c r="IV35" s="16">
        <v>0</v>
      </c>
      <c r="IW35" s="16"/>
      <c r="IX35" s="16"/>
      <c r="IY35" s="16"/>
      <c r="IZ35" s="16"/>
      <c r="JA35" s="16">
        <v>0</v>
      </c>
      <c r="JB35" s="16"/>
      <c r="JC35" s="16"/>
      <c r="JD35" s="16"/>
      <c r="JE35" s="16"/>
      <c r="JF35" s="16"/>
      <c r="JG35" s="16"/>
      <c r="JH35" s="16">
        <v>0</v>
      </c>
      <c r="JI35" s="16"/>
      <c r="JJ35" s="16"/>
      <c r="JK35" s="16"/>
      <c r="JL35" s="16"/>
      <c r="JM35" s="16">
        <v>0</v>
      </c>
      <c r="JN35" s="16"/>
      <c r="JO35" s="16"/>
      <c r="JP35" s="16"/>
      <c r="JQ35" s="16"/>
      <c r="JR35" s="16"/>
      <c r="JS35" s="16"/>
      <c r="JT35" s="16">
        <v>0</v>
      </c>
      <c r="JU35" s="16"/>
      <c r="JV35" s="16"/>
      <c r="JW35" s="16"/>
      <c r="JX35" s="16"/>
      <c r="JY35" s="16">
        <v>0</v>
      </c>
      <c r="JZ35" s="16"/>
      <c r="KA35" s="16"/>
      <c r="KB35" s="16"/>
      <c r="KC35" s="16"/>
      <c r="KD35" s="16"/>
      <c r="KE35" s="16"/>
      <c r="KF35" s="16">
        <v>25</v>
      </c>
      <c r="KG35" s="16"/>
      <c r="KH35" s="16"/>
      <c r="KI35" s="16"/>
      <c r="KJ35" s="16"/>
      <c r="KK35" s="16">
        <v>0</v>
      </c>
      <c r="KL35" s="16"/>
      <c r="KM35" s="16"/>
      <c r="KN35" s="16"/>
      <c r="KO35" s="16"/>
      <c r="KP35" s="16"/>
      <c r="KQ35" s="16"/>
      <c r="KR35" s="16">
        <v>0</v>
      </c>
      <c r="KS35" s="16"/>
      <c r="KT35" s="16"/>
      <c r="KU35" s="16"/>
      <c r="KV35" s="16"/>
      <c r="KW35" s="16">
        <v>0</v>
      </c>
      <c r="KX35" s="16"/>
      <c r="KY35" s="16"/>
      <c r="KZ35" s="16"/>
      <c r="LA35" s="16"/>
      <c r="LB35" s="16"/>
      <c r="LC35" s="16"/>
      <c r="LD35" s="16">
        <v>0</v>
      </c>
      <c r="LE35" s="16"/>
      <c r="LF35" s="16"/>
      <c r="LG35" s="16"/>
      <c r="LH35" s="16"/>
      <c r="LI35" s="16">
        <v>0</v>
      </c>
      <c r="LJ35" s="16"/>
      <c r="LK35" s="16"/>
      <c r="LL35" s="16"/>
      <c r="LM35" s="16"/>
      <c r="LN35" s="16"/>
      <c r="LO35" s="16"/>
      <c r="LP35" s="16">
        <v>0</v>
      </c>
      <c r="LQ35" s="16"/>
      <c r="LR35" s="16"/>
      <c r="LS35" s="16"/>
      <c r="LT35" s="15"/>
      <c r="LU35" s="15">
        <v>0</v>
      </c>
      <c r="LV35" s="15"/>
      <c r="LW35" s="15"/>
      <c r="LX35" s="15"/>
      <c r="LY35" s="15"/>
      <c r="LZ35" s="15"/>
      <c r="MA35" s="15"/>
      <c r="MB35" s="15">
        <v>0</v>
      </c>
      <c r="MC35" s="15"/>
      <c r="MD35" s="15"/>
      <c r="ME35" s="15"/>
      <c r="MF35" s="15"/>
      <c r="MG35" s="15">
        <v>25194604.959999997</v>
      </c>
      <c r="MH35" s="15"/>
      <c r="MI35" s="15"/>
      <c r="MJ35" s="15"/>
      <c r="MK35" s="15"/>
      <c r="ML35" s="15"/>
      <c r="MM35" s="15"/>
      <c r="MN35" s="15">
        <v>0</v>
      </c>
      <c r="MO35" s="15"/>
      <c r="MP35" s="15"/>
      <c r="MQ35" s="15"/>
      <c r="MR35" s="15"/>
      <c r="MS35" s="15">
        <v>0</v>
      </c>
      <c r="MT35" s="15"/>
      <c r="MU35" s="15"/>
      <c r="MV35" s="15"/>
      <c r="MW35" s="15"/>
      <c r="MX35" s="15"/>
      <c r="MY35" s="15"/>
      <c r="MZ35" s="15">
        <v>0</v>
      </c>
      <c r="NA35" s="15"/>
      <c r="NB35" s="15"/>
      <c r="NC35" s="15"/>
      <c r="ND35" s="15"/>
      <c r="NE35" s="15">
        <v>0</v>
      </c>
      <c r="NF35" s="15"/>
      <c r="NG35" s="15"/>
      <c r="NH35" s="15"/>
      <c r="NI35" s="15"/>
      <c r="NJ35" s="15"/>
      <c r="NK35" s="15"/>
      <c r="NL35" s="15">
        <v>0</v>
      </c>
      <c r="NM35" s="15"/>
      <c r="NN35" s="15"/>
      <c r="NO35" s="15"/>
      <c r="NP35" s="15"/>
      <c r="NQ35" s="15">
        <v>0</v>
      </c>
      <c r="NR35" s="15"/>
      <c r="NS35" s="15"/>
      <c r="NT35" s="15"/>
      <c r="NU35" s="15"/>
      <c r="NV35" s="15"/>
      <c r="NW35" s="15"/>
      <c r="NX35" s="15">
        <v>0</v>
      </c>
      <c r="NY35" s="15"/>
      <c r="NZ35" s="15"/>
      <c r="OA35" s="15"/>
      <c r="OB35" s="15"/>
      <c r="OC35" s="15">
        <v>0</v>
      </c>
      <c r="OD35" s="15"/>
      <c r="OE35" s="15"/>
      <c r="OF35" s="15"/>
      <c r="OG35" s="15"/>
      <c r="OH35" s="15"/>
      <c r="OI35" s="15"/>
      <c r="OJ35" s="15">
        <v>0</v>
      </c>
      <c r="OK35" s="15"/>
      <c r="OL35" s="15"/>
      <c r="OM35" s="15"/>
      <c r="ON35" s="15"/>
      <c r="OO35" s="15">
        <v>0</v>
      </c>
      <c r="OP35" s="15"/>
      <c r="OQ35" s="15"/>
      <c r="OR35" s="15"/>
      <c r="OS35" s="15"/>
      <c r="OT35" s="15"/>
      <c r="OU35" s="15"/>
      <c r="OV35" s="15">
        <v>0</v>
      </c>
      <c r="OW35" s="15"/>
      <c r="OX35" s="15"/>
      <c r="OY35" s="15"/>
      <c r="OZ35" s="15"/>
      <c r="PA35" s="15">
        <v>0</v>
      </c>
      <c r="PB35" s="15"/>
      <c r="PC35" s="15"/>
      <c r="PD35" s="15"/>
      <c r="PE35" s="15"/>
      <c r="PF35" s="15"/>
      <c r="PG35" s="15"/>
      <c r="PH35" s="15">
        <v>0</v>
      </c>
      <c r="PI35" s="15"/>
      <c r="PJ35" s="15"/>
      <c r="PK35" s="15"/>
      <c r="PL35" s="15"/>
      <c r="PM35" s="15">
        <v>0</v>
      </c>
      <c r="PN35" s="15"/>
      <c r="PO35" s="15"/>
      <c r="PP35" s="15"/>
      <c r="PQ35" s="15"/>
      <c r="PR35" s="15"/>
      <c r="PS35" s="15"/>
      <c r="PT35" s="15">
        <v>321908.74</v>
      </c>
      <c r="PU35" s="15"/>
      <c r="PV35" s="15"/>
      <c r="PW35" s="15"/>
      <c r="PX35" s="15"/>
      <c r="PY35" s="15">
        <v>0</v>
      </c>
      <c r="PZ35" s="15"/>
      <c r="QA35" s="15"/>
      <c r="QB35" s="15"/>
      <c r="QC35" s="15"/>
      <c r="QD35" s="15"/>
      <c r="QE35" s="15"/>
      <c r="QF35" s="15">
        <v>0</v>
      </c>
      <c r="QG35" s="15"/>
      <c r="QH35" s="15"/>
      <c r="QI35" s="15"/>
    </row>
    <row r="36" spans="1:451">
      <c r="A36" s="13" t="s">
        <v>50</v>
      </c>
      <c r="B36" s="11">
        <v>0</v>
      </c>
      <c r="C36" s="11">
        <v>0</v>
      </c>
      <c r="D36" s="11">
        <v>-1</v>
      </c>
      <c r="E36" s="11">
        <v>-2</v>
      </c>
      <c r="F36" s="11">
        <v>-3</v>
      </c>
      <c r="G36" s="11">
        <v>-1</v>
      </c>
      <c r="H36" s="11">
        <v>1</v>
      </c>
      <c r="I36" s="11">
        <v>-4</v>
      </c>
      <c r="J36" s="11">
        <v>0</v>
      </c>
      <c r="K36" s="11">
        <v>0</v>
      </c>
      <c r="L36" s="11">
        <v>0</v>
      </c>
      <c r="M36" s="11">
        <v>0</v>
      </c>
      <c r="R36" s="13"/>
      <c r="S36" s="13" t="s">
        <v>49</v>
      </c>
      <c r="T36" s="16"/>
      <c r="U36" s="26">
        <v>442</v>
      </c>
      <c r="V36" s="26">
        <v>1</v>
      </c>
      <c r="W36" s="26"/>
      <c r="X36" s="26"/>
      <c r="Y36" s="26"/>
      <c r="Z36" s="26">
        <v>42</v>
      </c>
      <c r="AA36" s="26"/>
      <c r="AB36" s="26">
        <v>485</v>
      </c>
      <c r="AC36" s="26"/>
      <c r="AD36" s="26"/>
      <c r="AE36" s="26"/>
      <c r="AF36" s="29"/>
      <c r="AG36" s="29">
        <v>5059733.8699999992</v>
      </c>
      <c r="AH36" s="29">
        <v>17762.71</v>
      </c>
      <c r="AI36" s="29"/>
      <c r="AJ36" s="29"/>
      <c r="AK36" s="29"/>
      <c r="AL36" s="29">
        <v>105609.66</v>
      </c>
      <c r="AM36" s="29"/>
      <c r="AN36" s="29">
        <v>529777.44000000006</v>
      </c>
      <c r="AO36" s="29"/>
      <c r="AP36" s="29"/>
      <c r="AQ36" s="29"/>
      <c r="AR36" s="26"/>
      <c r="AS36" s="26">
        <v>5492986.0166666666</v>
      </c>
      <c r="AT36" s="26">
        <v>17820</v>
      </c>
      <c r="AU36" s="26"/>
      <c r="AV36" s="26"/>
      <c r="AW36" s="26"/>
      <c r="AX36" s="26">
        <v>0</v>
      </c>
      <c r="AY36" s="26"/>
      <c r="AZ36" s="26">
        <v>29187</v>
      </c>
      <c r="BA36" s="26"/>
      <c r="BB36" s="26"/>
      <c r="BC36" s="26"/>
      <c r="BD36" s="26"/>
      <c r="BE36" s="26">
        <v>21717.443333333336</v>
      </c>
      <c r="BF36" s="26">
        <v>0</v>
      </c>
      <c r="BG36" s="26"/>
      <c r="BH36" s="15"/>
      <c r="BI36" s="15"/>
      <c r="BJ36" s="15">
        <v>0</v>
      </c>
      <c r="BK36" s="15"/>
      <c r="BL36" s="15">
        <v>0</v>
      </c>
      <c r="BM36" s="15"/>
      <c r="BN36" s="15"/>
      <c r="BO36" s="15"/>
      <c r="BP36" s="15"/>
      <c r="BQ36" s="15">
        <v>61590.893984166658</v>
      </c>
      <c r="BR36" s="15">
        <v>0</v>
      </c>
      <c r="BS36" s="15"/>
      <c r="BT36" s="15"/>
      <c r="BU36" s="15"/>
      <c r="BV36" s="15">
        <v>-359.78</v>
      </c>
      <c r="BW36" s="15"/>
      <c r="BX36" s="15">
        <v>642.96</v>
      </c>
      <c r="BY36" s="15"/>
      <c r="BZ36" s="15"/>
      <c r="CA36" s="15"/>
      <c r="CB36" s="17" t="e">
        <v>#DIV/0!</v>
      </c>
      <c r="CC36" s="17">
        <v>0</v>
      </c>
      <c r="CD36" s="17">
        <v>0</v>
      </c>
      <c r="CE36" s="17" t="e">
        <v>#DIV/0!</v>
      </c>
      <c r="CF36" s="17" t="e">
        <v>#DIV/0!</v>
      </c>
      <c r="CG36" s="17" t="e">
        <v>#DIV/0!</v>
      </c>
      <c r="CH36" s="17">
        <v>0</v>
      </c>
      <c r="CI36" s="17" t="e">
        <v>#DIV/0!</v>
      </c>
      <c r="CJ36" s="17">
        <v>0</v>
      </c>
      <c r="CK36" s="17" t="e">
        <v>#DIV/0!</v>
      </c>
      <c r="CL36" s="17" t="e">
        <v>#DIV/0!</v>
      </c>
      <c r="CM36" s="17" t="e">
        <v>#DIV/0!</v>
      </c>
      <c r="CN36" s="17" t="e">
        <v>#DIV/0!</v>
      </c>
      <c r="CO36" s="17">
        <v>0</v>
      </c>
      <c r="CP36" s="17">
        <v>0</v>
      </c>
      <c r="CQ36" s="17" t="e">
        <v>#DIV/0!</v>
      </c>
      <c r="CR36" s="17" t="e">
        <v>#DIV/0!</v>
      </c>
      <c r="CS36" s="17" t="e">
        <v>#DIV/0!</v>
      </c>
      <c r="CT36" s="17">
        <v>0</v>
      </c>
      <c r="CU36" s="17" t="e">
        <v>#DIV/0!</v>
      </c>
      <c r="CV36" s="17">
        <v>0.99999999999999922</v>
      </c>
      <c r="CW36" s="17" t="e">
        <v>#DIV/0!</v>
      </c>
      <c r="CX36" s="17" t="e">
        <v>#DIV/0!</v>
      </c>
      <c r="CY36" s="17" t="e">
        <v>#DIV/0!</v>
      </c>
      <c r="CZ36" s="17">
        <v>0</v>
      </c>
      <c r="DA36" s="17">
        <v>0.15632059877341672</v>
      </c>
      <c r="DB36" s="17">
        <v>0.14990000000000001</v>
      </c>
      <c r="DC36" s="17">
        <v>0</v>
      </c>
      <c r="DD36" s="17">
        <v>0</v>
      </c>
      <c r="DE36" s="17">
        <v>0</v>
      </c>
      <c r="DF36" s="17">
        <v>0.15685610129039579</v>
      </c>
      <c r="DG36" s="17">
        <v>0</v>
      </c>
      <c r="DH36" s="17">
        <v>0.15285793813635304</v>
      </c>
      <c r="DI36" s="17">
        <v>0</v>
      </c>
      <c r="DJ36" s="17">
        <v>0</v>
      </c>
      <c r="DK36" s="17">
        <v>0</v>
      </c>
      <c r="DL36" s="18">
        <v>0</v>
      </c>
      <c r="DM36" s="18">
        <v>119.61392275936088</v>
      </c>
      <c r="DN36" s="18">
        <v>0</v>
      </c>
      <c r="DO36" s="18">
        <v>0</v>
      </c>
      <c r="DP36" s="18">
        <v>0</v>
      </c>
      <c r="DQ36" s="18">
        <v>0</v>
      </c>
      <c r="DR36" s="18">
        <v>114.30005120102017</v>
      </c>
      <c r="DS36" s="18">
        <v>0</v>
      </c>
      <c r="DT36" s="18">
        <v>115.40025245838349</v>
      </c>
      <c r="DU36" s="18">
        <v>0</v>
      </c>
      <c r="DV36" s="18">
        <v>0</v>
      </c>
      <c r="DW36" s="18">
        <v>0</v>
      </c>
      <c r="DX36" s="18">
        <v>0</v>
      </c>
      <c r="DY36" s="18">
        <v>118.43268289511722</v>
      </c>
      <c r="DZ36" s="18">
        <v>119</v>
      </c>
      <c r="EA36" s="18">
        <v>0</v>
      </c>
      <c r="EB36" s="18">
        <v>0</v>
      </c>
      <c r="EC36" s="18">
        <v>0</v>
      </c>
      <c r="ED36" s="18">
        <v>113.2581480291006</v>
      </c>
      <c r="EE36" s="18">
        <v>0</v>
      </c>
      <c r="EF36" s="18">
        <v>114.38673423401389</v>
      </c>
      <c r="EG36" s="18">
        <v>0</v>
      </c>
      <c r="EH36" s="18">
        <v>0</v>
      </c>
      <c r="EI36" s="18">
        <v>0</v>
      </c>
      <c r="EJ36" s="18">
        <v>0</v>
      </c>
      <c r="EK36" s="18">
        <v>1</v>
      </c>
      <c r="EL36" s="18">
        <v>1</v>
      </c>
      <c r="EM36" s="18">
        <v>0</v>
      </c>
      <c r="EN36" s="18">
        <v>0</v>
      </c>
      <c r="EO36" s="18">
        <v>0</v>
      </c>
      <c r="EP36" s="18">
        <v>1</v>
      </c>
      <c r="EQ36" s="18">
        <v>0</v>
      </c>
      <c r="ER36" s="18">
        <v>1</v>
      </c>
      <c r="ES36" s="18">
        <v>0</v>
      </c>
      <c r="ET36" s="18">
        <v>0</v>
      </c>
      <c r="EU36" s="18">
        <v>0</v>
      </c>
      <c r="EV36" s="18">
        <v>0</v>
      </c>
      <c r="EW36" s="18">
        <v>699.78461167184923</v>
      </c>
      <c r="EX36" s="18">
        <v>0</v>
      </c>
      <c r="EY36" s="18">
        <v>0</v>
      </c>
      <c r="EZ36" s="18">
        <v>0</v>
      </c>
      <c r="FA36" s="18">
        <v>0</v>
      </c>
      <c r="FB36" s="18">
        <v>710.94188763360273</v>
      </c>
      <c r="FC36" s="18">
        <v>0</v>
      </c>
      <c r="FD36" s="18">
        <v>762.76130355717521</v>
      </c>
      <c r="FE36" s="18">
        <v>0</v>
      </c>
      <c r="FF36" s="18">
        <v>0</v>
      </c>
      <c r="FG36" s="18">
        <v>0</v>
      </c>
      <c r="FH36" s="14">
        <v>0</v>
      </c>
      <c r="FI36" s="14">
        <v>14443.780542986426</v>
      </c>
      <c r="FJ36" s="14">
        <v>19800</v>
      </c>
      <c r="FK36" s="14">
        <v>0</v>
      </c>
      <c r="FL36" s="14">
        <v>0</v>
      </c>
      <c r="FM36" s="14">
        <v>0</v>
      </c>
      <c r="FN36" s="14">
        <v>18327.833333333332</v>
      </c>
      <c r="FO36" s="14">
        <v>0</v>
      </c>
      <c r="FP36" s="14">
        <v>17475.967010309279</v>
      </c>
      <c r="FQ36" s="14">
        <v>0</v>
      </c>
      <c r="FR36" s="14">
        <v>0</v>
      </c>
      <c r="FS36" s="14">
        <v>0</v>
      </c>
      <c r="FT36" s="17">
        <v>0</v>
      </c>
      <c r="FU36" s="17">
        <v>0.146637455786995</v>
      </c>
      <c r="FV36" s="17">
        <v>0.1</v>
      </c>
      <c r="FW36" s="17">
        <v>0</v>
      </c>
      <c r="FX36" s="17">
        <v>0</v>
      </c>
      <c r="FY36" s="17">
        <v>0</v>
      </c>
      <c r="FZ36" s="17">
        <v>0.1629402716918972</v>
      </c>
      <c r="GA36" s="17">
        <v>0</v>
      </c>
      <c r="GB36" s="17">
        <v>0.18686081645674466</v>
      </c>
      <c r="GC36" s="17">
        <v>0</v>
      </c>
      <c r="GD36" s="17">
        <v>0</v>
      </c>
      <c r="GE36" s="17">
        <v>0</v>
      </c>
      <c r="GF36" s="16"/>
      <c r="GG36" s="16">
        <v>0</v>
      </c>
      <c r="GH36" s="16">
        <v>0</v>
      </c>
      <c r="GI36" s="16"/>
      <c r="GJ36" s="16"/>
      <c r="GK36" s="16"/>
      <c r="GL36" s="16">
        <v>0</v>
      </c>
      <c r="GM36" s="16"/>
      <c r="GN36" s="16">
        <v>0</v>
      </c>
      <c r="GO36" s="16"/>
      <c r="GP36" s="16"/>
      <c r="GQ36" s="16"/>
      <c r="GR36" s="16"/>
      <c r="GS36" s="16">
        <v>442</v>
      </c>
      <c r="GT36" s="16">
        <v>0</v>
      </c>
      <c r="GU36" s="16"/>
      <c r="GV36" s="16"/>
      <c r="GW36" s="16"/>
      <c r="GX36" s="16">
        <v>0</v>
      </c>
      <c r="GY36" s="16"/>
      <c r="GZ36" s="16">
        <v>0</v>
      </c>
      <c r="HA36" s="16"/>
      <c r="HB36" s="16"/>
      <c r="HC36" s="16"/>
      <c r="HD36" s="16"/>
      <c r="HE36" s="16">
        <v>0</v>
      </c>
      <c r="HF36" s="16">
        <v>1</v>
      </c>
      <c r="HG36" s="16"/>
      <c r="HH36" s="16"/>
      <c r="HI36" s="16"/>
      <c r="HJ36" s="16">
        <v>0</v>
      </c>
      <c r="HK36" s="16"/>
      <c r="HL36" s="16">
        <v>0</v>
      </c>
      <c r="HM36" s="16"/>
      <c r="HN36" s="16"/>
      <c r="HO36" s="16"/>
      <c r="HP36" s="16"/>
      <c r="HQ36" s="16">
        <v>0</v>
      </c>
      <c r="HR36" s="16">
        <v>0</v>
      </c>
      <c r="HS36" s="16"/>
      <c r="HT36" s="16"/>
      <c r="HU36" s="16"/>
      <c r="HV36" s="16">
        <v>0</v>
      </c>
      <c r="HW36" s="16"/>
      <c r="HX36" s="16">
        <v>0</v>
      </c>
      <c r="HY36" s="16"/>
      <c r="HZ36" s="16"/>
      <c r="IA36" s="16"/>
      <c r="IB36" s="16"/>
      <c r="IC36" s="16">
        <v>0</v>
      </c>
      <c r="ID36" s="16">
        <v>0</v>
      </c>
      <c r="IE36" s="16"/>
      <c r="IF36" s="16"/>
      <c r="IG36" s="16"/>
      <c r="IH36" s="16">
        <v>0</v>
      </c>
      <c r="II36" s="16"/>
      <c r="IJ36" s="16">
        <v>0</v>
      </c>
      <c r="IK36" s="16"/>
      <c r="IL36" s="16"/>
      <c r="IM36" s="16"/>
      <c r="IN36" s="16"/>
      <c r="IO36" s="16">
        <v>0</v>
      </c>
      <c r="IP36" s="16">
        <v>0</v>
      </c>
      <c r="IQ36" s="16"/>
      <c r="IR36" s="16"/>
      <c r="IS36" s="16"/>
      <c r="IT36" s="16">
        <v>0</v>
      </c>
      <c r="IU36" s="16"/>
      <c r="IV36" s="16">
        <v>0</v>
      </c>
      <c r="IW36" s="16"/>
      <c r="IX36" s="16"/>
      <c r="IY36" s="16"/>
      <c r="IZ36" s="16"/>
      <c r="JA36" s="16">
        <v>0</v>
      </c>
      <c r="JB36" s="16">
        <v>0</v>
      </c>
      <c r="JC36" s="16"/>
      <c r="JD36" s="16"/>
      <c r="JE36" s="16"/>
      <c r="JF36" s="16">
        <v>42</v>
      </c>
      <c r="JG36" s="16"/>
      <c r="JH36" s="16">
        <v>0</v>
      </c>
      <c r="JI36" s="16"/>
      <c r="JJ36" s="16"/>
      <c r="JK36" s="16"/>
      <c r="JL36" s="16"/>
      <c r="JM36" s="16">
        <v>0</v>
      </c>
      <c r="JN36" s="16">
        <v>0</v>
      </c>
      <c r="JO36" s="16"/>
      <c r="JP36" s="16"/>
      <c r="JQ36" s="16"/>
      <c r="JR36" s="16">
        <v>0</v>
      </c>
      <c r="JS36" s="16"/>
      <c r="JT36" s="16">
        <v>0</v>
      </c>
      <c r="JU36" s="16"/>
      <c r="JV36" s="16"/>
      <c r="JW36" s="16"/>
      <c r="JX36" s="16"/>
      <c r="JY36" s="16">
        <v>0</v>
      </c>
      <c r="JZ36" s="16">
        <v>0</v>
      </c>
      <c r="KA36" s="16"/>
      <c r="KB36" s="16"/>
      <c r="KC36" s="16"/>
      <c r="KD36" s="16">
        <v>0</v>
      </c>
      <c r="KE36" s="16"/>
      <c r="KF36" s="16">
        <v>485</v>
      </c>
      <c r="KG36" s="16"/>
      <c r="KH36" s="16"/>
      <c r="KI36" s="16"/>
      <c r="KJ36" s="16"/>
      <c r="KK36" s="16">
        <v>0</v>
      </c>
      <c r="KL36" s="16">
        <v>0</v>
      </c>
      <c r="KM36" s="16"/>
      <c r="KN36" s="16"/>
      <c r="KO36" s="16"/>
      <c r="KP36" s="16">
        <v>0</v>
      </c>
      <c r="KQ36" s="16"/>
      <c r="KR36" s="16">
        <v>0</v>
      </c>
      <c r="KS36" s="16"/>
      <c r="KT36" s="16"/>
      <c r="KU36" s="16"/>
      <c r="KV36" s="16"/>
      <c r="KW36" s="16">
        <v>0</v>
      </c>
      <c r="KX36" s="16">
        <v>0</v>
      </c>
      <c r="KY36" s="16"/>
      <c r="KZ36" s="16"/>
      <c r="LA36" s="16"/>
      <c r="LB36" s="16">
        <v>0</v>
      </c>
      <c r="LC36" s="16"/>
      <c r="LD36" s="16">
        <v>0</v>
      </c>
      <c r="LE36" s="16"/>
      <c r="LF36" s="16"/>
      <c r="LG36" s="16"/>
      <c r="LH36" s="16"/>
      <c r="LI36" s="16">
        <v>0</v>
      </c>
      <c r="LJ36" s="16">
        <v>0</v>
      </c>
      <c r="LK36" s="16"/>
      <c r="LL36" s="16"/>
      <c r="LM36" s="16"/>
      <c r="LN36" s="16">
        <v>0</v>
      </c>
      <c r="LO36" s="16"/>
      <c r="LP36" s="16">
        <v>0</v>
      </c>
      <c r="LQ36" s="16"/>
      <c r="LR36" s="16"/>
      <c r="LS36" s="16"/>
      <c r="LT36" s="15"/>
      <c r="LU36" s="15">
        <v>0</v>
      </c>
      <c r="LV36" s="15">
        <v>0</v>
      </c>
      <c r="LW36" s="15"/>
      <c r="LX36" s="15"/>
      <c r="LY36" s="15"/>
      <c r="LZ36" s="15">
        <v>0</v>
      </c>
      <c r="MA36" s="15"/>
      <c r="MB36" s="15">
        <v>0</v>
      </c>
      <c r="MC36" s="15"/>
      <c r="MD36" s="15"/>
      <c r="ME36" s="15"/>
      <c r="MF36" s="15"/>
      <c r="MG36" s="15">
        <v>5492986.0166666666</v>
      </c>
      <c r="MH36" s="15">
        <v>0</v>
      </c>
      <c r="MI36" s="15"/>
      <c r="MJ36" s="15"/>
      <c r="MK36" s="15"/>
      <c r="ML36" s="15">
        <v>0</v>
      </c>
      <c r="MM36" s="15"/>
      <c r="MN36" s="15">
        <v>0</v>
      </c>
      <c r="MO36" s="15"/>
      <c r="MP36" s="15"/>
      <c r="MQ36" s="15"/>
      <c r="MR36" s="15"/>
      <c r="MS36" s="15">
        <v>0</v>
      </c>
      <c r="MT36" s="15">
        <v>17820</v>
      </c>
      <c r="MU36" s="15"/>
      <c r="MV36" s="15"/>
      <c r="MW36" s="15"/>
      <c r="MX36" s="15">
        <v>0</v>
      </c>
      <c r="MY36" s="15"/>
      <c r="MZ36" s="15">
        <v>0</v>
      </c>
      <c r="NA36" s="15"/>
      <c r="NB36" s="15"/>
      <c r="NC36" s="15"/>
      <c r="ND36" s="15"/>
      <c r="NE36" s="15">
        <v>0</v>
      </c>
      <c r="NF36" s="15">
        <v>0</v>
      </c>
      <c r="NG36" s="15"/>
      <c r="NH36" s="15"/>
      <c r="NI36" s="15"/>
      <c r="NJ36" s="15">
        <v>0</v>
      </c>
      <c r="NK36" s="15"/>
      <c r="NL36" s="15">
        <v>0</v>
      </c>
      <c r="NM36" s="15"/>
      <c r="NN36" s="15"/>
      <c r="NO36" s="15"/>
      <c r="NP36" s="15"/>
      <c r="NQ36" s="15">
        <v>0</v>
      </c>
      <c r="NR36" s="15">
        <v>0</v>
      </c>
      <c r="NS36" s="15"/>
      <c r="NT36" s="15"/>
      <c r="NU36" s="15"/>
      <c r="NV36" s="15">
        <v>0</v>
      </c>
      <c r="NW36" s="15"/>
      <c r="NX36" s="15">
        <v>0</v>
      </c>
      <c r="NY36" s="15"/>
      <c r="NZ36" s="15"/>
      <c r="OA36" s="15"/>
      <c r="OB36" s="15"/>
      <c r="OC36" s="15">
        <v>0</v>
      </c>
      <c r="OD36" s="15">
        <v>0</v>
      </c>
      <c r="OE36" s="15"/>
      <c r="OF36" s="15"/>
      <c r="OG36" s="15"/>
      <c r="OH36" s="15">
        <v>0</v>
      </c>
      <c r="OI36" s="15"/>
      <c r="OJ36" s="15">
        <v>0</v>
      </c>
      <c r="OK36" s="15"/>
      <c r="OL36" s="15"/>
      <c r="OM36" s="15"/>
      <c r="ON36" s="15"/>
      <c r="OO36" s="15">
        <v>0</v>
      </c>
      <c r="OP36" s="15">
        <v>0</v>
      </c>
      <c r="OQ36" s="15"/>
      <c r="OR36" s="15"/>
      <c r="OS36" s="15"/>
      <c r="OT36" s="15">
        <v>105609.66</v>
      </c>
      <c r="OU36" s="15"/>
      <c r="OV36" s="15">
        <v>0</v>
      </c>
      <c r="OW36" s="15"/>
      <c r="OX36" s="15"/>
      <c r="OY36" s="15"/>
      <c r="OZ36" s="15"/>
      <c r="PA36" s="15">
        <v>0</v>
      </c>
      <c r="PB36" s="15">
        <v>0</v>
      </c>
      <c r="PC36" s="15"/>
      <c r="PD36" s="15"/>
      <c r="PE36" s="15"/>
      <c r="PF36" s="15">
        <v>0</v>
      </c>
      <c r="PG36" s="15"/>
      <c r="PH36" s="15">
        <v>0</v>
      </c>
      <c r="PI36" s="15"/>
      <c r="PJ36" s="15"/>
      <c r="PK36" s="15"/>
      <c r="PL36" s="15"/>
      <c r="PM36" s="15">
        <v>0</v>
      </c>
      <c r="PN36" s="15">
        <v>0</v>
      </c>
      <c r="PO36" s="15"/>
      <c r="PP36" s="15"/>
      <c r="PQ36" s="15"/>
      <c r="PR36" s="15">
        <v>0</v>
      </c>
      <c r="PS36" s="15"/>
      <c r="PT36" s="15">
        <v>529777.44000000006</v>
      </c>
      <c r="PU36" s="15"/>
      <c r="PV36" s="15"/>
      <c r="PW36" s="15"/>
      <c r="PX36" s="15"/>
      <c r="PY36" s="15">
        <v>0</v>
      </c>
      <c r="PZ36" s="15">
        <v>0</v>
      </c>
      <c r="QA36" s="15"/>
      <c r="QB36" s="15"/>
      <c r="QC36" s="15"/>
      <c r="QD36" s="15">
        <v>0</v>
      </c>
      <c r="QE36" s="15"/>
      <c r="QF36" s="15">
        <v>0</v>
      </c>
      <c r="QG36" s="15"/>
      <c r="QH36" s="15"/>
      <c r="QI36" s="15"/>
    </row>
    <row r="37" spans="1:451">
      <c r="A37" s="13" t="s">
        <v>51</v>
      </c>
      <c r="B37" s="11">
        <v>0</v>
      </c>
      <c r="C37" s="11">
        <v>0</v>
      </c>
      <c r="D37" s="11">
        <v>-1</v>
      </c>
      <c r="E37" s="11">
        <v>-2</v>
      </c>
      <c r="F37" s="11">
        <v>-3</v>
      </c>
      <c r="G37" s="11">
        <v>-1</v>
      </c>
      <c r="H37" s="11">
        <v>1</v>
      </c>
      <c r="I37" s="11">
        <v>-4</v>
      </c>
      <c r="J37" s="11">
        <v>0</v>
      </c>
      <c r="K37" s="11">
        <v>0</v>
      </c>
      <c r="L37" s="11">
        <v>0</v>
      </c>
      <c r="M37" s="11">
        <v>0</v>
      </c>
      <c r="R37" s="13"/>
      <c r="S37" s="13" t="s">
        <v>50</v>
      </c>
      <c r="T37" s="1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7" t="e">
        <v>#DIV/0!</v>
      </c>
      <c r="CC37" s="17" t="e">
        <v>#DIV/0!</v>
      </c>
      <c r="CD37" s="17" t="e">
        <v>#DIV/0!</v>
      </c>
      <c r="CE37" s="17" t="e">
        <v>#DIV/0!</v>
      </c>
      <c r="CF37" s="17" t="e">
        <v>#DIV/0!</v>
      </c>
      <c r="CG37" s="17" t="e">
        <v>#DIV/0!</v>
      </c>
      <c r="CH37" s="17" t="e">
        <v>#DIV/0!</v>
      </c>
      <c r="CI37" s="17" t="e">
        <v>#DIV/0!</v>
      </c>
      <c r="CJ37" s="17" t="e">
        <v>#DIV/0!</v>
      </c>
      <c r="CK37" s="17" t="e">
        <v>#DIV/0!</v>
      </c>
      <c r="CL37" s="17" t="e">
        <v>#DIV/0!</v>
      </c>
      <c r="CM37" s="17" t="e">
        <v>#DIV/0!</v>
      </c>
      <c r="CN37" s="17" t="e">
        <v>#DIV/0!</v>
      </c>
      <c r="CO37" s="17" t="e">
        <v>#DIV/0!</v>
      </c>
      <c r="CP37" s="17" t="e">
        <v>#DIV/0!</v>
      </c>
      <c r="CQ37" s="17" t="e">
        <v>#DIV/0!</v>
      </c>
      <c r="CR37" s="17" t="e">
        <v>#DIV/0!</v>
      </c>
      <c r="CS37" s="17" t="e">
        <v>#DIV/0!</v>
      </c>
      <c r="CT37" s="17" t="e">
        <v>#DIV/0!</v>
      </c>
      <c r="CU37" s="17" t="e">
        <v>#DIV/0!</v>
      </c>
      <c r="CV37" s="17" t="e">
        <v>#DIV/0!</v>
      </c>
      <c r="CW37" s="17" t="e">
        <v>#DIV/0!</v>
      </c>
      <c r="CX37" s="17" t="e">
        <v>#DIV/0!</v>
      </c>
      <c r="CY37" s="17" t="e">
        <v>#DIV/0!</v>
      </c>
      <c r="CZ37" s="17">
        <v>0</v>
      </c>
      <c r="DA37" s="17">
        <v>0</v>
      </c>
      <c r="DB37" s="17">
        <v>0</v>
      </c>
      <c r="DC37" s="17">
        <v>0</v>
      </c>
      <c r="DD37" s="17">
        <v>0</v>
      </c>
      <c r="DE37" s="17">
        <v>0</v>
      </c>
      <c r="DF37" s="17">
        <v>0</v>
      </c>
      <c r="DG37" s="17">
        <v>0</v>
      </c>
      <c r="DH37" s="17">
        <v>0</v>
      </c>
      <c r="DI37" s="17">
        <v>0</v>
      </c>
      <c r="DJ37" s="17">
        <v>0</v>
      </c>
      <c r="DK37" s="17">
        <v>0</v>
      </c>
      <c r="DL37" s="18">
        <v>0</v>
      </c>
      <c r="DM37" s="18">
        <v>0</v>
      </c>
      <c r="DN37" s="18">
        <v>0</v>
      </c>
      <c r="DO37" s="18">
        <v>0</v>
      </c>
      <c r="DP37" s="18">
        <v>0</v>
      </c>
      <c r="DQ37" s="18">
        <v>0</v>
      </c>
      <c r="DR37" s="18">
        <v>0</v>
      </c>
      <c r="DS37" s="18">
        <v>0</v>
      </c>
      <c r="DT37" s="18">
        <v>0</v>
      </c>
      <c r="DU37" s="18">
        <v>0</v>
      </c>
      <c r="DV37" s="18">
        <v>0</v>
      </c>
      <c r="DW37" s="18">
        <v>0</v>
      </c>
      <c r="DX37" s="18">
        <v>0</v>
      </c>
      <c r="DY37" s="18">
        <v>0</v>
      </c>
      <c r="DZ37" s="18">
        <v>0</v>
      </c>
      <c r="EA37" s="18">
        <v>0</v>
      </c>
      <c r="EB37" s="18">
        <v>0</v>
      </c>
      <c r="EC37" s="18">
        <v>0</v>
      </c>
      <c r="ED37" s="18">
        <v>0</v>
      </c>
      <c r="EE37" s="18">
        <v>0</v>
      </c>
      <c r="EF37" s="18">
        <v>0</v>
      </c>
      <c r="EG37" s="18">
        <v>0</v>
      </c>
      <c r="EH37" s="18">
        <v>0</v>
      </c>
      <c r="EI37" s="18">
        <v>0</v>
      </c>
      <c r="EJ37" s="18">
        <v>0</v>
      </c>
      <c r="EK37" s="18">
        <v>0</v>
      </c>
      <c r="EL37" s="18">
        <v>0</v>
      </c>
      <c r="EM37" s="18">
        <v>0</v>
      </c>
      <c r="EN37" s="18">
        <v>0</v>
      </c>
      <c r="EO37" s="18">
        <v>0</v>
      </c>
      <c r="EP37" s="18">
        <v>0</v>
      </c>
      <c r="EQ37" s="18">
        <v>0</v>
      </c>
      <c r="ER37" s="18">
        <v>0</v>
      </c>
      <c r="ES37" s="18">
        <v>0</v>
      </c>
      <c r="ET37" s="18">
        <v>0</v>
      </c>
      <c r="EU37" s="18">
        <v>0</v>
      </c>
      <c r="EV37" s="18">
        <v>0</v>
      </c>
      <c r="EW37" s="18">
        <v>0</v>
      </c>
      <c r="EX37" s="18">
        <v>0</v>
      </c>
      <c r="EY37" s="18">
        <v>0</v>
      </c>
      <c r="EZ37" s="18">
        <v>0</v>
      </c>
      <c r="FA37" s="18">
        <v>0</v>
      </c>
      <c r="FB37" s="18">
        <v>0</v>
      </c>
      <c r="FC37" s="18">
        <v>0</v>
      </c>
      <c r="FD37" s="18">
        <v>0</v>
      </c>
      <c r="FE37" s="18">
        <v>0</v>
      </c>
      <c r="FF37" s="18">
        <v>0</v>
      </c>
      <c r="FG37" s="18">
        <v>0</v>
      </c>
      <c r="FH37" s="14">
        <v>0</v>
      </c>
      <c r="FI37" s="14">
        <v>0</v>
      </c>
      <c r="FJ37" s="14">
        <v>0</v>
      </c>
      <c r="FK37" s="14">
        <v>0</v>
      </c>
      <c r="FL37" s="14">
        <v>0</v>
      </c>
      <c r="FM37" s="14">
        <v>0</v>
      </c>
      <c r="FN37" s="14">
        <v>0</v>
      </c>
      <c r="FO37" s="14">
        <v>0</v>
      </c>
      <c r="FP37" s="14">
        <v>0</v>
      </c>
      <c r="FQ37" s="14">
        <v>0</v>
      </c>
      <c r="FR37" s="14">
        <v>0</v>
      </c>
      <c r="FS37" s="14">
        <v>0</v>
      </c>
      <c r="FT37" s="17">
        <v>0</v>
      </c>
      <c r="FU37" s="17">
        <v>0</v>
      </c>
      <c r="FV37" s="17">
        <v>0</v>
      </c>
      <c r="FW37" s="17">
        <v>0</v>
      </c>
      <c r="FX37" s="17">
        <v>0</v>
      </c>
      <c r="FY37" s="17">
        <v>0</v>
      </c>
      <c r="FZ37" s="17">
        <v>0</v>
      </c>
      <c r="GA37" s="17">
        <v>0</v>
      </c>
      <c r="GB37" s="17">
        <v>0</v>
      </c>
      <c r="GC37" s="17">
        <v>0</v>
      </c>
      <c r="GD37" s="17">
        <v>0</v>
      </c>
      <c r="GE37" s="17">
        <v>0</v>
      </c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  <c r="NE37" s="15"/>
      <c r="NF37" s="15"/>
      <c r="NG37" s="15"/>
      <c r="NH37" s="15"/>
      <c r="NI37" s="15"/>
      <c r="NJ37" s="15"/>
      <c r="NK37" s="15"/>
      <c r="NL37" s="15"/>
      <c r="NM37" s="15"/>
      <c r="NN37" s="15"/>
      <c r="NO37" s="15"/>
      <c r="NP37" s="15"/>
      <c r="NQ37" s="15"/>
      <c r="NR37" s="15"/>
      <c r="NS37" s="15"/>
      <c r="NT37" s="15"/>
      <c r="NU37" s="15"/>
      <c r="NV37" s="15"/>
      <c r="NW37" s="15"/>
      <c r="NX37" s="15"/>
      <c r="NY37" s="15"/>
      <c r="NZ37" s="15"/>
      <c r="OA37" s="15"/>
      <c r="OB37" s="15"/>
      <c r="OC37" s="15"/>
      <c r="OD37" s="15"/>
      <c r="OE37" s="15"/>
      <c r="OF37" s="15"/>
      <c r="OG37" s="15"/>
      <c r="OH37" s="15"/>
      <c r="OI37" s="15"/>
      <c r="OJ37" s="15"/>
      <c r="OK37" s="15"/>
      <c r="OL37" s="15"/>
      <c r="OM37" s="15"/>
      <c r="ON37" s="15"/>
      <c r="OO37" s="15"/>
      <c r="OP37" s="15"/>
      <c r="OQ37" s="15"/>
      <c r="OR37" s="15"/>
      <c r="OS37" s="15"/>
      <c r="OT37" s="15"/>
      <c r="OU37" s="15"/>
      <c r="OV37" s="15"/>
      <c r="OW37" s="15"/>
      <c r="OX37" s="15"/>
      <c r="OY37" s="15"/>
      <c r="OZ37" s="15"/>
      <c r="PA37" s="15"/>
      <c r="PB37" s="15"/>
      <c r="PC37" s="15"/>
      <c r="PD37" s="15"/>
      <c r="PE37" s="15"/>
      <c r="PF37" s="15"/>
      <c r="PG37" s="15"/>
      <c r="PH37" s="15"/>
      <c r="PI37" s="15"/>
      <c r="PJ37" s="15"/>
      <c r="PK37" s="15"/>
      <c r="PL37" s="15"/>
      <c r="PM37" s="15"/>
      <c r="PN37" s="15"/>
      <c r="PO37" s="15"/>
      <c r="PP37" s="15"/>
      <c r="PQ37" s="15"/>
      <c r="PR37" s="15"/>
      <c r="PS37" s="15"/>
      <c r="PT37" s="15"/>
      <c r="PU37" s="15"/>
      <c r="PV37" s="15"/>
      <c r="PW37" s="15"/>
      <c r="PX37" s="15"/>
      <c r="PY37" s="15"/>
      <c r="PZ37" s="15"/>
      <c r="QA37" s="15"/>
      <c r="QB37" s="15"/>
      <c r="QC37" s="15"/>
      <c r="QD37" s="15"/>
      <c r="QE37" s="15"/>
      <c r="QF37" s="15"/>
      <c r="QG37" s="15"/>
      <c r="QH37" s="15"/>
      <c r="QI37" s="15"/>
    </row>
    <row r="38" spans="1:451">
      <c r="A38" s="13" t="s">
        <v>52</v>
      </c>
      <c r="B38" s="11">
        <v>0</v>
      </c>
      <c r="C38" s="11">
        <v>0</v>
      </c>
      <c r="D38" s="11">
        <v>-1</v>
      </c>
      <c r="E38" s="11">
        <v>-2</v>
      </c>
      <c r="F38" s="11">
        <v>-3</v>
      </c>
      <c r="G38" s="11">
        <v>-1</v>
      </c>
      <c r="H38" s="11">
        <v>1</v>
      </c>
      <c r="I38" s="11">
        <v>-4</v>
      </c>
      <c r="J38" s="11">
        <v>0</v>
      </c>
      <c r="K38" s="11">
        <v>0</v>
      </c>
      <c r="L38" s="11">
        <v>0</v>
      </c>
      <c r="M38" s="11">
        <v>0</v>
      </c>
      <c r="R38" s="13"/>
      <c r="S38" s="13" t="s">
        <v>51</v>
      </c>
      <c r="T38" s="1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7" t="e">
        <v>#DIV/0!</v>
      </c>
      <c r="CC38" s="17" t="e">
        <v>#DIV/0!</v>
      </c>
      <c r="CD38" s="17" t="e">
        <v>#DIV/0!</v>
      </c>
      <c r="CE38" s="17" t="e">
        <v>#DIV/0!</v>
      </c>
      <c r="CF38" s="17" t="e">
        <v>#DIV/0!</v>
      </c>
      <c r="CG38" s="17" t="e">
        <v>#DIV/0!</v>
      </c>
      <c r="CH38" s="17" t="e">
        <v>#DIV/0!</v>
      </c>
      <c r="CI38" s="17" t="e">
        <v>#DIV/0!</v>
      </c>
      <c r="CJ38" s="17" t="e">
        <v>#DIV/0!</v>
      </c>
      <c r="CK38" s="17" t="e">
        <v>#DIV/0!</v>
      </c>
      <c r="CL38" s="17" t="e">
        <v>#DIV/0!</v>
      </c>
      <c r="CM38" s="17" t="e">
        <v>#DIV/0!</v>
      </c>
      <c r="CN38" s="17" t="e">
        <v>#DIV/0!</v>
      </c>
      <c r="CO38" s="17" t="e">
        <v>#DIV/0!</v>
      </c>
      <c r="CP38" s="17" t="e">
        <v>#DIV/0!</v>
      </c>
      <c r="CQ38" s="17" t="e">
        <v>#DIV/0!</v>
      </c>
      <c r="CR38" s="17" t="e">
        <v>#DIV/0!</v>
      </c>
      <c r="CS38" s="17" t="e">
        <v>#DIV/0!</v>
      </c>
      <c r="CT38" s="17" t="e">
        <v>#DIV/0!</v>
      </c>
      <c r="CU38" s="17" t="e">
        <v>#DIV/0!</v>
      </c>
      <c r="CV38" s="17" t="e">
        <v>#DIV/0!</v>
      </c>
      <c r="CW38" s="17" t="e">
        <v>#DIV/0!</v>
      </c>
      <c r="CX38" s="17" t="e">
        <v>#DIV/0!</v>
      </c>
      <c r="CY38" s="17" t="e">
        <v>#DIV/0!</v>
      </c>
      <c r="CZ38" s="17">
        <v>0</v>
      </c>
      <c r="DA38" s="17">
        <v>0</v>
      </c>
      <c r="DB38" s="17">
        <v>0</v>
      </c>
      <c r="DC38" s="17">
        <v>0</v>
      </c>
      <c r="DD38" s="17">
        <v>0</v>
      </c>
      <c r="DE38" s="17">
        <v>0</v>
      </c>
      <c r="DF38" s="17">
        <v>0</v>
      </c>
      <c r="DG38" s="17">
        <v>0</v>
      </c>
      <c r="DH38" s="17">
        <v>0</v>
      </c>
      <c r="DI38" s="17">
        <v>0</v>
      </c>
      <c r="DJ38" s="17">
        <v>0</v>
      </c>
      <c r="DK38" s="17">
        <v>0</v>
      </c>
      <c r="DL38" s="18">
        <v>0</v>
      </c>
      <c r="DM38" s="18">
        <v>0</v>
      </c>
      <c r="DN38" s="18">
        <v>0</v>
      </c>
      <c r="DO38" s="18">
        <v>0</v>
      </c>
      <c r="DP38" s="18">
        <v>0</v>
      </c>
      <c r="DQ38" s="18">
        <v>0</v>
      </c>
      <c r="DR38" s="18">
        <v>0</v>
      </c>
      <c r="DS38" s="18">
        <v>0</v>
      </c>
      <c r="DT38" s="18">
        <v>0</v>
      </c>
      <c r="DU38" s="18">
        <v>0</v>
      </c>
      <c r="DV38" s="18">
        <v>0</v>
      </c>
      <c r="DW38" s="18">
        <v>0</v>
      </c>
      <c r="DX38" s="18">
        <v>0</v>
      </c>
      <c r="DY38" s="18">
        <v>0</v>
      </c>
      <c r="DZ38" s="18">
        <v>0</v>
      </c>
      <c r="EA38" s="18">
        <v>0</v>
      </c>
      <c r="EB38" s="18">
        <v>0</v>
      </c>
      <c r="EC38" s="18">
        <v>0</v>
      </c>
      <c r="ED38" s="18">
        <v>0</v>
      </c>
      <c r="EE38" s="18">
        <v>0</v>
      </c>
      <c r="EF38" s="18">
        <v>0</v>
      </c>
      <c r="EG38" s="18">
        <v>0</v>
      </c>
      <c r="EH38" s="18">
        <v>0</v>
      </c>
      <c r="EI38" s="18">
        <v>0</v>
      </c>
      <c r="EJ38" s="18">
        <v>0</v>
      </c>
      <c r="EK38" s="18">
        <v>0</v>
      </c>
      <c r="EL38" s="18">
        <v>0</v>
      </c>
      <c r="EM38" s="18">
        <v>0</v>
      </c>
      <c r="EN38" s="18">
        <v>0</v>
      </c>
      <c r="EO38" s="18">
        <v>0</v>
      </c>
      <c r="EP38" s="18">
        <v>0</v>
      </c>
      <c r="EQ38" s="18">
        <v>0</v>
      </c>
      <c r="ER38" s="18">
        <v>0</v>
      </c>
      <c r="ES38" s="18">
        <v>0</v>
      </c>
      <c r="ET38" s="18">
        <v>0</v>
      </c>
      <c r="EU38" s="18">
        <v>0</v>
      </c>
      <c r="EV38" s="18">
        <v>0</v>
      </c>
      <c r="EW38" s="18">
        <v>0</v>
      </c>
      <c r="EX38" s="18">
        <v>0</v>
      </c>
      <c r="EY38" s="18">
        <v>0</v>
      </c>
      <c r="EZ38" s="18">
        <v>0</v>
      </c>
      <c r="FA38" s="18">
        <v>0</v>
      </c>
      <c r="FB38" s="18">
        <v>0</v>
      </c>
      <c r="FC38" s="18">
        <v>0</v>
      </c>
      <c r="FD38" s="18">
        <v>0</v>
      </c>
      <c r="FE38" s="18">
        <v>0</v>
      </c>
      <c r="FF38" s="18">
        <v>0</v>
      </c>
      <c r="FG38" s="18">
        <v>0</v>
      </c>
      <c r="FH38" s="14">
        <v>0</v>
      </c>
      <c r="FI38" s="14">
        <v>0</v>
      </c>
      <c r="FJ38" s="14">
        <v>0</v>
      </c>
      <c r="FK38" s="14">
        <v>0</v>
      </c>
      <c r="FL38" s="14">
        <v>0</v>
      </c>
      <c r="FM38" s="14">
        <v>0</v>
      </c>
      <c r="FN38" s="14">
        <v>0</v>
      </c>
      <c r="FO38" s="14">
        <v>0</v>
      </c>
      <c r="FP38" s="14">
        <v>0</v>
      </c>
      <c r="FQ38" s="14">
        <v>0</v>
      </c>
      <c r="FR38" s="14">
        <v>0</v>
      </c>
      <c r="FS38" s="14">
        <v>0</v>
      </c>
      <c r="FT38" s="17">
        <v>0</v>
      </c>
      <c r="FU38" s="17">
        <v>0</v>
      </c>
      <c r="FV38" s="17">
        <v>0</v>
      </c>
      <c r="FW38" s="17">
        <v>0</v>
      </c>
      <c r="FX38" s="17">
        <v>0</v>
      </c>
      <c r="FY38" s="17">
        <v>0</v>
      </c>
      <c r="FZ38" s="17">
        <v>0</v>
      </c>
      <c r="GA38" s="17">
        <v>0</v>
      </c>
      <c r="GB38" s="17">
        <v>0</v>
      </c>
      <c r="GC38" s="17">
        <v>0</v>
      </c>
      <c r="GD38" s="17">
        <v>0</v>
      </c>
      <c r="GE38" s="17">
        <v>0</v>
      </c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5"/>
      <c r="LU38" s="15"/>
      <c r="LV38" s="15"/>
      <c r="LW38" s="15"/>
      <c r="LX38" s="15"/>
      <c r="LY38" s="15"/>
      <c r="LZ38" s="15"/>
      <c r="MA38" s="15"/>
      <c r="MB38" s="15"/>
      <c r="MC38" s="15"/>
      <c r="MD38" s="15"/>
      <c r="ME38" s="15"/>
      <c r="MF38" s="15"/>
      <c r="MG38" s="15"/>
      <c r="MH38" s="15"/>
      <c r="MI38" s="15"/>
      <c r="MJ38" s="15"/>
      <c r="MK38" s="15"/>
      <c r="ML38" s="15"/>
      <c r="MM38" s="15"/>
      <c r="MN38" s="15"/>
      <c r="MO38" s="15"/>
      <c r="MP38" s="15"/>
      <c r="MQ38" s="15"/>
      <c r="MR38" s="15"/>
      <c r="MS38" s="15"/>
      <c r="MT38" s="15"/>
      <c r="MU38" s="15"/>
      <c r="MV38" s="15"/>
      <c r="MW38" s="15"/>
      <c r="MX38" s="15"/>
      <c r="MY38" s="15"/>
      <c r="MZ38" s="15"/>
      <c r="NA38" s="15"/>
      <c r="NB38" s="15"/>
      <c r="NC38" s="15"/>
      <c r="ND38" s="15"/>
      <c r="NE38" s="15"/>
      <c r="NF38" s="15"/>
      <c r="NG38" s="15"/>
      <c r="NH38" s="15"/>
      <c r="NI38" s="15"/>
      <c r="NJ38" s="15"/>
      <c r="NK38" s="15"/>
      <c r="NL38" s="15"/>
      <c r="NM38" s="15"/>
      <c r="NN38" s="15"/>
      <c r="NO38" s="15"/>
      <c r="NP38" s="15"/>
      <c r="NQ38" s="15"/>
      <c r="NR38" s="15"/>
      <c r="NS38" s="15"/>
      <c r="NT38" s="15"/>
      <c r="NU38" s="15"/>
      <c r="NV38" s="15"/>
      <c r="NW38" s="15"/>
      <c r="NX38" s="15"/>
      <c r="NY38" s="15"/>
      <c r="NZ38" s="15"/>
      <c r="OA38" s="15"/>
      <c r="OB38" s="15"/>
      <c r="OC38" s="15"/>
      <c r="OD38" s="15"/>
      <c r="OE38" s="15"/>
      <c r="OF38" s="15"/>
      <c r="OG38" s="15"/>
      <c r="OH38" s="15"/>
      <c r="OI38" s="15"/>
      <c r="OJ38" s="15"/>
      <c r="OK38" s="15"/>
      <c r="OL38" s="15"/>
      <c r="OM38" s="15"/>
      <c r="ON38" s="15"/>
      <c r="OO38" s="15"/>
      <c r="OP38" s="15"/>
      <c r="OQ38" s="15"/>
      <c r="OR38" s="15"/>
      <c r="OS38" s="15"/>
      <c r="OT38" s="15"/>
      <c r="OU38" s="15"/>
      <c r="OV38" s="15"/>
      <c r="OW38" s="15"/>
      <c r="OX38" s="15"/>
      <c r="OY38" s="15"/>
      <c r="OZ38" s="15"/>
      <c r="PA38" s="15"/>
      <c r="PB38" s="15"/>
      <c r="PC38" s="15"/>
      <c r="PD38" s="15"/>
      <c r="PE38" s="15"/>
      <c r="PF38" s="15"/>
      <c r="PG38" s="15"/>
      <c r="PH38" s="15"/>
      <c r="PI38" s="15"/>
      <c r="PJ38" s="15"/>
      <c r="PK38" s="15"/>
      <c r="PL38" s="15"/>
      <c r="PM38" s="15"/>
      <c r="PN38" s="15"/>
      <c r="PO38" s="15"/>
      <c r="PP38" s="15"/>
      <c r="PQ38" s="15"/>
      <c r="PR38" s="15"/>
      <c r="PS38" s="15"/>
      <c r="PT38" s="15"/>
      <c r="PU38" s="15"/>
      <c r="PV38" s="15"/>
      <c r="PW38" s="15"/>
      <c r="PX38" s="15"/>
      <c r="PY38" s="15"/>
      <c r="PZ38" s="15"/>
      <c r="QA38" s="15"/>
      <c r="QB38" s="15"/>
      <c r="QC38" s="15"/>
      <c r="QD38" s="15"/>
      <c r="QE38" s="15"/>
      <c r="QF38" s="15"/>
      <c r="QG38" s="15"/>
      <c r="QH38" s="15"/>
      <c r="QI38" s="15"/>
    </row>
    <row r="39" spans="1:451">
      <c r="A39" s="13" t="s">
        <v>53</v>
      </c>
      <c r="B39" s="11">
        <v>0</v>
      </c>
      <c r="C39" s="11">
        <v>0</v>
      </c>
      <c r="D39" s="11">
        <v>-1</v>
      </c>
      <c r="E39" s="11">
        <v>-2</v>
      </c>
      <c r="F39" s="11">
        <v>-3</v>
      </c>
      <c r="G39" s="11">
        <v>-1</v>
      </c>
      <c r="H39" s="11">
        <v>1</v>
      </c>
      <c r="I39" s="11">
        <v>-4</v>
      </c>
      <c r="J39" s="11">
        <v>0</v>
      </c>
      <c r="K39" s="11">
        <v>0</v>
      </c>
      <c r="L39" s="11">
        <v>0</v>
      </c>
      <c r="M39" s="11">
        <v>0</v>
      </c>
      <c r="R39" s="13"/>
      <c r="S39" s="13" t="s">
        <v>52</v>
      </c>
      <c r="T39" s="1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7" t="e">
        <v>#DIV/0!</v>
      </c>
      <c r="CC39" s="17" t="e">
        <v>#DIV/0!</v>
      </c>
      <c r="CD39" s="17" t="e">
        <v>#DIV/0!</v>
      </c>
      <c r="CE39" s="17" t="e">
        <v>#DIV/0!</v>
      </c>
      <c r="CF39" s="17" t="e">
        <v>#DIV/0!</v>
      </c>
      <c r="CG39" s="17" t="e">
        <v>#DIV/0!</v>
      </c>
      <c r="CH39" s="17" t="e">
        <v>#DIV/0!</v>
      </c>
      <c r="CI39" s="17" t="e">
        <v>#DIV/0!</v>
      </c>
      <c r="CJ39" s="17" t="e">
        <v>#DIV/0!</v>
      </c>
      <c r="CK39" s="17" t="e">
        <v>#DIV/0!</v>
      </c>
      <c r="CL39" s="17" t="e">
        <v>#DIV/0!</v>
      </c>
      <c r="CM39" s="17" t="e">
        <v>#DIV/0!</v>
      </c>
      <c r="CN39" s="17" t="e">
        <v>#DIV/0!</v>
      </c>
      <c r="CO39" s="17" t="e">
        <v>#DIV/0!</v>
      </c>
      <c r="CP39" s="17" t="e">
        <v>#DIV/0!</v>
      </c>
      <c r="CQ39" s="17" t="e">
        <v>#DIV/0!</v>
      </c>
      <c r="CR39" s="17" t="e">
        <v>#DIV/0!</v>
      </c>
      <c r="CS39" s="17" t="e">
        <v>#DIV/0!</v>
      </c>
      <c r="CT39" s="17" t="e">
        <v>#DIV/0!</v>
      </c>
      <c r="CU39" s="17" t="e">
        <v>#DIV/0!</v>
      </c>
      <c r="CV39" s="17" t="e">
        <v>#DIV/0!</v>
      </c>
      <c r="CW39" s="17" t="e">
        <v>#DIV/0!</v>
      </c>
      <c r="CX39" s="17" t="e">
        <v>#DIV/0!</v>
      </c>
      <c r="CY39" s="17" t="e">
        <v>#DIV/0!</v>
      </c>
      <c r="CZ39" s="17">
        <v>0</v>
      </c>
      <c r="DA39" s="17">
        <v>0</v>
      </c>
      <c r="DB39" s="17">
        <v>0</v>
      </c>
      <c r="DC39" s="17">
        <v>0</v>
      </c>
      <c r="DD39" s="17">
        <v>0</v>
      </c>
      <c r="DE39" s="17">
        <v>0</v>
      </c>
      <c r="DF39" s="17">
        <v>0</v>
      </c>
      <c r="DG39" s="17">
        <v>0</v>
      </c>
      <c r="DH39" s="17">
        <v>0</v>
      </c>
      <c r="DI39" s="17">
        <v>0</v>
      </c>
      <c r="DJ39" s="17">
        <v>0</v>
      </c>
      <c r="DK39" s="17">
        <v>0</v>
      </c>
      <c r="DL39" s="18">
        <v>0</v>
      </c>
      <c r="DM39" s="18">
        <v>0</v>
      </c>
      <c r="DN39" s="18">
        <v>0</v>
      </c>
      <c r="DO39" s="18">
        <v>0</v>
      </c>
      <c r="DP39" s="18">
        <v>0</v>
      </c>
      <c r="DQ39" s="18">
        <v>0</v>
      </c>
      <c r="DR39" s="18">
        <v>0</v>
      </c>
      <c r="DS39" s="18">
        <v>0</v>
      </c>
      <c r="DT39" s="18">
        <v>0</v>
      </c>
      <c r="DU39" s="18">
        <v>0</v>
      </c>
      <c r="DV39" s="18">
        <v>0</v>
      </c>
      <c r="DW39" s="18">
        <v>0</v>
      </c>
      <c r="DX39" s="18">
        <v>0</v>
      </c>
      <c r="DY39" s="18">
        <v>0</v>
      </c>
      <c r="DZ39" s="18">
        <v>0</v>
      </c>
      <c r="EA39" s="18">
        <v>0</v>
      </c>
      <c r="EB39" s="18">
        <v>0</v>
      </c>
      <c r="EC39" s="18">
        <v>0</v>
      </c>
      <c r="ED39" s="18">
        <v>0</v>
      </c>
      <c r="EE39" s="18">
        <v>0</v>
      </c>
      <c r="EF39" s="18">
        <v>0</v>
      </c>
      <c r="EG39" s="18">
        <v>0</v>
      </c>
      <c r="EH39" s="18">
        <v>0</v>
      </c>
      <c r="EI39" s="18">
        <v>0</v>
      </c>
      <c r="EJ39" s="18">
        <v>0</v>
      </c>
      <c r="EK39" s="18">
        <v>0</v>
      </c>
      <c r="EL39" s="18">
        <v>0</v>
      </c>
      <c r="EM39" s="18">
        <v>0</v>
      </c>
      <c r="EN39" s="18">
        <v>0</v>
      </c>
      <c r="EO39" s="18">
        <v>0</v>
      </c>
      <c r="EP39" s="18">
        <v>0</v>
      </c>
      <c r="EQ39" s="18">
        <v>0</v>
      </c>
      <c r="ER39" s="18">
        <v>0</v>
      </c>
      <c r="ES39" s="18">
        <v>0</v>
      </c>
      <c r="ET39" s="18">
        <v>0</v>
      </c>
      <c r="EU39" s="18">
        <v>0</v>
      </c>
      <c r="EV39" s="18">
        <v>0</v>
      </c>
      <c r="EW39" s="18">
        <v>0</v>
      </c>
      <c r="EX39" s="18">
        <v>0</v>
      </c>
      <c r="EY39" s="18">
        <v>0</v>
      </c>
      <c r="EZ39" s="18">
        <v>0</v>
      </c>
      <c r="FA39" s="18">
        <v>0</v>
      </c>
      <c r="FB39" s="18">
        <v>0</v>
      </c>
      <c r="FC39" s="18">
        <v>0</v>
      </c>
      <c r="FD39" s="18">
        <v>0</v>
      </c>
      <c r="FE39" s="18">
        <v>0</v>
      </c>
      <c r="FF39" s="18">
        <v>0</v>
      </c>
      <c r="FG39" s="18">
        <v>0</v>
      </c>
      <c r="FH39" s="14">
        <v>0</v>
      </c>
      <c r="FI39" s="14">
        <v>0</v>
      </c>
      <c r="FJ39" s="14">
        <v>0</v>
      </c>
      <c r="FK39" s="14">
        <v>0</v>
      </c>
      <c r="FL39" s="14">
        <v>0</v>
      </c>
      <c r="FM39" s="14">
        <v>0</v>
      </c>
      <c r="FN39" s="14">
        <v>0</v>
      </c>
      <c r="FO39" s="14">
        <v>0</v>
      </c>
      <c r="FP39" s="14">
        <v>0</v>
      </c>
      <c r="FQ39" s="14">
        <v>0</v>
      </c>
      <c r="FR39" s="14">
        <v>0</v>
      </c>
      <c r="FS39" s="14">
        <v>0</v>
      </c>
      <c r="FT39" s="17">
        <v>0</v>
      </c>
      <c r="FU39" s="17">
        <v>0</v>
      </c>
      <c r="FV39" s="17">
        <v>0</v>
      </c>
      <c r="FW39" s="17">
        <v>0</v>
      </c>
      <c r="FX39" s="17">
        <v>0</v>
      </c>
      <c r="FY39" s="17">
        <v>0</v>
      </c>
      <c r="FZ39" s="17">
        <v>0</v>
      </c>
      <c r="GA39" s="17">
        <v>0</v>
      </c>
      <c r="GB39" s="17">
        <v>0</v>
      </c>
      <c r="GC39" s="17">
        <v>0</v>
      </c>
      <c r="GD39" s="17">
        <v>0</v>
      </c>
      <c r="GE39" s="17">
        <v>0</v>
      </c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  <c r="NN39" s="15"/>
      <c r="NO39" s="15"/>
      <c r="NP39" s="15"/>
      <c r="NQ39" s="15"/>
      <c r="NR39" s="15"/>
      <c r="NS39" s="15"/>
      <c r="NT39" s="15"/>
      <c r="NU39" s="15"/>
      <c r="NV39" s="15"/>
      <c r="NW39" s="15"/>
      <c r="NX39" s="15"/>
      <c r="NY39" s="15"/>
      <c r="NZ39" s="15"/>
      <c r="OA39" s="15"/>
      <c r="OB39" s="15"/>
      <c r="OC39" s="15"/>
      <c r="OD39" s="15"/>
      <c r="OE39" s="15"/>
      <c r="OF39" s="15"/>
      <c r="OG39" s="15"/>
      <c r="OH39" s="15"/>
      <c r="OI39" s="15"/>
      <c r="OJ39" s="15"/>
      <c r="OK39" s="15"/>
      <c r="OL39" s="15"/>
      <c r="OM39" s="15"/>
      <c r="ON39" s="15"/>
      <c r="OO39" s="15"/>
      <c r="OP39" s="15"/>
      <c r="OQ39" s="15"/>
      <c r="OR39" s="15"/>
      <c r="OS39" s="15"/>
      <c r="OT39" s="15"/>
      <c r="OU39" s="15"/>
      <c r="OV39" s="15"/>
      <c r="OW39" s="15"/>
      <c r="OX39" s="15"/>
      <c r="OY39" s="15"/>
      <c r="OZ39" s="15"/>
      <c r="PA39" s="15"/>
      <c r="PB39" s="15"/>
      <c r="PC39" s="15"/>
      <c r="PD39" s="15"/>
      <c r="PE39" s="15"/>
      <c r="PF39" s="15"/>
      <c r="PG39" s="15"/>
      <c r="PH39" s="15"/>
      <c r="PI39" s="15"/>
      <c r="PJ39" s="15"/>
      <c r="PK39" s="15"/>
      <c r="PL39" s="15"/>
      <c r="PM39" s="15"/>
      <c r="PN39" s="15"/>
      <c r="PO39" s="15"/>
      <c r="PP39" s="15"/>
      <c r="PQ39" s="15"/>
      <c r="PR39" s="15"/>
      <c r="PS39" s="15"/>
      <c r="PT39" s="15"/>
      <c r="PU39" s="15"/>
      <c r="PV39" s="15"/>
      <c r="PW39" s="15"/>
      <c r="PX39" s="15"/>
      <c r="PY39" s="15"/>
      <c r="PZ39" s="15"/>
      <c r="QA39" s="15"/>
      <c r="QB39" s="15"/>
      <c r="QC39" s="15"/>
      <c r="QD39" s="15"/>
      <c r="QE39" s="15"/>
      <c r="QF39" s="15"/>
      <c r="QG39" s="15"/>
      <c r="QH39" s="15"/>
      <c r="QI39" s="15"/>
    </row>
    <row r="40" spans="1:451">
      <c r="A40" s="13" t="s">
        <v>54</v>
      </c>
      <c r="B40" s="11">
        <v>0</v>
      </c>
      <c r="C40" s="11">
        <v>0</v>
      </c>
      <c r="D40" s="11">
        <v>0</v>
      </c>
      <c r="E40" s="11">
        <v>0</v>
      </c>
      <c r="F40" s="11">
        <v>0</v>
      </c>
      <c r="G40" s="11">
        <v>0</v>
      </c>
      <c r="H40" s="11">
        <v>0</v>
      </c>
      <c r="I40" s="11">
        <v>0</v>
      </c>
      <c r="J40" s="11">
        <v>0</v>
      </c>
      <c r="K40" s="11">
        <v>100</v>
      </c>
      <c r="L40" s="11">
        <v>0</v>
      </c>
      <c r="M40" s="11">
        <v>0</v>
      </c>
      <c r="R40" s="13"/>
      <c r="S40" s="13" t="s">
        <v>99</v>
      </c>
      <c r="T40" s="1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7" t="e">
        <v>#DIV/0!</v>
      </c>
      <c r="CC40" s="17" t="e">
        <v>#DIV/0!</v>
      </c>
      <c r="CD40" s="17" t="e">
        <v>#DIV/0!</v>
      </c>
      <c r="CE40" s="17" t="e">
        <v>#DIV/0!</v>
      </c>
      <c r="CF40" s="17" t="e">
        <v>#DIV/0!</v>
      </c>
      <c r="CG40" s="17" t="e">
        <v>#DIV/0!</v>
      </c>
      <c r="CH40" s="17" t="e">
        <v>#DIV/0!</v>
      </c>
      <c r="CI40" s="17" t="e">
        <v>#DIV/0!</v>
      </c>
      <c r="CJ40" s="17" t="e">
        <v>#DIV/0!</v>
      </c>
      <c r="CK40" s="17" t="e">
        <v>#DIV/0!</v>
      </c>
      <c r="CL40" s="17" t="e">
        <v>#DIV/0!</v>
      </c>
      <c r="CM40" s="17" t="e">
        <v>#DIV/0!</v>
      </c>
      <c r="CN40" s="17" t="e">
        <v>#DIV/0!</v>
      </c>
      <c r="CO40" s="17" t="e">
        <v>#DIV/0!</v>
      </c>
      <c r="CP40" s="17" t="e">
        <v>#DIV/0!</v>
      </c>
      <c r="CQ40" s="17" t="e">
        <v>#DIV/0!</v>
      </c>
      <c r="CR40" s="17" t="e">
        <v>#DIV/0!</v>
      </c>
      <c r="CS40" s="17" t="e">
        <v>#DIV/0!</v>
      </c>
      <c r="CT40" s="17" t="e">
        <v>#DIV/0!</v>
      </c>
      <c r="CU40" s="17" t="e">
        <v>#DIV/0!</v>
      </c>
      <c r="CV40" s="17" t="e">
        <v>#DIV/0!</v>
      </c>
      <c r="CW40" s="17" t="e">
        <v>#DIV/0!</v>
      </c>
      <c r="CX40" s="17" t="e">
        <v>#DIV/0!</v>
      </c>
      <c r="CY40" s="17" t="e">
        <v>#DIV/0!</v>
      </c>
      <c r="CZ40" s="17">
        <v>0</v>
      </c>
      <c r="DA40" s="17">
        <v>0</v>
      </c>
      <c r="DB40" s="17">
        <v>0</v>
      </c>
      <c r="DC40" s="17">
        <v>0</v>
      </c>
      <c r="DD40" s="17">
        <v>0</v>
      </c>
      <c r="DE40" s="17">
        <v>0</v>
      </c>
      <c r="DF40" s="17">
        <v>0</v>
      </c>
      <c r="DG40" s="17">
        <v>0</v>
      </c>
      <c r="DH40" s="17">
        <v>0</v>
      </c>
      <c r="DI40" s="17">
        <v>0</v>
      </c>
      <c r="DJ40" s="17">
        <v>0</v>
      </c>
      <c r="DK40" s="17">
        <v>0</v>
      </c>
      <c r="DL40" s="18">
        <v>0</v>
      </c>
      <c r="DM40" s="18">
        <v>0</v>
      </c>
      <c r="DN40" s="18">
        <v>0</v>
      </c>
      <c r="DO40" s="18">
        <v>0</v>
      </c>
      <c r="DP40" s="18">
        <v>0</v>
      </c>
      <c r="DQ40" s="18">
        <v>0</v>
      </c>
      <c r="DR40" s="18">
        <v>0</v>
      </c>
      <c r="DS40" s="18">
        <v>0</v>
      </c>
      <c r="DT40" s="18">
        <v>0</v>
      </c>
      <c r="DU40" s="18">
        <v>0</v>
      </c>
      <c r="DV40" s="18">
        <v>0</v>
      </c>
      <c r="DW40" s="18">
        <v>0</v>
      </c>
      <c r="DX40" s="18">
        <v>0</v>
      </c>
      <c r="DY40" s="18">
        <v>0</v>
      </c>
      <c r="DZ40" s="18">
        <v>0</v>
      </c>
      <c r="EA40" s="18">
        <v>0</v>
      </c>
      <c r="EB40" s="18">
        <v>0</v>
      </c>
      <c r="EC40" s="18">
        <v>0</v>
      </c>
      <c r="ED40" s="18">
        <v>0</v>
      </c>
      <c r="EE40" s="18">
        <v>0</v>
      </c>
      <c r="EF40" s="18">
        <v>0</v>
      </c>
      <c r="EG40" s="18">
        <v>0</v>
      </c>
      <c r="EH40" s="18">
        <v>0</v>
      </c>
      <c r="EI40" s="18">
        <v>0</v>
      </c>
      <c r="EJ40" s="18">
        <v>0</v>
      </c>
      <c r="EK40" s="18">
        <v>0</v>
      </c>
      <c r="EL40" s="18">
        <v>0</v>
      </c>
      <c r="EM40" s="18">
        <v>0</v>
      </c>
      <c r="EN40" s="18">
        <v>0</v>
      </c>
      <c r="EO40" s="18">
        <v>0</v>
      </c>
      <c r="EP40" s="18">
        <v>0</v>
      </c>
      <c r="EQ40" s="18">
        <v>0</v>
      </c>
      <c r="ER40" s="18">
        <v>0</v>
      </c>
      <c r="ES40" s="18">
        <v>0</v>
      </c>
      <c r="ET40" s="18">
        <v>0</v>
      </c>
      <c r="EU40" s="18">
        <v>0</v>
      </c>
      <c r="EV40" s="18">
        <v>0</v>
      </c>
      <c r="EW40" s="18">
        <v>0</v>
      </c>
      <c r="EX40" s="18">
        <v>0</v>
      </c>
      <c r="EY40" s="18">
        <v>0</v>
      </c>
      <c r="EZ40" s="18">
        <v>0</v>
      </c>
      <c r="FA40" s="18">
        <v>0</v>
      </c>
      <c r="FB40" s="18">
        <v>0</v>
      </c>
      <c r="FC40" s="18">
        <v>0</v>
      </c>
      <c r="FD40" s="18">
        <v>0</v>
      </c>
      <c r="FE40" s="18">
        <v>0</v>
      </c>
      <c r="FF40" s="18">
        <v>0</v>
      </c>
      <c r="FG40" s="18">
        <v>0</v>
      </c>
      <c r="FH40" s="14">
        <v>0</v>
      </c>
      <c r="FI40" s="14">
        <v>0</v>
      </c>
      <c r="FJ40" s="14">
        <v>0</v>
      </c>
      <c r="FK40" s="14">
        <v>0</v>
      </c>
      <c r="FL40" s="14">
        <v>0</v>
      </c>
      <c r="FM40" s="14">
        <v>0</v>
      </c>
      <c r="FN40" s="14">
        <v>0</v>
      </c>
      <c r="FO40" s="14">
        <v>0</v>
      </c>
      <c r="FP40" s="14">
        <v>0</v>
      </c>
      <c r="FQ40" s="14">
        <v>0</v>
      </c>
      <c r="FR40" s="14">
        <v>0</v>
      </c>
      <c r="FS40" s="14">
        <v>0</v>
      </c>
      <c r="FT40" s="17">
        <v>0</v>
      </c>
      <c r="FU40" s="17">
        <v>0</v>
      </c>
      <c r="FV40" s="17">
        <v>0</v>
      </c>
      <c r="FW40" s="17">
        <v>0</v>
      </c>
      <c r="FX40" s="17">
        <v>0</v>
      </c>
      <c r="FY40" s="17">
        <v>0</v>
      </c>
      <c r="FZ40" s="17">
        <v>0</v>
      </c>
      <c r="GA40" s="17">
        <v>0</v>
      </c>
      <c r="GB40" s="17">
        <v>0</v>
      </c>
      <c r="GC40" s="17">
        <v>0</v>
      </c>
      <c r="GD40" s="17">
        <v>0</v>
      </c>
      <c r="GE40" s="17">
        <v>0</v>
      </c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5"/>
      <c r="LU40" s="15"/>
      <c r="LV40" s="15"/>
      <c r="LW40" s="15"/>
      <c r="LX40" s="15"/>
      <c r="LY40" s="15"/>
      <c r="LZ40" s="15"/>
      <c r="MA40" s="15"/>
      <c r="MB40" s="15"/>
      <c r="MC40" s="15"/>
      <c r="MD40" s="15"/>
      <c r="ME40" s="15"/>
      <c r="MF40" s="15"/>
      <c r="MG40" s="15"/>
      <c r="MH40" s="15"/>
      <c r="MI40" s="15"/>
      <c r="MJ40" s="15"/>
      <c r="MK40" s="15"/>
      <c r="ML40" s="15"/>
      <c r="MM40" s="15"/>
      <c r="MN40" s="15"/>
      <c r="MO40" s="15"/>
      <c r="MP40" s="15"/>
      <c r="MQ40" s="15"/>
      <c r="MR40" s="15"/>
      <c r="MS40" s="15"/>
      <c r="MT40" s="15"/>
      <c r="MU40" s="15"/>
      <c r="MV40" s="15"/>
      <c r="MW40" s="15"/>
      <c r="MX40" s="15"/>
      <c r="MY40" s="15"/>
      <c r="MZ40" s="15"/>
      <c r="NA40" s="15"/>
      <c r="NB40" s="15"/>
      <c r="NC40" s="15"/>
      <c r="ND40" s="15"/>
      <c r="NE40" s="15"/>
      <c r="NF40" s="15"/>
      <c r="NG40" s="15"/>
      <c r="NH40" s="15"/>
      <c r="NI40" s="15"/>
      <c r="NJ40" s="15"/>
      <c r="NK40" s="15"/>
      <c r="NL40" s="15"/>
      <c r="NM40" s="15"/>
      <c r="NN40" s="15"/>
      <c r="NO40" s="15"/>
      <c r="NP40" s="15"/>
      <c r="NQ40" s="15"/>
      <c r="NR40" s="15"/>
      <c r="NS40" s="15"/>
      <c r="NT40" s="15"/>
      <c r="NU40" s="15"/>
      <c r="NV40" s="15"/>
      <c r="NW40" s="15"/>
      <c r="NX40" s="15"/>
      <c r="NY40" s="15"/>
      <c r="NZ40" s="15"/>
      <c r="OA40" s="15"/>
      <c r="OB40" s="15"/>
      <c r="OC40" s="15"/>
      <c r="OD40" s="15"/>
      <c r="OE40" s="15"/>
      <c r="OF40" s="15"/>
      <c r="OG40" s="15"/>
      <c r="OH40" s="15"/>
      <c r="OI40" s="15"/>
      <c r="OJ40" s="15"/>
      <c r="OK40" s="15"/>
      <c r="OL40" s="15"/>
      <c r="OM40" s="15"/>
      <c r="ON40" s="15"/>
      <c r="OO40" s="15"/>
      <c r="OP40" s="15"/>
      <c r="OQ40" s="15"/>
      <c r="OR40" s="15"/>
      <c r="OS40" s="15"/>
      <c r="OT40" s="15"/>
      <c r="OU40" s="15"/>
      <c r="OV40" s="15"/>
      <c r="OW40" s="15"/>
      <c r="OX40" s="15"/>
      <c r="OY40" s="15"/>
      <c r="OZ40" s="15"/>
      <c r="PA40" s="15"/>
      <c r="PB40" s="15"/>
      <c r="PC40" s="15"/>
      <c r="PD40" s="15"/>
      <c r="PE40" s="15"/>
      <c r="PF40" s="15"/>
      <c r="PG40" s="15"/>
      <c r="PH40" s="15"/>
      <c r="PI40" s="15"/>
      <c r="PJ40" s="15"/>
      <c r="PK40" s="15"/>
      <c r="PL40" s="15"/>
      <c r="PM40" s="15"/>
      <c r="PN40" s="15"/>
      <c r="PO40" s="15"/>
      <c r="PP40" s="15"/>
      <c r="PQ40" s="15"/>
      <c r="PR40" s="15"/>
      <c r="PS40" s="15"/>
      <c r="PT40" s="15"/>
      <c r="PU40" s="15"/>
      <c r="PV40" s="15"/>
      <c r="PW40" s="15"/>
      <c r="PX40" s="15"/>
      <c r="PY40" s="15"/>
      <c r="PZ40" s="15"/>
      <c r="QA40" s="15"/>
      <c r="QB40" s="15"/>
      <c r="QC40" s="15"/>
      <c r="QD40" s="15"/>
      <c r="QE40" s="15"/>
      <c r="QF40" s="15"/>
      <c r="QG40" s="15"/>
      <c r="QH40" s="15"/>
      <c r="QI40" s="15"/>
    </row>
    <row r="41" spans="1:451">
      <c r="A41" s="13" t="s">
        <v>55</v>
      </c>
      <c r="B41" s="11">
        <v>0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100</v>
      </c>
      <c r="M41" s="11">
        <v>0</v>
      </c>
      <c r="R41" s="13"/>
      <c r="S41" s="13" t="s">
        <v>54</v>
      </c>
      <c r="T41" s="16"/>
      <c r="U41" s="26"/>
      <c r="V41" s="26"/>
      <c r="W41" s="26"/>
      <c r="X41" s="26"/>
      <c r="Y41" s="26"/>
      <c r="Z41" s="26"/>
      <c r="AA41" s="26"/>
      <c r="AB41" s="26"/>
      <c r="AC41" s="26">
        <v>61</v>
      </c>
      <c r="AD41" s="26"/>
      <c r="AE41" s="26"/>
      <c r="AF41" s="29"/>
      <c r="AG41" s="29"/>
      <c r="AH41" s="29"/>
      <c r="AI41" s="29"/>
      <c r="AJ41" s="29"/>
      <c r="AK41" s="29"/>
      <c r="AL41" s="29"/>
      <c r="AM41" s="29"/>
      <c r="AN41" s="29"/>
      <c r="AO41" s="29">
        <v>0</v>
      </c>
      <c r="AP41" s="29"/>
      <c r="AQ41" s="29"/>
      <c r="AR41" s="26"/>
      <c r="AS41" s="26"/>
      <c r="AT41" s="26"/>
      <c r="AU41" s="26"/>
      <c r="AV41" s="26"/>
      <c r="AW41" s="26"/>
      <c r="AX41" s="26"/>
      <c r="AY41" s="26"/>
      <c r="AZ41" s="26"/>
      <c r="BA41" s="26">
        <v>0</v>
      </c>
      <c r="BB41" s="26"/>
      <c r="BC41" s="26"/>
      <c r="BD41" s="26"/>
      <c r="BE41" s="26"/>
      <c r="BF41" s="26"/>
      <c r="BG41" s="26"/>
      <c r="BH41" s="15"/>
      <c r="BI41" s="15"/>
      <c r="BJ41" s="15"/>
      <c r="BK41" s="15"/>
      <c r="BL41" s="15"/>
      <c r="BM41" s="15">
        <v>0</v>
      </c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>
        <v>0</v>
      </c>
      <c r="BZ41" s="15"/>
      <c r="CA41" s="15"/>
      <c r="CB41" s="17" t="e">
        <v>#DIV/0!</v>
      </c>
      <c r="CC41" s="17" t="e">
        <v>#DIV/0!</v>
      </c>
      <c r="CD41" s="17" t="e">
        <v>#DIV/0!</v>
      </c>
      <c r="CE41" s="17" t="e">
        <v>#DIV/0!</v>
      </c>
      <c r="CF41" s="17" t="e">
        <v>#DIV/0!</v>
      </c>
      <c r="CG41" s="17" t="e">
        <v>#DIV/0!</v>
      </c>
      <c r="CH41" s="17" t="e">
        <v>#DIV/0!</v>
      </c>
      <c r="CI41" s="17" t="e">
        <v>#DIV/0!</v>
      </c>
      <c r="CJ41" s="17" t="e">
        <v>#DIV/0!</v>
      </c>
      <c r="CK41" s="17" t="e">
        <v>#DIV/0!</v>
      </c>
      <c r="CL41" s="17" t="e">
        <v>#DIV/0!</v>
      </c>
      <c r="CM41" s="17" t="e">
        <v>#DIV/0!</v>
      </c>
      <c r="CN41" s="17" t="e">
        <v>#DIV/0!</v>
      </c>
      <c r="CO41" s="17" t="e">
        <v>#DIV/0!</v>
      </c>
      <c r="CP41" s="17" t="e">
        <v>#DIV/0!</v>
      </c>
      <c r="CQ41" s="17" t="e">
        <v>#DIV/0!</v>
      </c>
      <c r="CR41" s="17" t="e">
        <v>#DIV/0!</v>
      </c>
      <c r="CS41" s="17" t="e">
        <v>#DIV/0!</v>
      </c>
      <c r="CT41" s="17" t="e">
        <v>#DIV/0!</v>
      </c>
      <c r="CU41" s="17" t="e">
        <v>#DIV/0!</v>
      </c>
      <c r="CV41" s="17" t="e">
        <v>#DIV/0!</v>
      </c>
      <c r="CW41" s="17" t="e">
        <v>#DIV/0!</v>
      </c>
      <c r="CX41" s="17" t="e">
        <v>#DIV/0!</v>
      </c>
      <c r="CY41" s="17" t="e">
        <v>#DIV/0!</v>
      </c>
      <c r="CZ41" s="17">
        <v>0</v>
      </c>
      <c r="DA41" s="17">
        <v>0</v>
      </c>
      <c r="DB41" s="17">
        <v>0</v>
      </c>
      <c r="DC41" s="17">
        <v>0</v>
      </c>
      <c r="DD41" s="17">
        <v>0</v>
      </c>
      <c r="DE41" s="17">
        <v>0</v>
      </c>
      <c r="DF41" s="17">
        <v>0</v>
      </c>
      <c r="DG41" s="17">
        <v>0</v>
      </c>
      <c r="DH41" s="17">
        <v>0</v>
      </c>
      <c r="DI41" s="17">
        <v>0.15505776868214369</v>
      </c>
      <c r="DJ41" s="17">
        <v>0</v>
      </c>
      <c r="DK41" s="17">
        <v>0</v>
      </c>
      <c r="DL41" s="18">
        <v>0</v>
      </c>
      <c r="DM41" s="18">
        <v>0</v>
      </c>
      <c r="DN41" s="18">
        <v>0</v>
      </c>
      <c r="DO41" s="18">
        <v>0</v>
      </c>
      <c r="DP41" s="18">
        <v>0</v>
      </c>
      <c r="DQ41" s="18">
        <v>0</v>
      </c>
      <c r="DR41" s="18">
        <v>0</v>
      </c>
      <c r="DS41" s="18">
        <v>0</v>
      </c>
      <c r="DT41" s="18">
        <v>0</v>
      </c>
      <c r="DU41" s="18">
        <v>115.33817739085005</v>
      </c>
      <c r="DV41" s="18">
        <v>0</v>
      </c>
      <c r="DW41" s="18">
        <v>0</v>
      </c>
      <c r="DX41" s="18">
        <v>0</v>
      </c>
      <c r="DY41" s="18">
        <v>0</v>
      </c>
      <c r="DZ41" s="18">
        <v>0</v>
      </c>
      <c r="EA41" s="18">
        <v>0</v>
      </c>
      <c r="EB41" s="18">
        <v>0</v>
      </c>
      <c r="EC41" s="18">
        <v>0</v>
      </c>
      <c r="ED41" s="18">
        <v>0</v>
      </c>
      <c r="EE41" s="18">
        <v>0</v>
      </c>
      <c r="EF41" s="18">
        <v>0</v>
      </c>
      <c r="EG41" s="18">
        <v>116.03656101844756</v>
      </c>
      <c r="EH41" s="18">
        <v>0</v>
      </c>
      <c r="EI41" s="18">
        <v>0</v>
      </c>
      <c r="EJ41" s="18">
        <v>0</v>
      </c>
      <c r="EK41" s="18">
        <v>0</v>
      </c>
      <c r="EL41" s="18">
        <v>0</v>
      </c>
      <c r="EM41" s="18">
        <v>0</v>
      </c>
      <c r="EN41" s="18">
        <v>0</v>
      </c>
      <c r="EO41" s="18">
        <v>0</v>
      </c>
      <c r="EP41" s="18">
        <v>0</v>
      </c>
      <c r="EQ41" s="18">
        <v>0</v>
      </c>
      <c r="ER41" s="18">
        <v>0</v>
      </c>
      <c r="ES41" s="18">
        <v>1</v>
      </c>
      <c r="ET41" s="18">
        <v>0</v>
      </c>
      <c r="EU41" s="18">
        <v>0</v>
      </c>
      <c r="EV41" s="18">
        <v>0</v>
      </c>
      <c r="EW41" s="18">
        <v>0</v>
      </c>
      <c r="EX41" s="18">
        <v>0</v>
      </c>
      <c r="EY41" s="18">
        <v>0</v>
      </c>
      <c r="EZ41" s="18">
        <v>0</v>
      </c>
      <c r="FA41" s="18">
        <v>0</v>
      </c>
      <c r="FB41" s="18">
        <v>0</v>
      </c>
      <c r="FC41" s="18">
        <v>0</v>
      </c>
      <c r="FD41" s="18">
        <v>0</v>
      </c>
      <c r="FE41" s="18">
        <v>710.11539903513642</v>
      </c>
      <c r="FF41" s="18">
        <v>0</v>
      </c>
      <c r="FG41" s="18">
        <v>0</v>
      </c>
      <c r="FH41" s="14">
        <v>0</v>
      </c>
      <c r="FI41" s="14">
        <v>0</v>
      </c>
      <c r="FJ41" s="14">
        <v>0</v>
      </c>
      <c r="FK41" s="14">
        <v>0</v>
      </c>
      <c r="FL41" s="14">
        <v>0</v>
      </c>
      <c r="FM41" s="14">
        <v>0</v>
      </c>
      <c r="FN41" s="14">
        <v>0</v>
      </c>
      <c r="FO41" s="14">
        <v>0</v>
      </c>
      <c r="FP41" s="14">
        <v>0</v>
      </c>
      <c r="FQ41" s="14">
        <v>608220</v>
      </c>
      <c r="FR41" s="14">
        <v>0</v>
      </c>
      <c r="FS41" s="14">
        <v>0</v>
      </c>
      <c r="FT41" s="17">
        <v>0</v>
      </c>
      <c r="FU41" s="17">
        <v>0</v>
      </c>
      <c r="FV41" s="17">
        <v>0</v>
      </c>
      <c r="FW41" s="17">
        <v>0</v>
      </c>
      <c r="FX41" s="17">
        <v>0</v>
      </c>
      <c r="FY41" s="17">
        <v>0</v>
      </c>
      <c r="FZ41" s="17">
        <v>0</v>
      </c>
      <c r="GA41" s="17">
        <v>0</v>
      </c>
      <c r="GB41" s="17">
        <v>0</v>
      </c>
      <c r="GC41" s="17">
        <v>0.16088436749860249</v>
      </c>
      <c r="GD41" s="17">
        <v>0</v>
      </c>
      <c r="GE41" s="17">
        <v>0</v>
      </c>
      <c r="GF41" s="16"/>
      <c r="GG41" s="16"/>
      <c r="GH41" s="16"/>
      <c r="GI41" s="16"/>
      <c r="GJ41" s="16"/>
      <c r="GK41" s="16"/>
      <c r="GL41" s="16"/>
      <c r="GM41" s="16"/>
      <c r="GN41" s="16"/>
      <c r="GO41" s="16">
        <v>0</v>
      </c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>
        <v>0</v>
      </c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>
        <v>0</v>
      </c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>
        <v>0</v>
      </c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>
        <v>0</v>
      </c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>
        <v>0</v>
      </c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>
        <v>0</v>
      </c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>
        <v>0</v>
      </c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>
        <v>0</v>
      </c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>
        <v>61</v>
      </c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>
        <v>0</v>
      </c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>
        <v>0</v>
      </c>
      <c r="LR41" s="16"/>
      <c r="LS41" s="16"/>
      <c r="LT41" s="15"/>
      <c r="LU41" s="15"/>
      <c r="LV41" s="15"/>
      <c r="LW41" s="15"/>
      <c r="LX41" s="15"/>
      <c r="LY41" s="15"/>
      <c r="LZ41" s="15"/>
      <c r="MA41" s="15"/>
      <c r="MB41" s="15"/>
      <c r="MC41" s="15">
        <v>0</v>
      </c>
      <c r="MD41" s="15"/>
      <c r="ME41" s="15"/>
      <c r="MF41" s="15"/>
      <c r="MG41" s="15"/>
      <c r="MH41" s="15"/>
      <c r="MI41" s="15"/>
      <c r="MJ41" s="15"/>
      <c r="MK41" s="15"/>
      <c r="ML41" s="15"/>
      <c r="MM41" s="15"/>
      <c r="MN41" s="15"/>
      <c r="MO41" s="15">
        <v>0</v>
      </c>
      <c r="MP41" s="15"/>
      <c r="MQ41" s="15"/>
      <c r="MR41" s="15"/>
      <c r="MS41" s="15"/>
      <c r="MT41" s="15"/>
      <c r="MU41" s="15"/>
      <c r="MV41" s="15"/>
      <c r="MW41" s="15"/>
      <c r="MX41" s="15"/>
      <c r="MY41" s="15"/>
      <c r="MZ41" s="15"/>
      <c r="NA41" s="15">
        <v>0</v>
      </c>
      <c r="NB41" s="15"/>
      <c r="NC41" s="15"/>
      <c r="ND41" s="15"/>
      <c r="NE41" s="15"/>
      <c r="NF41" s="15"/>
      <c r="NG41" s="15"/>
      <c r="NH41" s="15"/>
      <c r="NI41" s="15"/>
      <c r="NJ41" s="15"/>
      <c r="NK41" s="15"/>
      <c r="NL41" s="15"/>
      <c r="NM41" s="15">
        <v>0</v>
      </c>
      <c r="NN41" s="15"/>
      <c r="NO41" s="15"/>
      <c r="NP41" s="15"/>
      <c r="NQ41" s="15"/>
      <c r="NR41" s="15"/>
      <c r="NS41" s="15"/>
      <c r="NT41" s="15"/>
      <c r="NU41" s="15"/>
      <c r="NV41" s="15"/>
      <c r="NW41" s="15"/>
      <c r="NX41" s="15"/>
      <c r="NY41" s="15">
        <v>0</v>
      </c>
      <c r="NZ41" s="15"/>
      <c r="OA41" s="15"/>
      <c r="OB41" s="15"/>
      <c r="OC41" s="15"/>
      <c r="OD41" s="15"/>
      <c r="OE41" s="15"/>
      <c r="OF41" s="15"/>
      <c r="OG41" s="15"/>
      <c r="OH41" s="15"/>
      <c r="OI41" s="15"/>
      <c r="OJ41" s="15"/>
      <c r="OK41" s="15">
        <v>0</v>
      </c>
      <c r="OL41" s="15"/>
      <c r="OM41" s="15"/>
      <c r="ON41" s="15"/>
      <c r="OO41" s="15"/>
      <c r="OP41" s="15"/>
      <c r="OQ41" s="15"/>
      <c r="OR41" s="15"/>
      <c r="OS41" s="15"/>
      <c r="OT41" s="15"/>
      <c r="OU41" s="15"/>
      <c r="OV41" s="15"/>
      <c r="OW41" s="15">
        <v>0</v>
      </c>
      <c r="OX41" s="15"/>
      <c r="OY41" s="15"/>
      <c r="OZ41" s="15"/>
      <c r="PA41" s="15"/>
      <c r="PB41" s="15"/>
      <c r="PC41" s="15"/>
      <c r="PD41" s="15"/>
      <c r="PE41" s="15"/>
      <c r="PF41" s="15"/>
      <c r="PG41" s="15"/>
      <c r="PH41" s="15"/>
      <c r="PI41" s="15">
        <v>0</v>
      </c>
      <c r="PJ41" s="15"/>
      <c r="PK41" s="15"/>
      <c r="PL41" s="15"/>
      <c r="PM41" s="15"/>
      <c r="PN41" s="15"/>
      <c r="PO41" s="15"/>
      <c r="PP41" s="15"/>
      <c r="PQ41" s="15"/>
      <c r="PR41" s="15"/>
      <c r="PS41" s="15"/>
      <c r="PT41" s="15"/>
      <c r="PU41" s="15">
        <v>0</v>
      </c>
      <c r="PV41" s="15"/>
      <c r="PW41" s="15"/>
      <c r="PX41" s="15"/>
      <c r="PY41" s="15"/>
      <c r="PZ41" s="15"/>
      <c r="QA41" s="15"/>
      <c r="QB41" s="15"/>
      <c r="QC41" s="15"/>
      <c r="QD41" s="15"/>
      <c r="QE41" s="15"/>
      <c r="QF41" s="15"/>
      <c r="QG41" s="15">
        <v>0</v>
      </c>
      <c r="QH41" s="15"/>
      <c r="QI41" s="15"/>
    </row>
    <row r="42" spans="1:451">
      <c r="A42" s="13" t="s">
        <v>56</v>
      </c>
      <c r="B42" s="11">
        <v>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100</v>
      </c>
      <c r="R42" s="13"/>
      <c r="S42" s="13" t="s">
        <v>55</v>
      </c>
      <c r="T42" s="1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7" t="e">
        <v>#DIV/0!</v>
      </c>
      <c r="CC42" s="17" t="e">
        <v>#DIV/0!</v>
      </c>
      <c r="CD42" s="17" t="e">
        <v>#DIV/0!</v>
      </c>
      <c r="CE42" s="17" t="e">
        <v>#DIV/0!</v>
      </c>
      <c r="CF42" s="17" t="e">
        <v>#DIV/0!</v>
      </c>
      <c r="CG42" s="17" t="e">
        <v>#DIV/0!</v>
      </c>
      <c r="CH42" s="17" t="e">
        <v>#DIV/0!</v>
      </c>
      <c r="CI42" s="17" t="e">
        <v>#DIV/0!</v>
      </c>
      <c r="CJ42" s="17" t="e">
        <v>#DIV/0!</v>
      </c>
      <c r="CK42" s="17" t="e">
        <v>#DIV/0!</v>
      </c>
      <c r="CL42" s="17" t="e">
        <v>#DIV/0!</v>
      </c>
      <c r="CM42" s="17" t="e">
        <v>#DIV/0!</v>
      </c>
      <c r="CN42" s="17" t="e">
        <v>#DIV/0!</v>
      </c>
      <c r="CO42" s="17" t="e">
        <v>#DIV/0!</v>
      </c>
      <c r="CP42" s="17" t="e">
        <v>#DIV/0!</v>
      </c>
      <c r="CQ42" s="17" t="e">
        <v>#DIV/0!</v>
      </c>
      <c r="CR42" s="17" t="e">
        <v>#DIV/0!</v>
      </c>
      <c r="CS42" s="17" t="e">
        <v>#DIV/0!</v>
      </c>
      <c r="CT42" s="17" t="e">
        <v>#DIV/0!</v>
      </c>
      <c r="CU42" s="17" t="e">
        <v>#DIV/0!</v>
      </c>
      <c r="CV42" s="17" t="e">
        <v>#DIV/0!</v>
      </c>
      <c r="CW42" s="17" t="e">
        <v>#DIV/0!</v>
      </c>
      <c r="CX42" s="17" t="e">
        <v>#DIV/0!</v>
      </c>
      <c r="CY42" s="17" t="e">
        <v>#DIV/0!</v>
      </c>
      <c r="CZ42" s="17">
        <v>0</v>
      </c>
      <c r="DA42" s="17">
        <v>0</v>
      </c>
      <c r="DB42" s="17">
        <v>0</v>
      </c>
      <c r="DC42" s="17">
        <v>0</v>
      </c>
      <c r="DD42" s="17">
        <v>0</v>
      </c>
      <c r="DE42" s="17">
        <v>0</v>
      </c>
      <c r="DF42" s="17">
        <v>0</v>
      </c>
      <c r="DG42" s="17">
        <v>0</v>
      </c>
      <c r="DH42" s="17">
        <v>0</v>
      </c>
      <c r="DI42" s="17">
        <v>0</v>
      </c>
      <c r="DJ42" s="17">
        <v>0</v>
      </c>
      <c r="DK42" s="17">
        <v>0</v>
      </c>
      <c r="DL42" s="18">
        <v>0</v>
      </c>
      <c r="DM42" s="18">
        <v>0</v>
      </c>
      <c r="DN42" s="18">
        <v>0</v>
      </c>
      <c r="DO42" s="18">
        <v>0</v>
      </c>
      <c r="DP42" s="18">
        <v>0</v>
      </c>
      <c r="DQ42" s="18">
        <v>0</v>
      </c>
      <c r="DR42" s="18">
        <v>0</v>
      </c>
      <c r="DS42" s="18">
        <v>0</v>
      </c>
      <c r="DT42" s="18">
        <v>0</v>
      </c>
      <c r="DU42" s="18">
        <v>0</v>
      </c>
      <c r="DV42" s="18">
        <v>0</v>
      </c>
      <c r="DW42" s="18">
        <v>0</v>
      </c>
      <c r="DX42" s="18">
        <v>0</v>
      </c>
      <c r="DY42" s="18">
        <v>0</v>
      </c>
      <c r="DZ42" s="18">
        <v>0</v>
      </c>
      <c r="EA42" s="18">
        <v>0</v>
      </c>
      <c r="EB42" s="18">
        <v>0</v>
      </c>
      <c r="EC42" s="18">
        <v>0</v>
      </c>
      <c r="ED42" s="18">
        <v>0</v>
      </c>
      <c r="EE42" s="18">
        <v>0</v>
      </c>
      <c r="EF42" s="18">
        <v>0</v>
      </c>
      <c r="EG42" s="18">
        <v>0</v>
      </c>
      <c r="EH42" s="18">
        <v>0</v>
      </c>
      <c r="EI42" s="18">
        <v>0</v>
      </c>
      <c r="EJ42" s="18">
        <v>0</v>
      </c>
      <c r="EK42" s="18">
        <v>0</v>
      </c>
      <c r="EL42" s="18">
        <v>0</v>
      </c>
      <c r="EM42" s="18">
        <v>0</v>
      </c>
      <c r="EN42" s="18">
        <v>0</v>
      </c>
      <c r="EO42" s="18">
        <v>0</v>
      </c>
      <c r="EP42" s="18">
        <v>0</v>
      </c>
      <c r="EQ42" s="18">
        <v>0</v>
      </c>
      <c r="ER42" s="18">
        <v>0</v>
      </c>
      <c r="ES42" s="18">
        <v>0</v>
      </c>
      <c r="ET42" s="18">
        <v>0</v>
      </c>
      <c r="EU42" s="18">
        <v>0</v>
      </c>
      <c r="EV42" s="18">
        <v>0</v>
      </c>
      <c r="EW42" s="18">
        <v>0</v>
      </c>
      <c r="EX42" s="18">
        <v>0</v>
      </c>
      <c r="EY42" s="18">
        <v>0</v>
      </c>
      <c r="EZ42" s="18">
        <v>0</v>
      </c>
      <c r="FA42" s="18">
        <v>0</v>
      </c>
      <c r="FB42" s="18">
        <v>0</v>
      </c>
      <c r="FC42" s="18">
        <v>0</v>
      </c>
      <c r="FD42" s="18">
        <v>0</v>
      </c>
      <c r="FE42" s="18">
        <v>0</v>
      </c>
      <c r="FF42" s="18">
        <v>0</v>
      </c>
      <c r="FG42" s="18">
        <v>0</v>
      </c>
      <c r="FH42" s="14">
        <v>0</v>
      </c>
      <c r="FI42" s="14">
        <v>0</v>
      </c>
      <c r="FJ42" s="14">
        <v>0</v>
      </c>
      <c r="FK42" s="14">
        <v>0</v>
      </c>
      <c r="FL42" s="14">
        <v>0</v>
      </c>
      <c r="FM42" s="14">
        <v>0</v>
      </c>
      <c r="FN42" s="14">
        <v>0</v>
      </c>
      <c r="FO42" s="14">
        <v>0</v>
      </c>
      <c r="FP42" s="14">
        <v>0</v>
      </c>
      <c r="FQ42" s="14">
        <v>0</v>
      </c>
      <c r="FR42" s="14">
        <v>0</v>
      </c>
      <c r="FS42" s="14">
        <v>0</v>
      </c>
      <c r="FT42" s="17">
        <v>0</v>
      </c>
      <c r="FU42" s="17">
        <v>0</v>
      </c>
      <c r="FV42" s="17">
        <v>0</v>
      </c>
      <c r="FW42" s="17">
        <v>0</v>
      </c>
      <c r="FX42" s="17">
        <v>0</v>
      </c>
      <c r="FY42" s="17">
        <v>0</v>
      </c>
      <c r="FZ42" s="17">
        <v>0</v>
      </c>
      <c r="GA42" s="17">
        <v>0</v>
      </c>
      <c r="GB42" s="17">
        <v>0</v>
      </c>
      <c r="GC42" s="17">
        <v>0</v>
      </c>
      <c r="GD42" s="17">
        <v>0</v>
      </c>
      <c r="GE42" s="17">
        <v>0</v>
      </c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5"/>
      <c r="LU42" s="15"/>
      <c r="LV42" s="15"/>
      <c r="LW42" s="15"/>
      <c r="LX42" s="15"/>
      <c r="LY42" s="15"/>
      <c r="LZ42" s="15"/>
      <c r="MA42" s="15"/>
      <c r="MB42" s="15"/>
      <c r="MC42" s="15"/>
      <c r="MD42" s="15"/>
      <c r="ME42" s="15"/>
      <c r="MF42" s="15"/>
      <c r="MG42" s="15"/>
      <c r="MH42" s="15"/>
      <c r="MI42" s="15"/>
      <c r="MJ42" s="15"/>
      <c r="MK42" s="15"/>
      <c r="ML42" s="15"/>
      <c r="MM42" s="15"/>
      <c r="MN42" s="15"/>
      <c r="MO42" s="15"/>
      <c r="MP42" s="15"/>
      <c r="MQ42" s="15"/>
      <c r="MR42" s="15"/>
      <c r="MS42" s="15"/>
      <c r="MT42" s="15"/>
      <c r="MU42" s="15"/>
      <c r="MV42" s="15"/>
      <c r="MW42" s="15"/>
      <c r="MX42" s="15"/>
      <c r="MY42" s="15"/>
      <c r="MZ42" s="15"/>
      <c r="NA42" s="15"/>
      <c r="NB42" s="15"/>
      <c r="NC42" s="15"/>
      <c r="ND42" s="15"/>
      <c r="NE42" s="15"/>
      <c r="NF42" s="15"/>
      <c r="NG42" s="15"/>
      <c r="NH42" s="15"/>
      <c r="NI42" s="15"/>
      <c r="NJ42" s="15"/>
      <c r="NK42" s="15"/>
      <c r="NL42" s="15"/>
      <c r="NM42" s="15"/>
      <c r="NN42" s="15"/>
      <c r="NO42" s="15"/>
      <c r="NP42" s="15"/>
      <c r="NQ42" s="15"/>
      <c r="NR42" s="15"/>
      <c r="NS42" s="15"/>
      <c r="NT42" s="15"/>
      <c r="NU42" s="15"/>
      <c r="NV42" s="15"/>
      <c r="NW42" s="15"/>
      <c r="NX42" s="15"/>
      <c r="NY42" s="15"/>
      <c r="NZ42" s="15"/>
      <c r="OA42" s="15"/>
      <c r="OB42" s="15"/>
      <c r="OC42" s="15"/>
      <c r="OD42" s="15"/>
      <c r="OE42" s="15"/>
      <c r="OF42" s="15"/>
      <c r="OG42" s="15"/>
      <c r="OH42" s="15"/>
      <c r="OI42" s="15"/>
      <c r="OJ42" s="15"/>
      <c r="OK42" s="15"/>
      <c r="OL42" s="15"/>
      <c r="OM42" s="15"/>
      <c r="ON42" s="15"/>
      <c r="OO42" s="15"/>
      <c r="OP42" s="15"/>
      <c r="OQ42" s="15"/>
      <c r="OR42" s="15"/>
      <c r="OS42" s="15"/>
      <c r="OT42" s="15"/>
      <c r="OU42" s="15"/>
      <c r="OV42" s="15"/>
      <c r="OW42" s="15"/>
      <c r="OX42" s="15"/>
      <c r="OY42" s="15"/>
      <c r="OZ42" s="15"/>
      <c r="PA42" s="15"/>
      <c r="PB42" s="15"/>
      <c r="PC42" s="15"/>
      <c r="PD42" s="15"/>
      <c r="PE42" s="15"/>
      <c r="PF42" s="15"/>
      <c r="PG42" s="15"/>
      <c r="PH42" s="15"/>
      <c r="PI42" s="15"/>
      <c r="PJ42" s="15"/>
      <c r="PK42" s="15"/>
      <c r="PL42" s="15"/>
      <c r="PM42" s="15"/>
      <c r="PN42" s="15"/>
      <c r="PO42" s="15"/>
      <c r="PP42" s="15"/>
      <c r="PQ42" s="15"/>
      <c r="PR42" s="15"/>
      <c r="PS42" s="15"/>
      <c r="PT42" s="15"/>
      <c r="PU42" s="15"/>
      <c r="PV42" s="15"/>
      <c r="PW42" s="15"/>
      <c r="PX42" s="15"/>
      <c r="PY42" s="15"/>
      <c r="PZ42" s="15"/>
      <c r="QA42" s="15"/>
      <c r="QB42" s="15"/>
      <c r="QC42" s="15"/>
      <c r="QD42" s="15"/>
      <c r="QE42" s="15"/>
      <c r="QF42" s="15"/>
      <c r="QG42" s="15"/>
      <c r="QH42" s="15"/>
      <c r="QI42" s="15"/>
    </row>
    <row r="43" spans="1:451">
      <c r="A43" s="13" t="s">
        <v>57</v>
      </c>
      <c r="B43" s="11">
        <v>0</v>
      </c>
      <c r="C43" s="11">
        <v>0</v>
      </c>
      <c r="D43" s="11">
        <v>0</v>
      </c>
      <c r="E43" s="11">
        <v>0</v>
      </c>
      <c r="F43" s="11">
        <v>0</v>
      </c>
      <c r="G43" s="11">
        <v>0</v>
      </c>
      <c r="H43" s="11">
        <v>0</v>
      </c>
      <c r="I43" s="11">
        <v>0</v>
      </c>
      <c r="J43" s="11">
        <v>0</v>
      </c>
      <c r="K43" s="11">
        <v>100</v>
      </c>
      <c r="L43" s="11">
        <v>0</v>
      </c>
      <c r="M43" s="11">
        <v>0</v>
      </c>
      <c r="R43" s="13"/>
      <c r="S43" s="13" t="s">
        <v>56</v>
      </c>
      <c r="T43" s="1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>
        <v>201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>
        <v>0</v>
      </c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>
        <v>0</v>
      </c>
      <c r="BD43" s="26"/>
      <c r="BE43" s="26"/>
      <c r="BF43" s="26"/>
      <c r="BG43" s="26"/>
      <c r="BH43" s="15"/>
      <c r="BI43" s="15"/>
      <c r="BJ43" s="15"/>
      <c r="BK43" s="15"/>
      <c r="BL43" s="15"/>
      <c r="BM43" s="15"/>
      <c r="BN43" s="15"/>
      <c r="BO43" s="15">
        <v>0</v>
      </c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>
        <v>0</v>
      </c>
      <c r="CB43" s="17" t="e">
        <v>#DIV/0!</v>
      </c>
      <c r="CC43" s="17" t="e">
        <v>#DIV/0!</v>
      </c>
      <c r="CD43" s="17" t="e">
        <v>#DIV/0!</v>
      </c>
      <c r="CE43" s="17" t="e">
        <v>#DIV/0!</v>
      </c>
      <c r="CF43" s="17" t="e">
        <v>#DIV/0!</v>
      </c>
      <c r="CG43" s="17" t="e">
        <v>#DIV/0!</v>
      </c>
      <c r="CH43" s="17" t="e">
        <v>#DIV/0!</v>
      </c>
      <c r="CI43" s="17" t="e">
        <v>#DIV/0!</v>
      </c>
      <c r="CJ43" s="17" t="e">
        <v>#DIV/0!</v>
      </c>
      <c r="CK43" s="17" t="e">
        <v>#DIV/0!</v>
      </c>
      <c r="CL43" s="17" t="e">
        <v>#DIV/0!</v>
      </c>
      <c r="CM43" s="17" t="e">
        <v>#DIV/0!</v>
      </c>
      <c r="CN43" s="17" t="e">
        <v>#DIV/0!</v>
      </c>
      <c r="CO43" s="17" t="e">
        <v>#DIV/0!</v>
      </c>
      <c r="CP43" s="17" t="e">
        <v>#DIV/0!</v>
      </c>
      <c r="CQ43" s="17" t="e">
        <v>#DIV/0!</v>
      </c>
      <c r="CR43" s="17" t="e">
        <v>#DIV/0!</v>
      </c>
      <c r="CS43" s="17" t="e">
        <v>#DIV/0!</v>
      </c>
      <c r="CT43" s="17" t="e">
        <v>#DIV/0!</v>
      </c>
      <c r="CU43" s="17" t="e">
        <v>#DIV/0!</v>
      </c>
      <c r="CV43" s="17" t="e">
        <v>#DIV/0!</v>
      </c>
      <c r="CW43" s="17" t="e">
        <v>#DIV/0!</v>
      </c>
      <c r="CX43" s="17" t="e">
        <v>#DIV/0!</v>
      </c>
      <c r="CY43" s="17" t="e">
        <v>#DIV/0!</v>
      </c>
      <c r="CZ43" s="17">
        <v>0</v>
      </c>
      <c r="DA43" s="17">
        <v>0</v>
      </c>
      <c r="DB43" s="17">
        <v>0</v>
      </c>
      <c r="DC43" s="17">
        <v>0</v>
      </c>
      <c r="DD43" s="17">
        <v>0</v>
      </c>
      <c r="DE43" s="17">
        <v>0</v>
      </c>
      <c r="DF43" s="17">
        <v>0</v>
      </c>
      <c r="DG43" s="17">
        <v>0</v>
      </c>
      <c r="DH43" s="17">
        <v>0</v>
      </c>
      <c r="DI43" s="17">
        <v>0</v>
      </c>
      <c r="DJ43" s="17">
        <v>0</v>
      </c>
      <c r="DK43" s="17">
        <v>0.15293616660908918</v>
      </c>
      <c r="DL43" s="18">
        <v>0</v>
      </c>
      <c r="DM43" s="18">
        <v>0</v>
      </c>
      <c r="DN43" s="18">
        <v>0</v>
      </c>
      <c r="DO43" s="18">
        <v>0</v>
      </c>
      <c r="DP43" s="18">
        <v>0</v>
      </c>
      <c r="DQ43" s="18">
        <v>0</v>
      </c>
      <c r="DR43" s="18">
        <v>0</v>
      </c>
      <c r="DS43" s="18">
        <v>0</v>
      </c>
      <c r="DT43" s="18">
        <v>0</v>
      </c>
      <c r="DU43" s="18">
        <v>0</v>
      </c>
      <c r="DV43" s="18">
        <v>0</v>
      </c>
      <c r="DW43" s="18">
        <v>116.89162264846185</v>
      </c>
      <c r="DX43" s="18">
        <v>0</v>
      </c>
      <c r="DY43" s="18">
        <v>0</v>
      </c>
      <c r="DZ43" s="18">
        <v>0</v>
      </c>
      <c r="EA43" s="18">
        <v>0</v>
      </c>
      <c r="EB43" s="18">
        <v>0</v>
      </c>
      <c r="EC43" s="18">
        <v>0</v>
      </c>
      <c r="ED43" s="18">
        <v>0</v>
      </c>
      <c r="EE43" s="18">
        <v>0</v>
      </c>
      <c r="EF43" s="18">
        <v>0</v>
      </c>
      <c r="EG43" s="18">
        <v>0</v>
      </c>
      <c r="EH43" s="18">
        <v>0</v>
      </c>
      <c r="EI43" s="18">
        <v>116.43950245732827</v>
      </c>
      <c r="EJ43" s="18">
        <v>0</v>
      </c>
      <c r="EK43" s="18">
        <v>0</v>
      </c>
      <c r="EL43" s="18">
        <v>0</v>
      </c>
      <c r="EM43" s="18">
        <v>0</v>
      </c>
      <c r="EN43" s="18">
        <v>0</v>
      </c>
      <c r="EO43" s="18">
        <v>0</v>
      </c>
      <c r="EP43" s="18">
        <v>0</v>
      </c>
      <c r="EQ43" s="18">
        <v>0</v>
      </c>
      <c r="ER43" s="18">
        <v>0</v>
      </c>
      <c r="ES43" s="18">
        <v>0</v>
      </c>
      <c r="ET43" s="18">
        <v>0</v>
      </c>
      <c r="EU43" s="18">
        <v>1</v>
      </c>
      <c r="EV43" s="18">
        <v>0</v>
      </c>
      <c r="EW43" s="18">
        <v>0</v>
      </c>
      <c r="EX43" s="18">
        <v>0</v>
      </c>
      <c r="EY43" s="18">
        <v>0</v>
      </c>
      <c r="EZ43" s="18">
        <v>0</v>
      </c>
      <c r="FA43" s="18">
        <v>0</v>
      </c>
      <c r="FB43" s="18">
        <v>0</v>
      </c>
      <c r="FC43" s="18">
        <v>0</v>
      </c>
      <c r="FD43" s="18">
        <v>0</v>
      </c>
      <c r="FE43" s="18">
        <v>0</v>
      </c>
      <c r="FF43" s="18">
        <v>0</v>
      </c>
      <c r="FG43" s="18">
        <v>767.87069610941307</v>
      </c>
      <c r="FH43" s="14">
        <v>0</v>
      </c>
      <c r="FI43" s="14">
        <v>0</v>
      </c>
      <c r="FJ43" s="14">
        <v>0</v>
      </c>
      <c r="FK43" s="14">
        <v>0</v>
      </c>
      <c r="FL43" s="14">
        <v>0</v>
      </c>
      <c r="FM43" s="14">
        <v>0</v>
      </c>
      <c r="FN43" s="14">
        <v>0</v>
      </c>
      <c r="FO43" s="14">
        <v>0</v>
      </c>
      <c r="FP43" s="14">
        <v>0</v>
      </c>
      <c r="FQ43" s="14">
        <v>0</v>
      </c>
      <c r="FR43" s="14">
        <v>0</v>
      </c>
      <c r="FS43" s="14">
        <v>2669571</v>
      </c>
      <c r="FT43" s="17">
        <v>0</v>
      </c>
      <c r="FU43" s="17">
        <v>0</v>
      </c>
      <c r="FV43" s="17">
        <v>0</v>
      </c>
      <c r="FW43" s="17">
        <v>0</v>
      </c>
      <c r="FX43" s="17">
        <v>0</v>
      </c>
      <c r="FY43" s="17">
        <v>0</v>
      </c>
      <c r="FZ43" s="17">
        <v>0</v>
      </c>
      <c r="GA43" s="17">
        <v>0</v>
      </c>
      <c r="GB43" s="17">
        <v>0</v>
      </c>
      <c r="GC43" s="17">
        <v>0</v>
      </c>
      <c r="GD43" s="17">
        <v>0</v>
      </c>
      <c r="GE43" s="17">
        <v>0.21152100093985138</v>
      </c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>
        <v>0</v>
      </c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>
        <v>0</v>
      </c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>
        <v>0</v>
      </c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>
        <v>0</v>
      </c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>
        <v>0</v>
      </c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>
        <v>0</v>
      </c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>
        <v>0</v>
      </c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>
        <v>0</v>
      </c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>
        <v>0</v>
      </c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>
        <v>0</v>
      </c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>
        <v>0</v>
      </c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>
        <v>201</v>
      </c>
      <c r="LT43" s="15"/>
      <c r="LU43" s="15"/>
      <c r="LV43" s="15"/>
      <c r="LW43" s="15"/>
      <c r="LX43" s="15"/>
      <c r="LY43" s="15"/>
      <c r="LZ43" s="15"/>
      <c r="MA43" s="15"/>
      <c r="MB43" s="15"/>
      <c r="MC43" s="15"/>
      <c r="MD43" s="15"/>
      <c r="ME43" s="15">
        <v>0</v>
      </c>
      <c r="MF43" s="15"/>
      <c r="MG43" s="15"/>
      <c r="MH43" s="15"/>
      <c r="MI43" s="15"/>
      <c r="MJ43" s="15"/>
      <c r="MK43" s="15"/>
      <c r="ML43" s="15"/>
      <c r="MM43" s="15"/>
      <c r="MN43" s="15"/>
      <c r="MO43" s="15"/>
      <c r="MP43" s="15"/>
      <c r="MQ43" s="15">
        <v>0</v>
      </c>
      <c r="MR43" s="15"/>
      <c r="MS43" s="15"/>
      <c r="MT43" s="15"/>
      <c r="MU43" s="15"/>
      <c r="MV43" s="15"/>
      <c r="MW43" s="15"/>
      <c r="MX43" s="15"/>
      <c r="MY43" s="15"/>
      <c r="MZ43" s="15"/>
      <c r="NA43" s="15"/>
      <c r="NB43" s="15"/>
      <c r="NC43" s="15">
        <v>0</v>
      </c>
      <c r="ND43" s="15"/>
      <c r="NE43" s="15"/>
      <c r="NF43" s="15"/>
      <c r="NG43" s="15"/>
      <c r="NH43" s="15"/>
      <c r="NI43" s="15"/>
      <c r="NJ43" s="15"/>
      <c r="NK43" s="15"/>
      <c r="NL43" s="15"/>
      <c r="NM43" s="15"/>
      <c r="NN43" s="15"/>
      <c r="NO43" s="15">
        <v>0</v>
      </c>
      <c r="NP43" s="15"/>
      <c r="NQ43" s="15"/>
      <c r="NR43" s="15"/>
      <c r="NS43" s="15"/>
      <c r="NT43" s="15"/>
      <c r="NU43" s="15"/>
      <c r="NV43" s="15"/>
      <c r="NW43" s="15"/>
      <c r="NX43" s="15"/>
      <c r="NY43" s="15"/>
      <c r="NZ43" s="15"/>
      <c r="OA43" s="15">
        <v>0</v>
      </c>
      <c r="OB43" s="15"/>
      <c r="OC43" s="15"/>
      <c r="OD43" s="15"/>
      <c r="OE43" s="15"/>
      <c r="OF43" s="15"/>
      <c r="OG43" s="15"/>
      <c r="OH43" s="15"/>
      <c r="OI43" s="15"/>
      <c r="OJ43" s="15"/>
      <c r="OK43" s="15"/>
      <c r="OL43" s="15"/>
      <c r="OM43" s="15">
        <v>0</v>
      </c>
      <c r="ON43" s="15"/>
      <c r="OO43" s="15"/>
      <c r="OP43" s="15"/>
      <c r="OQ43" s="15"/>
      <c r="OR43" s="15"/>
      <c r="OS43" s="15"/>
      <c r="OT43" s="15"/>
      <c r="OU43" s="15"/>
      <c r="OV43" s="15"/>
      <c r="OW43" s="15"/>
      <c r="OX43" s="15"/>
      <c r="OY43" s="15">
        <v>0</v>
      </c>
      <c r="OZ43" s="15"/>
      <c r="PA43" s="15"/>
      <c r="PB43" s="15"/>
      <c r="PC43" s="15"/>
      <c r="PD43" s="15"/>
      <c r="PE43" s="15"/>
      <c r="PF43" s="15"/>
      <c r="PG43" s="15"/>
      <c r="PH43" s="15"/>
      <c r="PI43" s="15"/>
      <c r="PJ43" s="15"/>
      <c r="PK43" s="15">
        <v>0</v>
      </c>
      <c r="PL43" s="15"/>
      <c r="PM43" s="15"/>
      <c r="PN43" s="15"/>
      <c r="PO43" s="15"/>
      <c r="PP43" s="15"/>
      <c r="PQ43" s="15"/>
      <c r="PR43" s="15"/>
      <c r="PS43" s="15"/>
      <c r="PT43" s="15"/>
      <c r="PU43" s="15"/>
      <c r="PV43" s="15"/>
      <c r="PW43" s="15">
        <v>0</v>
      </c>
      <c r="PX43" s="15"/>
      <c r="PY43" s="15"/>
      <c r="PZ43" s="15"/>
      <c r="QA43" s="15"/>
      <c r="QB43" s="15"/>
      <c r="QC43" s="15"/>
      <c r="QD43" s="15"/>
      <c r="QE43" s="15"/>
      <c r="QF43" s="15"/>
      <c r="QG43" s="15"/>
      <c r="QH43" s="15"/>
      <c r="QI43" s="15">
        <v>0</v>
      </c>
    </row>
    <row r="44" spans="1:451">
      <c r="A44" s="13" t="s">
        <v>58</v>
      </c>
      <c r="B44" s="11">
        <v>0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100</v>
      </c>
      <c r="M44" s="11">
        <v>0</v>
      </c>
      <c r="R44" s="13"/>
      <c r="S44" s="13" t="s">
        <v>57</v>
      </c>
      <c r="T44" s="16"/>
      <c r="U44" s="26"/>
      <c r="V44" s="26"/>
      <c r="W44" s="26"/>
      <c r="X44" s="26"/>
      <c r="Y44" s="26"/>
      <c r="Z44" s="26"/>
      <c r="AA44" s="26"/>
      <c r="AB44" s="26"/>
      <c r="AC44" s="14">
        <v>1</v>
      </c>
      <c r="AD44" s="14"/>
      <c r="AE44" s="14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7" t="e">
        <v>#DIV/0!</v>
      </c>
      <c r="CC44" s="17" t="e">
        <v>#DIV/0!</v>
      </c>
      <c r="CD44" s="17" t="e">
        <v>#DIV/0!</v>
      </c>
      <c r="CE44" s="17" t="e">
        <v>#DIV/0!</v>
      </c>
      <c r="CF44" s="17" t="e">
        <v>#DIV/0!</v>
      </c>
      <c r="CG44" s="17" t="e">
        <v>#DIV/0!</v>
      </c>
      <c r="CH44" s="17" t="e">
        <v>#DIV/0!</v>
      </c>
      <c r="CI44" s="17" t="e">
        <v>#DIV/0!</v>
      </c>
      <c r="CJ44" s="17" t="e">
        <v>#DIV/0!</v>
      </c>
      <c r="CK44" s="17" t="e">
        <v>#DIV/0!</v>
      </c>
      <c r="CL44" s="17" t="e">
        <v>#DIV/0!</v>
      </c>
      <c r="CM44" s="17" t="e">
        <v>#DIV/0!</v>
      </c>
      <c r="CN44" s="17" t="e">
        <v>#DIV/0!</v>
      </c>
      <c r="CO44" s="17" t="e">
        <v>#DIV/0!</v>
      </c>
      <c r="CP44" s="17" t="e">
        <v>#DIV/0!</v>
      </c>
      <c r="CQ44" s="17" t="e">
        <v>#DIV/0!</v>
      </c>
      <c r="CR44" s="17" t="e">
        <v>#DIV/0!</v>
      </c>
      <c r="CS44" s="17" t="e">
        <v>#DIV/0!</v>
      </c>
      <c r="CT44" s="17" t="e">
        <v>#DIV/0!</v>
      </c>
      <c r="CU44" s="17" t="e">
        <v>#DIV/0!</v>
      </c>
      <c r="CV44" s="17" t="e">
        <v>#DIV/0!</v>
      </c>
      <c r="CW44" s="17" t="e">
        <v>#DIV/0!</v>
      </c>
      <c r="CX44" s="17" t="e">
        <v>#DIV/0!</v>
      </c>
      <c r="CY44" s="17" t="e">
        <v>#DIV/0!</v>
      </c>
      <c r="CZ44" s="17">
        <v>0</v>
      </c>
      <c r="DA44" s="17">
        <v>0</v>
      </c>
      <c r="DB44" s="17">
        <v>0</v>
      </c>
      <c r="DC44" s="17">
        <v>0</v>
      </c>
      <c r="DD44" s="17">
        <v>0</v>
      </c>
      <c r="DE44" s="17">
        <v>0</v>
      </c>
      <c r="DF44" s="17">
        <v>0</v>
      </c>
      <c r="DG44" s="17">
        <v>0</v>
      </c>
      <c r="DH44" s="17">
        <v>0</v>
      </c>
      <c r="DI44" s="17">
        <v>0</v>
      </c>
      <c r="DJ44" s="17">
        <v>0</v>
      </c>
      <c r="DK44" s="17">
        <v>0</v>
      </c>
      <c r="DL44" s="18">
        <v>0</v>
      </c>
      <c r="DM44" s="18">
        <v>0</v>
      </c>
      <c r="DN44" s="18">
        <v>0</v>
      </c>
      <c r="DO44" s="18">
        <v>0</v>
      </c>
      <c r="DP44" s="18">
        <v>0</v>
      </c>
      <c r="DQ44" s="18">
        <v>0</v>
      </c>
      <c r="DR44" s="18">
        <v>0</v>
      </c>
      <c r="DS44" s="18">
        <v>0</v>
      </c>
      <c r="DT44" s="18">
        <v>0</v>
      </c>
      <c r="DU44" s="18">
        <v>0</v>
      </c>
      <c r="DV44" s="18">
        <v>0</v>
      </c>
      <c r="DW44" s="18">
        <v>0</v>
      </c>
      <c r="DX44" s="18">
        <v>0</v>
      </c>
      <c r="DY44" s="18">
        <v>0</v>
      </c>
      <c r="DZ44" s="18">
        <v>0</v>
      </c>
      <c r="EA44" s="18">
        <v>0</v>
      </c>
      <c r="EB44" s="18">
        <v>0</v>
      </c>
      <c r="EC44" s="18">
        <v>0</v>
      </c>
      <c r="ED44" s="18">
        <v>0</v>
      </c>
      <c r="EE44" s="18">
        <v>0</v>
      </c>
      <c r="EF44" s="18">
        <v>0</v>
      </c>
      <c r="EG44" s="18">
        <v>0</v>
      </c>
      <c r="EH44" s="18">
        <v>0</v>
      </c>
      <c r="EI44" s="18">
        <v>0</v>
      </c>
      <c r="EJ44" s="18">
        <v>0</v>
      </c>
      <c r="EK44" s="18">
        <v>0</v>
      </c>
      <c r="EL44" s="18">
        <v>0</v>
      </c>
      <c r="EM44" s="18">
        <v>0</v>
      </c>
      <c r="EN44" s="18">
        <v>0</v>
      </c>
      <c r="EO44" s="18">
        <v>0</v>
      </c>
      <c r="EP44" s="18">
        <v>0</v>
      </c>
      <c r="EQ44" s="18">
        <v>0</v>
      </c>
      <c r="ER44" s="18">
        <v>0</v>
      </c>
      <c r="ES44" s="18">
        <v>0</v>
      </c>
      <c r="ET44" s="18">
        <v>0</v>
      </c>
      <c r="EU44" s="18">
        <v>0</v>
      </c>
      <c r="EV44" s="18">
        <v>0</v>
      </c>
      <c r="EW44" s="18">
        <v>0</v>
      </c>
      <c r="EX44" s="18">
        <v>0</v>
      </c>
      <c r="EY44" s="18">
        <v>0</v>
      </c>
      <c r="EZ44" s="18">
        <v>0</v>
      </c>
      <c r="FA44" s="18">
        <v>0</v>
      </c>
      <c r="FB44" s="18">
        <v>0</v>
      </c>
      <c r="FC44" s="18">
        <v>0</v>
      </c>
      <c r="FD44" s="18">
        <v>0</v>
      </c>
      <c r="FE44" s="18">
        <v>0</v>
      </c>
      <c r="FF44" s="18">
        <v>0</v>
      </c>
      <c r="FG44" s="18">
        <v>0</v>
      </c>
      <c r="FH44" s="14">
        <v>0</v>
      </c>
      <c r="FI44" s="14">
        <v>0</v>
      </c>
      <c r="FJ44" s="14">
        <v>0</v>
      </c>
      <c r="FK44" s="14">
        <v>0</v>
      </c>
      <c r="FL44" s="14">
        <v>0</v>
      </c>
      <c r="FM44" s="14">
        <v>0</v>
      </c>
      <c r="FN44" s="14">
        <v>0</v>
      </c>
      <c r="FO44" s="14">
        <v>0</v>
      </c>
      <c r="FP44" s="14">
        <v>0</v>
      </c>
      <c r="FQ44" s="14">
        <v>0</v>
      </c>
      <c r="FR44" s="14">
        <v>0</v>
      </c>
      <c r="FS44" s="14">
        <v>0</v>
      </c>
      <c r="FT44" s="17">
        <v>0</v>
      </c>
      <c r="FU44" s="17">
        <v>0</v>
      </c>
      <c r="FV44" s="17">
        <v>0</v>
      </c>
      <c r="FW44" s="17">
        <v>0</v>
      </c>
      <c r="FX44" s="17">
        <v>0</v>
      </c>
      <c r="FY44" s="17">
        <v>0</v>
      </c>
      <c r="FZ44" s="17">
        <v>0</v>
      </c>
      <c r="GA44" s="17">
        <v>0</v>
      </c>
      <c r="GB44" s="17">
        <v>0</v>
      </c>
      <c r="GC44" s="17">
        <v>0</v>
      </c>
      <c r="GD44" s="17">
        <v>0</v>
      </c>
      <c r="GE44" s="17">
        <v>0</v>
      </c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5"/>
      <c r="LU44" s="15"/>
      <c r="LV44" s="15"/>
      <c r="LW44" s="15"/>
      <c r="LX44" s="15"/>
      <c r="LY44" s="15"/>
      <c r="LZ44" s="15"/>
      <c r="MA44" s="15"/>
      <c r="MB44" s="15"/>
      <c r="MC44" s="15"/>
      <c r="MD44" s="15"/>
      <c r="ME44" s="15"/>
      <c r="MF44" s="15"/>
      <c r="MG44" s="15"/>
      <c r="MH44" s="15"/>
      <c r="MI44" s="15"/>
      <c r="MJ44" s="15"/>
      <c r="MK44" s="15"/>
      <c r="ML44" s="15"/>
      <c r="MM44" s="15"/>
      <c r="MN44" s="15"/>
      <c r="MO44" s="15"/>
      <c r="MP44" s="15"/>
      <c r="MQ44" s="15"/>
      <c r="MR44" s="15"/>
      <c r="MS44" s="15"/>
      <c r="MT44" s="15"/>
      <c r="MU44" s="15"/>
      <c r="MV44" s="15"/>
      <c r="MW44" s="15"/>
      <c r="MX44" s="15"/>
      <c r="MY44" s="15"/>
      <c r="MZ44" s="15"/>
      <c r="NA44" s="15"/>
      <c r="NB44" s="15"/>
      <c r="NC44" s="15"/>
      <c r="ND44" s="15"/>
      <c r="NE44" s="15"/>
      <c r="NF44" s="15"/>
      <c r="NG44" s="15"/>
      <c r="NH44" s="15"/>
      <c r="NI44" s="15"/>
      <c r="NJ44" s="15"/>
      <c r="NK44" s="15"/>
      <c r="NL44" s="15"/>
      <c r="NM44" s="15"/>
      <c r="NN44" s="15"/>
      <c r="NO44" s="15"/>
      <c r="NP44" s="15"/>
      <c r="NQ44" s="15"/>
      <c r="NR44" s="15"/>
      <c r="NS44" s="15"/>
      <c r="NT44" s="15"/>
      <c r="NU44" s="15"/>
      <c r="NV44" s="15"/>
      <c r="NW44" s="15"/>
      <c r="NX44" s="15"/>
      <c r="NY44" s="15"/>
      <c r="NZ44" s="15"/>
      <c r="OA44" s="15"/>
      <c r="OB44" s="15"/>
      <c r="OC44" s="15"/>
      <c r="OD44" s="15"/>
      <c r="OE44" s="15"/>
      <c r="OF44" s="15"/>
      <c r="OG44" s="15"/>
      <c r="OH44" s="15"/>
      <c r="OI44" s="15"/>
      <c r="OJ44" s="15"/>
      <c r="OK44" s="15"/>
      <c r="OL44" s="15"/>
      <c r="OM44" s="15"/>
      <c r="ON44" s="15"/>
      <c r="OO44" s="15"/>
      <c r="OP44" s="15"/>
      <c r="OQ44" s="15"/>
      <c r="OR44" s="15"/>
      <c r="OS44" s="15"/>
      <c r="OT44" s="15"/>
      <c r="OU44" s="15"/>
      <c r="OV44" s="15"/>
      <c r="OW44" s="15"/>
      <c r="OX44" s="15"/>
      <c r="OY44" s="15"/>
      <c r="OZ44" s="15"/>
      <c r="PA44" s="15"/>
      <c r="PB44" s="15"/>
      <c r="PC44" s="15"/>
      <c r="PD44" s="15"/>
      <c r="PE44" s="15"/>
      <c r="PF44" s="15"/>
      <c r="PG44" s="15"/>
      <c r="PH44" s="15"/>
      <c r="PI44" s="15"/>
      <c r="PJ44" s="15"/>
      <c r="PK44" s="15"/>
      <c r="PL44" s="15"/>
      <c r="PM44" s="15"/>
      <c r="PN44" s="15"/>
      <c r="PO44" s="15"/>
      <c r="PP44" s="15"/>
      <c r="PQ44" s="15"/>
      <c r="PR44" s="15"/>
      <c r="PS44" s="15"/>
      <c r="PT44" s="15"/>
      <c r="PU44" s="15"/>
      <c r="PV44" s="15"/>
      <c r="PW44" s="15"/>
      <c r="PX44" s="15"/>
      <c r="PY44" s="15"/>
      <c r="PZ44" s="15"/>
      <c r="QA44" s="15"/>
      <c r="QB44" s="15"/>
      <c r="QC44" s="15"/>
      <c r="QD44" s="15"/>
      <c r="QE44" s="15"/>
      <c r="QF44" s="15"/>
      <c r="QG44" s="15"/>
      <c r="QH44" s="15"/>
      <c r="QI44" s="15"/>
    </row>
    <row r="45" spans="1:451">
      <c r="A45" s="13" t="s">
        <v>59</v>
      </c>
      <c r="B45" s="11">
        <v>0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100</v>
      </c>
      <c r="R45" s="13"/>
      <c r="S45" s="13" t="s">
        <v>58</v>
      </c>
      <c r="T45" s="16"/>
      <c r="U45" s="26"/>
      <c r="V45" s="26"/>
      <c r="W45" s="26"/>
      <c r="X45" s="26"/>
      <c r="Y45" s="26"/>
      <c r="Z45" s="26"/>
      <c r="AA45" s="26"/>
      <c r="AB45" s="26"/>
      <c r="AC45" s="14"/>
      <c r="AD45" s="14">
        <v>1</v>
      </c>
      <c r="AE45" s="14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7" t="e">
        <v>#DIV/0!</v>
      </c>
      <c r="CC45" s="17" t="e">
        <v>#DIV/0!</v>
      </c>
      <c r="CD45" s="17" t="e">
        <v>#DIV/0!</v>
      </c>
      <c r="CE45" s="17" t="e">
        <v>#DIV/0!</v>
      </c>
      <c r="CF45" s="17" t="e">
        <v>#DIV/0!</v>
      </c>
      <c r="CG45" s="17" t="e">
        <v>#DIV/0!</v>
      </c>
      <c r="CH45" s="17" t="e">
        <v>#DIV/0!</v>
      </c>
      <c r="CI45" s="17" t="e">
        <v>#DIV/0!</v>
      </c>
      <c r="CJ45" s="17" t="e">
        <v>#DIV/0!</v>
      </c>
      <c r="CK45" s="17" t="e">
        <v>#DIV/0!</v>
      </c>
      <c r="CL45" s="17" t="e">
        <v>#DIV/0!</v>
      </c>
      <c r="CM45" s="17" t="e">
        <v>#DIV/0!</v>
      </c>
      <c r="CN45" s="17" t="e">
        <v>#DIV/0!</v>
      </c>
      <c r="CO45" s="17" t="e">
        <v>#DIV/0!</v>
      </c>
      <c r="CP45" s="17" t="e">
        <v>#DIV/0!</v>
      </c>
      <c r="CQ45" s="17" t="e">
        <v>#DIV/0!</v>
      </c>
      <c r="CR45" s="17" t="e">
        <v>#DIV/0!</v>
      </c>
      <c r="CS45" s="17" t="e">
        <v>#DIV/0!</v>
      </c>
      <c r="CT45" s="17" t="e">
        <v>#DIV/0!</v>
      </c>
      <c r="CU45" s="17" t="e">
        <v>#DIV/0!</v>
      </c>
      <c r="CV45" s="17" t="e">
        <v>#DIV/0!</v>
      </c>
      <c r="CW45" s="17" t="e">
        <v>#DIV/0!</v>
      </c>
      <c r="CX45" s="17" t="e">
        <v>#DIV/0!</v>
      </c>
      <c r="CY45" s="17" t="e">
        <v>#DIV/0!</v>
      </c>
      <c r="CZ45" s="17">
        <v>0</v>
      </c>
      <c r="DA45" s="17">
        <v>0</v>
      </c>
      <c r="DB45" s="17">
        <v>0</v>
      </c>
      <c r="DC45" s="17">
        <v>0</v>
      </c>
      <c r="DD45" s="17">
        <v>0</v>
      </c>
      <c r="DE45" s="17">
        <v>0</v>
      </c>
      <c r="DF45" s="17">
        <v>0</v>
      </c>
      <c r="DG45" s="17">
        <v>0</v>
      </c>
      <c r="DH45" s="17">
        <v>0</v>
      </c>
      <c r="DI45" s="17">
        <v>0</v>
      </c>
      <c r="DJ45" s="17">
        <v>0</v>
      </c>
      <c r="DK45" s="17">
        <v>0</v>
      </c>
      <c r="DL45" s="18">
        <v>0</v>
      </c>
      <c r="DM45" s="18">
        <v>0</v>
      </c>
      <c r="DN45" s="18">
        <v>0</v>
      </c>
      <c r="DO45" s="18">
        <v>0</v>
      </c>
      <c r="DP45" s="18">
        <v>0</v>
      </c>
      <c r="DQ45" s="18">
        <v>0</v>
      </c>
      <c r="DR45" s="18">
        <v>0</v>
      </c>
      <c r="DS45" s="18">
        <v>0</v>
      </c>
      <c r="DT45" s="18">
        <v>0</v>
      </c>
      <c r="DU45" s="18">
        <v>0</v>
      </c>
      <c r="DV45" s="18">
        <v>0</v>
      </c>
      <c r="DW45" s="18">
        <v>0</v>
      </c>
      <c r="DX45" s="18">
        <v>0</v>
      </c>
      <c r="DY45" s="18">
        <v>0</v>
      </c>
      <c r="DZ45" s="18">
        <v>0</v>
      </c>
      <c r="EA45" s="18">
        <v>0</v>
      </c>
      <c r="EB45" s="18">
        <v>0</v>
      </c>
      <c r="EC45" s="18">
        <v>0</v>
      </c>
      <c r="ED45" s="18">
        <v>0</v>
      </c>
      <c r="EE45" s="18">
        <v>0</v>
      </c>
      <c r="EF45" s="18">
        <v>0</v>
      </c>
      <c r="EG45" s="18">
        <v>0</v>
      </c>
      <c r="EH45" s="18">
        <v>0</v>
      </c>
      <c r="EI45" s="18">
        <v>0</v>
      </c>
      <c r="EJ45" s="18">
        <v>0</v>
      </c>
      <c r="EK45" s="18">
        <v>0</v>
      </c>
      <c r="EL45" s="18">
        <v>0</v>
      </c>
      <c r="EM45" s="18">
        <v>0</v>
      </c>
      <c r="EN45" s="18">
        <v>0</v>
      </c>
      <c r="EO45" s="18">
        <v>0</v>
      </c>
      <c r="EP45" s="18">
        <v>0</v>
      </c>
      <c r="EQ45" s="18">
        <v>0</v>
      </c>
      <c r="ER45" s="18">
        <v>0</v>
      </c>
      <c r="ES45" s="18">
        <v>0</v>
      </c>
      <c r="ET45" s="18">
        <v>0</v>
      </c>
      <c r="EU45" s="18">
        <v>0</v>
      </c>
      <c r="EV45" s="18">
        <v>0</v>
      </c>
      <c r="EW45" s="18">
        <v>0</v>
      </c>
      <c r="EX45" s="18">
        <v>0</v>
      </c>
      <c r="EY45" s="18">
        <v>0</v>
      </c>
      <c r="EZ45" s="18">
        <v>0</v>
      </c>
      <c r="FA45" s="18">
        <v>0</v>
      </c>
      <c r="FB45" s="18">
        <v>0</v>
      </c>
      <c r="FC45" s="18">
        <v>0</v>
      </c>
      <c r="FD45" s="18">
        <v>0</v>
      </c>
      <c r="FE45" s="18">
        <v>0</v>
      </c>
      <c r="FF45" s="18">
        <v>0</v>
      </c>
      <c r="FG45" s="18">
        <v>0</v>
      </c>
      <c r="FH45" s="14">
        <v>0</v>
      </c>
      <c r="FI45" s="14">
        <v>0</v>
      </c>
      <c r="FJ45" s="14">
        <v>0</v>
      </c>
      <c r="FK45" s="14">
        <v>0</v>
      </c>
      <c r="FL45" s="14">
        <v>0</v>
      </c>
      <c r="FM45" s="14">
        <v>0</v>
      </c>
      <c r="FN45" s="14">
        <v>0</v>
      </c>
      <c r="FO45" s="14">
        <v>0</v>
      </c>
      <c r="FP45" s="14">
        <v>0</v>
      </c>
      <c r="FQ45" s="14">
        <v>0</v>
      </c>
      <c r="FR45" s="14">
        <v>0</v>
      </c>
      <c r="FS45" s="14">
        <v>0</v>
      </c>
      <c r="FT45" s="17">
        <v>0</v>
      </c>
      <c r="FU45" s="17">
        <v>0</v>
      </c>
      <c r="FV45" s="17">
        <v>0</v>
      </c>
      <c r="FW45" s="17">
        <v>0</v>
      </c>
      <c r="FX45" s="17">
        <v>0</v>
      </c>
      <c r="FY45" s="17">
        <v>0</v>
      </c>
      <c r="FZ45" s="17">
        <v>0</v>
      </c>
      <c r="GA45" s="17">
        <v>0</v>
      </c>
      <c r="GB45" s="17">
        <v>0</v>
      </c>
      <c r="GC45" s="17">
        <v>0</v>
      </c>
      <c r="GD45" s="17">
        <v>0</v>
      </c>
      <c r="GE45" s="17">
        <v>0</v>
      </c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  <c r="KR45" s="16"/>
      <c r="KS45" s="16"/>
      <c r="KT45" s="16"/>
      <c r="KU45" s="16"/>
      <c r="KV45" s="16"/>
      <c r="KW45" s="16"/>
      <c r="KX45" s="16"/>
      <c r="KY45" s="16"/>
      <c r="KZ45" s="16"/>
      <c r="LA45" s="16"/>
      <c r="LB45" s="16"/>
      <c r="LC45" s="16"/>
      <c r="LD45" s="16"/>
      <c r="LE45" s="16"/>
      <c r="LF45" s="16"/>
      <c r="LG45" s="16"/>
      <c r="LH45" s="16"/>
      <c r="LI45" s="16"/>
      <c r="LJ45" s="16"/>
      <c r="LK45" s="16"/>
      <c r="LL45" s="16"/>
      <c r="LM45" s="16"/>
      <c r="LN45" s="16"/>
      <c r="LO45" s="16"/>
      <c r="LP45" s="16"/>
      <c r="LQ45" s="16"/>
      <c r="LR45" s="16"/>
      <c r="LS45" s="16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  <c r="NJ45" s="15"/>
      <c r="NK45" s="15"/>
      <c r="NL45" s="15"/>
      <c r="NM45" s="15"/>
      <c r="NN45" s="15"/>
      <c r="NO45" s="15"/>
      <c r="NP45" s="15"/>
      <c r="NQ45" s="15"/>
      <c r="NR45" s="15"/>
      <c r="NS45" s="15"/>
      <c r="NT45" s="15"/>
      <c r="NU45" s="15"/>
      <c r="NV45" s="15"/>
      <c r="NW45" s="15"/>
      <c r="NX45" s="15"/>
      <c r="NY45" s="15"/>
      <c r="NZ45" s="15"/>
      <c r="OA45" s="15"/>
      <c r="OB45" s="15"/>
      <c r="OC45" s="15"/>
      <c r="OD45" s="15"/>
      <c r="OE45" s="15"/>
      <c r="OF45" s="15"/>
      <c r="OG45" s="15"/>
      <c r="OH45" s="15"/>
      <c r="OI45" s="15"/>
      <c r="OJ45" s="15"/>
      <c r="OK45" s="15"/>
      <c r="OL45" s="15"/>
      <c r="OM45" s="15"/>
      <c r="ON45" s="15"/>
      <c r="OO45" s="15"/>
      <c r="OP45" s="15"/>
      <c r="OQ45" s="15"/>
      <c r="OR45" s="15"/>
      <c r="OS45" s="15"/>
      <c r="OT45" s="15"/>
      <c r="OU45" s="15"/>
      <c r="OV45" s="15"/>
      <c r="OW45" s="15"/>
      <c r="OX45" s="15"/>
      <c r="OY45" s="15"/>
      <c r="OZ45" s="15"/>
      <c r="PA45" s="15"/>
      <c r="PB45" s="15"/>
      <c r="PC45" s="15"/>
      <c r="PD45" s="15"/>
      <c r="PE45" s="15"/>
      <c r="PF45" s="15"/>
      <c r="PG45" s="15"/>
      <c r="PH45" s="15"/>
      <c r="PI45" s="15"/>
      <c r="PJ45" s="15"/>
      <c r="PK45" s="15"/>
      <c r="PL45" s="15"/>
      <c r="PM45" s="15"/>
      <c r="PN45" s="15"/>
      <c r="PO45" s="15"/>
      <c r="PP45" s="15"/>
      <c r="PQ45" s="15"/>
      <c r="PR45" s="15"/>
      <c r="PS45" s="15"/>
      <c r="PT45" s="15"/>
      <c r="PU45" s="15"/>
      <c r="PV45" s="15"/>
      <c r="PW45" s="15"/>
      <c r="PX45" s="15"/>
      <c r="PY45" s="15"/>
      <c r="PZ45" s="15"/>
      <c r="QA45" s="15"/>
      <c r="QB45" s="15"/>
      <c r="QC45" s="15"/>
      <c r="QD45" s="15"/>
      <c r="QE45" s="15"/>
      <c r="QF45" s="15"/>
      <c r="QG45" s="15"/>
      <c r="QH45" s="15"/>
      <c r="QI45" s="15"/>
    </row>
    <row r="46" spans="1:451">
      <c r="R46" s="13"/>
      <c r="S46" s="13" t="s">
        <v>59</v>
      </c>
      <c r="T46" s="16"/>
      <c r="U46" s="26"/>
      <c r="V46" s="26"/>
      <c r="W46" s="26"/>
      <c r="X46" s="26"/>
      <c r="Y46" s="26"/>
      <c r="Z46" s="26"/>
      <c r="AA46" s="26"/>
      <c r="AB46" s="26"/>
      <c r="AC46" s="14"/>
      <c r="AD46" s="14"/>
      <c r="AE46" s="14">
        <v>1</v>
      </c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7" t="e">
        <v>#DIV/0!</v>
      </c>
      <c r="CC46" s="17" t="e">
        <v>#DIV/0!</v>
      </c>
      <c r="CD46" s="17" t="e">
        <v>#DIV/0!</v>
      </c>
      <c r="CE46" s="17" t="e">
        <v>#DIV/0!</v>
      </c>
      <c r="CF46" s="17" t="e">
        <v>#DIV/0!</v>
      </c>
      <c r="CG46" s="17" t="e">
        <v>#DIV/0!</v>
      </c>
      <c r="CH46" s="17" t="e">
        <v>#DIV/0!</v>
      </c>
      <c r="CI46" s="17" t="e">
        <v>#DIV/0!</v>
      </c>
      <c r="CJ46" s="17" t="e">
        <v>#DIV/0!</v>
      </c>
      <c r="CK46" s="17" t="e">
        <v>#DIV/0!</v>
      </c>
      <c r="CL46" s="17" t="e">
        <v>#DIV/0!</v>
      </c>
      <c r="CM46" s="17" t="e">
        <v>#DIV/0!</v>
      </c>
      <c r="CN46" s="17" t="e">
        <v>#DIV/0!</v>
      </c>
      <c r="CO46" s="17" t="e">
        <v>#DIV/0!</v>
      </c>
      <c r="CP46" s="17" t="e">
        <v>#DIV/0!</v>
      </c>
      <c r="CQ46" s="17" t="e">
        <v>#DIV/0!</v>
      </c>
      <c r="CR46" s="17" t="e">
        <v>#DIV/0!</v>
      </c>
      <c r="CS46" s="17" t="e">
        <v>#DIV/0!</v>
      </c>
      <c r="CT46" s="17" t="e">
        <v>#DIV/0!</v>
      </c>
      <c r="CU46" s="17" t="e">
        <v>#DIV/0!</v>
      </c>
      <c r="CV46" s="17" t="e">
        <v>#DIV/0!</v>
      </c>
      <c r="CW46" s="17" t="e">
        <v>#DIV/0!</v>
      </c>
      <c r="CX46" s="17" t="e">
        <v>#DIV/0!</v>
      </c>
      <c r="CY46" s="17" t="e">
        <v>#DIV/0!</v>
      </c>
      <c r="CZ46" s="17">
        <v>0</v>
      </c>
      <c r="DA46" s="17">
        <v>0</v>
      </c>
      <c r="DB46" s="17">
        <v>0</v>
      </c>
      <c r="DC46" s="17">
        <v>0</v>
      </c>
      <c r="DD46" s="17">
        <v>0</v>
      </c>
      <c r="DE46" s="17">
        <v>0</v>
      </c>
      <c r="DF46" s="17">
        <v>0</v>
      </c>
      <c r="DG46" s="17">
        <v>0</v>
      </c>
      <c r="DH46" s="17">
        <v>0</v>
      </c>
      <c r="DI46" s="17">
        <v>0</v>
      </c>
      <c r="DJ46" s="17">
        <v>0</v>
      </c>
      <c r="DK46" s="17">
        <v>0</v>
      </c>
      <c r="DL46" s="18">
        <v>0</v>
      </c>
      <c r="DM46" s="18">
        <v>0</v>
      </c>
      <c r="DN46" s="18">
        <v>0</v>
      </c>
      <c r="DO46" s="18">
        <v>0</v>
      </c>
      <c r="DP46" s="18">
        <v>0</v>
      </c>
      <c r="DQ46" s="18">
        <v>0</v>
      </c>
      <c r="DR46" s="18">
        <v>0</v>
      </c>
      <c r="DS46" s="18">
        <v>0</v>
      </c>
      <c r="DT46" s="18">
        <v>0</v>
      </c>
      <c r="DU46" s="18">
        <v>0</v>
      </c>
      <c r="DV46" s="18">
        <v>0</v>
      </c>
      <c r="DW46" s="18">
        <v>0</v>
      </c>
      <c r="DX46" s="18">
        <v>0</v>
      </c>
      <c r="DY46" s="18">
        <v>0</v>
      </c>
      <c r="DZ46" s="18">
        <v>0</v>
      </c>
      <c r="EA46" s="18">
        <v>0</v>
      </c>
      <c r="EB46" s="18">
        <v>0</v>
      </c>
      <c r="EC46" s="18">
        <v>0</v>
      </c>
      <c r="ED46" s="18">
        <v>0</v>
      </c>
      <c r="EE46" s="18">
        <v>0</v>
      </c>
      <c r="EF46" s="18">
        <v>0</v>
      </c>
      <c r="EG46" s="18">
        <v>0</v>
      </c>
      <c r="EH46" s="18">
        <v>0</v>
      </c>
      <c r="EI46" s="18">
        <v>0</v>
      </c>
      <c r="EJ46" s="18">
        <v>0</v>
      </c>
      <c r="EK46" s="18">
        <v>0</v>
      </c>
      <c r="EL46" s="18">
        <v>0</v>
      </c>
      <c r="EM46" s="18">
        <v>0</v>
      </c>
      <c r="EN46" s="18">
        <v>0</v>
      </c>
      <c r="EO46" s="18">
        <v>0</v>
      </c>
      <c r="EP46" s="18">
        <v>0</v>
      </c>
      <c r="EQ46" s="18">
        <v>0</v>
      </c>
      <c r="ER46" s="18">
        <v>0</v>
      </c>
      <c r="ES46" s="18">
        <v>0</v>
      </c>
      <c r="ET46" s="18">
        <v>0</v>
      </c>
      <c r="EU46" s="18">
        <v>0</v>
      </c>
      <c r="EV46" s="18">
        <v>0</v>
      </c>
      <c r="EW46" s="18">
        <v>0</v>
      </c>
      <c r="EX46" s="18">
        <v>0</v>
      </c>
      <c r="EY46" s="18">
        <v>0</v>
      </c>
      <c r="EZ46" s="18">
        <v>0</v>
      </c>
      <c r="FA46" s="18">
        <v>0</v>
      </c>
      <c r="FB46" s="18">
        <v>0</v>
      </c>
      <c r="FC46" s="18">
        <v>0</v>
      </c>
      <c r="FD46" s="18">
        <v>0</v>
      </c>
      <c r="FE46" s="18">
        <v>0</v>
      </c>
      <c r="FF46" s="18">
        <v>0</v>
      </c>
      <c r="FG46" s="18">
        <v>0</v>
      </c>
      <c r="FH46" s="14">
        <v>0</v>
      </c>
      <c r="FI46" s="14">
        <v>0</v>
      </c>
      <c r="FJ46" s="14">
        <v>0</v>
      </c>
      <c r="FK46" s="14">
        <v>0</v>
      </c>
      <c r="FL46" s="14">
        <v>0</v>
      </c>
      <c r="FM46" s="14">
        <v>0</v>
      </c>
      <c r="FN46" s="14">
        <v>0</v>
      </c>
      <c r="FO46" s="14">
        <v>0</v>
      </c>
      <c r="FP46" s="14">
        <v>0</v>
      </c>
      <c r="FQ46" s="14">
        <v>0</v>
      </c>
      <c r="FR46" s="14">
        <v>0</v>
      </c>
      <c r="FS46" s="14">
        <v>0</v>
      </c>
      <c r="FT46" s="17">
        <v>0</v>
      </c>
      <c r="FU46" s="17">
        <v>0</v>
      </c>
      <c r="FV46" s="17">
        <v>0</v>
      </c>
      <c r="FW46" s="17">
        <v>0</v>
      </c>
      <c r="FX46" s="17">
        <v>0</v>
      </c>
      <c r="FY46" s="17">
        <v>0</v>
      </c>
      <c r="FZ46" s="17">
        <v>0</v>
      </c>
      <c r="GA46" s="17">
        <v>0</v>
      </c>
      <c r="GB46" s="17">
        <v>0</v>
      </c>
      <c r="GC46" s="17">
        <v>0</v>
      </c>
      <c r="GD46" s="17">
        <v>0</v>
      </c>
      <c r="GE46" s="17">
        <v>0</v>
      </c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5"/>
      <c r="LU46" s="15"/>
      <c r="LV46" s="15"/>
      <c r="LW46" s="15"/>
      <c r="LX46" s="15"/>
      <c r="LY46" s="15"/>
      <c r="LZ46" s="15"/>
      <c r="MA46" s="15"/>
      <c r="MB46" s="15"/>
      <c r="MC46" s="15"/>
      <c r="MD46" s="15"/>
      <c r="ME46" s="15"/>
      <c r="MF46" s="15"/>
      <c r="MG46" s="15"/>
      <c r="MH46" s="15"/>
      <c r="MI46" s="15"/>
      <c r="MJ46" s="15"/>
      <c r="MK46" s="15"/>
      <c r="ML46" s="15"/>
      <c r="MM46" s="15"/>
      <c r="MN46" s="15"/>
      <c r="MO46" s="15"/>
      <c r="MP46" s="15"/>
      <c r="MQ46" s="15"/>
      <c r="MR46" s="15"/>
      <c r="MS46" s="15"/>
      <c r="MT46" s="15"/>
      <c r="MU46" s="15"/>
      <c r="MV46" s="15"/>
      <c r="MW46" s="15"/>
      <c r="MX46" s="15"/>
      <c r="MY46" s="15"/>
      <c r="MZ46" s="15"/>
      <c r="NA46" s="15"/>
      <c r="NB46" s="15"/>
      <c r="NC46" s="15"/>
      <c r="ND46" s="15"/>
      <c r="NE46" s="15"/>
      <c r="NF46" s="15"/>
      <c r="NG46" s="15"/>
      <c r="NH46" s="15"/>
      <c r="NI46" s="15"/>
      <c r="NJ46" s="15"/>
      <c r="NK46" s="15"/>
      <c r="NL46" s="15"/>
      <c r="NM46" s="15"/>
      <c r="NN46" s="15"/>
      <c r="NO46" s="15"/>
      <c r="NP46" s="15"/>
      <c r="NQ46" s="15"/>
      <c r="NR46" s="15"/>
      <c r="NS46" s="15"/>
      <c r="NT46" s="15"/>
      <c r="NU46" s="15"/>
      <c r="NV46" s="15"/>
      <c r="NW46" s="15"/>
      <c r="NX46" s="15"/>
      <c r="NY46" s="15"/>
      <c r="NZ46" s="15"/>
      <c r="OA46" s="15"/>
      <c r="OB46" s="15"/>
      <c r="OC46" s="15"/>
      <c r="OD46" s="15"/>
      <c r="OE46" s="15"/>
      <c r="OF46" s="15"/>
      <c r="OG46" s="15"/>
      <c r="OH46" s="15"/>
      <c r="OI46" s="15"/>
      <c r="OJ46" s="15"/>
      <c r="OK46" s="15"/>
      <c r="OL46" s="15"/>
      <c r="OM46" s="15"/>
      <c r="ON46" s="15"/>
      <c r="OO46" s="15"/>
      <c r="OP46" s="15"/>
      <c r="OQ46" s="15"/>
      <c r="OR46" s="15"/>
      <c r="OS46" s="15"/>
      <c r="OT46" s="15"/>
      <c r="OU46" s="15"/>
      <c r="OV46" s="15"/>
      <c r="OW46" s="15"/>
      <c r="OX46" s="15"/>
      <c r="OY46" s="15"/>
      <c r="OZ46" s="15"/>
      <c r="PA46" s="15"/>
      <c r="PB46" s="15"/>
      <c r="PC46" s="15"/>
      <c r="PD46" s="15"/>
      <c r="PE46" s="15"/>
      <c r="PF46" s="15"/>
      <c r="PG46" s="15"/>
      <c r="PH46" s="15"/>
      <c r="PI46" s="15"/>
      <c r="PJ46" s="15"/>
      <c r="PK46" s="15"/>
      <c r="PL46" s="15"/>
      <c r="PM46" s="15"/>
      <c r="PN46" s="15"/>
      <c r="PO46" s="15"/>
      <c r="PP46" s="15"/>
      <c r="PQ46" s="15"/>
      <c r="PR46" s="15"/>
      <c r="PS46" s="15"/>
      <c r="PT46" s="15"/>
      <c r="PU46" s="15"/>
      <c r="PV46" s="15"/>
      <c r="PW46" s="15"/>
      <c r="PX46" s="15"/>
      <c r="PY46" s="15"/>
      <c r="PZ46" s="15"/>
      <c r="QA46" s="15"/>
      <c r="QB46" s="15"/>
      <c r="QC46" s="15"/>
      <c r="QD46" s="15"/>
      <c r="QE46" s="15"/>
      <c r="QF46" s="15"/>
      <c r="QG46" s="15"/>
      <c r="QH46" s="15"/>
      <c r="QI46" s="15"/>
    </row>
    <row r="47" spans="1:451">
      <c r="R47" s="13" t="s">
        <v>102</v>
      </c>
      <c r="S47" s="13" t="s">
        <v>48</v>
      </c>
      <c r="T47" s="16"/>
      <c r="U47" s="26">
        <v>1048</v>
      </c>
      <c r="V47" s="26">
        <v>4</v>
      </c>
      <c r="W47" s="26"/>
      <c r="X47" s="26"/>
      <c r="Y47" s="26"/>
      <c r="Z47" s="26"/>
      <c r="AA47" s="26"/>
      <c r="AB47" s="26">
        <v>2</v>
      </c>
      <c r="AC47" s="26"/>
      <c r="AD47" s="26"/>
      <c r="AE47" s="26"/>
      <c r="AF47" s="29"/>
      <c r="AG47" s="29">
        <v>13780000.619999997</v>
      </c>
      <c r="AH47" s="29">
        <v>54210</v>
      </c>
      <c r="AI47" s="29"/>
      <c r="AJ47" s="29"/>
      <c r="AK47" s="29"/>
      <c r="AL47" s="29"/>
      <c r="AM47" s="29"/>
      <c r="AN47" s="29">
        <v>33180</v>
      </c>
      <c r="AO47" s="29"/>
      <c r="AP47" s="29"/>
      <c r="AQ47" s="29"/>
      <c r="AR47" s="26"/>
      <c r="AS47" s="26">
        <v>13656614.730000002</v>
      </c>
      <c r="AT47" s="26">
        <v>54210</v>
      </c>
      <c r="AU47" s="26"/>
      <c r="AV47" s="26"/>
      <c r="AW47" s="26"/>
      <c r="AX47" s="26"/>
      <c r="AY47" s="26"/>
      <c r="AZ47" s="26">
        <v>0</v>
      </c>
      <c r="BA47" s="26"/>
      <c r="BB47" s="26"/>
      <c r="BC47" s="26"/>
      <c r="BD47" s="26"/>
      <c r="BE47" s="26">
        <v>83171.219999999987</v>
      </c>
      <c r="BF47" s="26">
        <v>0</v>
      </c>
      <c r="BG47" s="26"/>
      <c r="BH47" s="15"/>
      <c r="BI47" s="15"/>
      <c r="BJ47" s="15"/>
      <c r="BK47" s="15"/>
      <c r="BL47" s="15">
        <v>0</v>
      </c>
      <c r="BM47" s="15"/>
      <c r="BN47" s="15"/>
      <c r="BO47" s="15"/>
      <c r="BP47" s="15"/>
      <c r="BQ47" s="15">
        <v>184160.43126924994</v>
      </c>
      <c r="BR47" s="15">
        <v>0</v>
      </c>
      <c r="BS47" s="15"/>
      <c r="BT47" s="15"/>
      <c r="BU47" s="15"/>
      <c r="BV47" s="15"/>
      <c r="BW47" s="15"/>
      <c r="BX47" s="15">
        <v>290.41000000000003</v>
      </c>
      <c r="BY47" s="15"/>
      <c r="BZ47" s="15"/>
      <c r="CA47" s="15"/>
      <c r="CB47" s="17" t="e">
        <v>#DIV/0!</v>
      </c>
      <c r="CC47" s="17">
        <v>0</v>
      </c>
      <c r="CD47" s="17">
        <v>0</v>
      </c>
      <c r="CE47" s="17" t="e">
        <v>#DIV/0!</v>
      </c>
      <c r="CF47" s="17" t="e">
        <v>#DIV/0!</v>
      </c>
      <c r="CG47" s="17" t="e">
        <v>#DIV/0!</v>
      </c>
      <c r="CH47" s="17" t="e">
        <v>#DIV/0!</v>
      </c>
      <c r="CI47" s="17" t="e">
        <v>#DIV/0!</v>
      </c>
      <c r="CJ47" s="17">
        <v>0</v>
      </c>
      <c r="CK47" s="17" t="e">
        <v>#DIV/0!</v>
      </c>
      <c r="CL47" s="17" t="e">
        <v>#DIV/0!</v>
      </c>
      <c r="CM47" s="17" t="e">
        <v>#DIV/0!</v>
      </c>
      <c r="CN47" s="17" t="e">
        <v>#DIV/0!</v>
      </c>
      <c r="CO47" s="17">
        <v>0</v>
      </c>
      <c r="CP47" s="17">
        <v>0</v>
      </c>
      <c r="CQ47" s="17" t="e">
        <v>#DIV/0!</v>
      </c>
      <c r="CR47" s="17" t="e">
        <v>#DIV/0!</v>
      </c>
      <c r="CS47" s="17" t="e">
        <v>#DIV/0!</v>
      </c>
      <c r="CT47" s="17" t="e">
        <v>#DIV/0!</v>
      </c>
      <c r="CU47" s="17" t="e">
        <v>#DIV/0!</v>
      </c>
      <c r="CV47" s="17">
        <v>1</v>
      </c>
      <c r="CW47" s="17" t="e">
        <v>#DIV/0!</v>
      </c>
      <c r="CX47" s="17" t="e">
        <v>#DIV/0!</v>
      </c>
      <c r="CY47" s="17" t="e">
        <v>#DIV/0!</v>
      </c>
      <c r="CZ47" s="17">
        <v>0</v>
      </c>
      <c r="DA47" s="17">
        <v>0.16044485482229248</v>
      </c>
      <c r="DB47" s="17">
        <v>0.17362993912562255</v>
      </c>
      <c r="DC47" s="17">
        <v>0</v>
      </c>
      <c r="DD47" s="17">
        <v>0</v>
      </c>
      <c r="DE47" s="17">
        <v>0</v>
      </c>
      <c r="DF47" s="17">
        <v>0</v>
      </c>
      <c r="DG47" s="17">
        <v>0</v>
      </c>
      <c r="DH47" s="17">
        <v>0.14990000000000001</v>
      </c>
      <c r="DI47" s="17">
        <v>0</v>
      </c>
      <c r="DJ47" s="17">
        <v>0</v>
      </c>
      <c r="DK47" s="17">
        <v>0</v>
      </c>
      <c r="DL47" s="18">
        <v>0</v>
      </c>
      <c r="DM47" s="18">
        <v>118.58847381677404</v>
      </c>
      <c r="DN47" s="18">
        <v>95.71444382955174</v>
      </c>
      <c r="DO47" s="18">
        <v>0</v>
      </c>
      <c r="DP47" s="18">
        <v>0</v>
      </c>
      <c r="DQ47" s="18">
        <v>0</v>
      </c>
      <c r="DR47" s="18">
        <v>0</v>
      </c>
      <c r="DS47" s="18">
        <v>0</v>
      </c>
      <c r="DT47" s="18">
        <v>120</v>
      </c>
      <c r="DU47" s="18">
        <v>0</v>
      </c>
      <c r="DV47" s="18">
        <v>0</v>
      </c>
      <c r="DW47" s="18">
        <v>0</v>
      </c>
      <c r="DX47" s="18">
        <v>0</v>
      </c>
      <c r="DY47" s="18">
        <v>116.75329590442358</v>
      </c>
      <c r="DZ47" s="18">
        <v>94.183729939125627</v>
      </c>
      <c r="EA47" s="18">
        <v>0</v>
      </c>
      <c r="EB47" s="18">
        <v>0</v>
      </c>
      <c r="EC47" s="18">
        <v>0</v>
      </c>
      <c r="ED47" s="18">
        <v>0</v>
      </c>
      <c r="EE47" s="18">
        <v>0</v>
      </c>
      <c r="EF47" s="18">
        <v>118</v>
      </c>
      <c r="EG47" s="18">
        <v>0</v>
      </c>
      <c r="EH47" s="18">
        <v>0</v>
      </c>
      <c r="EI47" s="18">
        <v>0</v>
      </c>
      <c r="EJ47" s="18">
        <v>0</v>
      </c>
      <c r="EK47" s="18">
        <v>2</v>
      </c>
      <c r="EL47" s="18">
        <v>2</v>
      </c>
      <c r="EM47" s="18">
        <v>0</v>
      </c>
      <c r="EN47" s="18">
        <v>0</v>
      </c>
      <c r="EO47" s="18">
        <v>0</v>
      </c>
      <c r="EP47" s="18">
        <v>0</v>
      </c>
      <c r="EQ47" s="18">
        <v>0</v>
      </c>
      <c r="ER47" s="18">
        <v>2</v>
      </c>
      <c r="ES47" s="18">
        <v>0</v>
      </c>
      <c r="ET47" s="18">
        <v>0</v>
      </c>
      <c r="EU47" s="18">
        <v>0</v>
      </c>
      <c r="EV47" s="18">
        <v>0</v>
      </c>
      <c r="EW47" s="18">
        <v>686.78432213627366</v>
      </c>
      <c r="EX47" s="18">
        <v>644.55978260869563</v>
      </c>
      <c r="EY47" s="18">
        <v>0</v>
      </c>
      <c r="EZ47" s="18">
        <v>0</v>
      </c>
      <c r="FA47" s="18">
        <v>0</v>
      </c>
      <c r="FB47" s="18">
        <v>0</v>
      </c>
      <c r="FC47" s="18">
        <v>0</v>
      </c>
      <c r="FD47" s="18">
        <v>705.78496081977096</v>
      </c>
      <c r="FE47" s="18">
        <v>0</v>
      </c>
      <c r="FF47" s="18">
        <v>0</v>
      </c>
      <c r="FG47" s="18">
        <v>0</v>
      </c>
      <c r="FH47" s="14">
        <v>0</v>
      </c>
      <c r="FI47" s="14">
        <v>15364.879770992366</v>
      </c>
      <c r="FJ47" s="14">
        <v>16925</v>
      </c>
      <c r="FK47" s="14">
        <v>0</v>
      </c>
      <c r="FL47" s="14">
        <v>0</v>
      </c>
      <c r="FM47" s="14">
        <v>0</v>
      </c>
      <c r="FN47" s="14">
        <v>0</v>
      </c>
      <c r="FO47" s="14">
        <v>0</v>
      </c>
      <c r="FP47" s="14">
        <v>20800</v>
      </c>
      <c r="FQ47" s="14">
        <v>0</v>
      </c>
      <c r="FR47" s="14">
        <v>0</v>
      </c>
      <c r="FS47" s="14">
        <v>0</v>
      </c>
      <c r="FT47" s="17">
        <v>0</v>
      </c>
      <c r="FU47" s="17">
        <v>0.14422659015796035</v>
      </c>
      <c r="FV47" s="17">
        <v>0.19926144756277694</v>
      </c>
      <c r="FW47" s="17">
        <v>0</v>
      </c>
      <c r="FX47" s="17">
        <v>0</v>
      </c>
      <c r="FY47" s="17">
        <v>0</v>
      </c>
      <c r="FZ47" s="17">
        <v>0</v>
      </c>
      <c r="GA47" s="17">
        <v>0</v>
      </c>
      <c r="GB47" s="17">
        <v>0.20240384615384616</v>
      </c>
      <c r="GC47" s="17">
        <v>0</v>
      </c>
      <c r="GD47" s="17">
        <v>0</v>
      </c>
      <c r="GE47" s="17">
        <v>0</v>
      </c>
      <c r="GF47" s="16"/>
      <c r="GG47" s="16">
        <v>0</v>
      </c>
      <c r="GH47" s="16">
        <v>0</v>
      </c>
      <c r="GI47" s="16"/>
      <c r="GJ47" s="16"/>
      <c r="GK47" s="16"/>
      <c r="GL47" s="16"/>
      <c r="GM47" s="16"/>
      <c r="GN47" s="16">
        <v>0</v>
      </c>
      <c r="GO47" s="16"/>
      <c r="GP47" s="16"/>
      <c r="GQ47" s="16"/>
      <c r="GR47" s="16"/>
      <c r="GS47" s="16">
        <v>1048</v>
      </c>
      <c r="GT47" s="16">
        <v>0</v>
      </c>
      <c r="GU47" s="16"/>
      <c r="GV47" s="16"/>
      <c r="GW47" s="16"/>
      <c r="GX47" s="16"/>
      <c r="GY47" s="16"/>
      <c r="GZ47" s="16">
        <v>0</v>
      </c>
      <c r="HA47" s="16"/>
      <c r="HB47" s="16"/>
      <c r="HC47" s="16"/>
      <c r="HD47" s="16"/>
      <c r="HE47" s="16">
        <v>0</v>
      </c>
      <c r="HF47" s="16">
        <v>4</v>
      </c>
      <c r="HG47" s="16"/>
      <c r="HH47" s="16"/>
      <c r="HI47" s="16"/>
      <c r="HJ47" s="16"/>
      <c r="HK47" s="16"/>
      <c r="HL47" s="16">
        <v>0</v>
      </c>
      <c r="HM47" s="16"/>
      <c r="HN47" s="16"/>
      <c r="HO47" s="16"/>
      <c r="HP47" s="16"/>
      <c r="HQ47" s="16">
        <v>0</v>
      </c>
      <c r="HR47" s="16">
        <v>0</v>
      </c>
      <c r="HS47" s="16"/>
      <c r="HT47" s="16"/>
      <c r="HU47" s="16"/>
      <c r="HV47" s="16"/>
      <c r="HW47" s="16"/>
      <c r="HX47" s="16">
        <v>0</v>
      </c>
      <c r="HY47" s="16"/>
      <c r="HZ47" s="16"/>
      <c r="IA47" s="16"/>
      <c r="IB47" s="16"/>
      <c r="IC47" s="16">
        <v>0</v>
      </c>
      <c r="ID47" s="16">
        <v>0</v>
      </c>
      <c r="IE47" s="16"/>
      <c r="IF47" s="16"/>
      <c r="IG47" s="16"/>
      <c r="IH47" s="16"/>
      <c r="II47" s="16"/>
      <c r="IJ47" s="16">
        <v>0</v>
      </c>
      <c r="IK47" s="16"/>
      <c r="IL47" s="16"/>
      <c r="IM47" s="16"/>
      <c r="IN47" s="16"/>
      <c r="IO47" s="16">
        <v>0</v>
      </c>
      <c r="IP47" s="16">
        <v>0</v>
      </c>
      <c r="IQ47" s="16"/>
      <c r="IR47" s="16"/>
      <c r="IS47" s="16"/>
      <c r="IT47" s="16"/>
      <c r="IU47" s="16"/>
      <c r="IV47" s="16">
        <v>0</v>
      </c>
      <c r="IW47" s="16"/>
      <c r="IX47" s="16"/>
      <c r="IY47" s="16"/>
      <c r="IZ47" s="16"/>
      <c r="JA47" s="16">
        <v>0</v>
      </c>
      <c r="JB47" s="16">
        <v>0</v>
      </c>
      <c r="JC47" s="16"/>
      <c r="JD47" s="16"/>
      <c r="JE47" s="16"/>
      <c r="JF47" s="16"/>
      <c r="JG47" s="16"/>
      <c r="JH47" s="16">
        <v>0</v>
      </c>
      <c r="JI47" s="16"/>
      <c r="JJ47" s="16"/>
      <c r="JK47" s="16"/>
      <c r="JL47" s="16"/>
      <c r="JM47" s="16">
        <v>0</v>
      </c>
      <c r="JN47" s="16">
        <v>0</v>
      </c>
      <c r="JO47" s="16"/>
      <c r="JP47" s="16"/>
      <c r="JQ47" s="16"/>
      <c r="JR47" s="16"/>
      <c r="JS47" s="16"/>
      <c r="JT47" s="16">
        <v>0</v>
      </c>
      <c r="JU47" s="16"/>
      <c r="JV47" s="16"/>
      <c r="JW47" s="16"/>
      <c r="JX47" s="16"/>
      <c r="JY47" s="16">
        <v>0</v>
      </c>
      <c r="JZ47" s="16">
        <v>0</v>
      </c>
      <c r="KA47" s="16"/>
      <c r="KB47" s="16"/>
      <c r="KC47" s="16"/>
      <c r="KD47" s="16"/>
      <c r="KE47" s="16"/>
      <c r="KF47" s="16">
        <v>2</v>
      </c>
      <c r="KG47" s="16"/>
      <c r="KH47" s="16"/>
      <c r="KI47" s="16"/>
      <c r="KJ47" s="16"/>
      <c r="KK47" s="16">
        <v>0</v>
      </c>
      <c r="KL47" s="16">
        <v>0</v>
      </c>
      <c r="KM47" s="16"/>
      <c r="KN47" s="16"/>
      <c r="KO47" s="16"/>
      <c r="KP47" s="16"/>
      <c r="KQ47" s="16"/>
      <c r="KR47" s="16">
        <v>0</v>
      </c>
      <c r="KS47" s="16"/>
      <c r="KT47" s="16"/>
      <c r="KU47" s="16"/>
      <c r="KV47" s="16"/>
      <c r="KW47" s="16">
        <v>0</v>
      </c>
      <c r="KX47" s="16">
        <v>0</v>
      </c>
      <c r="KY47" s="16"/>
      <c r="KZ47" s="16"/>
      <c r="LA47" s="16"/>
      <c r="LB47" s="16"/>
      <c r="LC47" s="16"/>
      <c r="LD47" s="16">
        <v>0</v>
      </c>
      <c r="LE47" s="16"/>
      <c r="LF47" s="16"/>
      <c r="LG47" s="16"/>
      <c r="LH47" s="16"/>
      <c r="LI47" s="16">
        <v>0</v>
      </c>
      <c r="LJ47" s="16">
        <v>0</v>
      </c>
      <c r="LK47" s="16"/>
      <c r="LL47" s="16"/>
      <c r="LM47" s="16"/>
      <c r="LN47" s="16"/>
      <c r="LO47" s="16"/>
      <c r="LP47" s="16">
        <v>0</v>
      </c>
      <c r="LQ47" s="16"/>
      <c r="LR47" s="16"/>
      <c r="LS47" s="16"/>
      <c r="LT47" s="15"/>
      <c r="LU47" s="15">
        <v>0</v>
      </c>
      <c r="LV47" s="15">
        <v>0</v>
      </c>
      <c r="LW47" s="15"/>
      <c r="LX47" s="15"/>
      <c r="LY47" s="15"/>
      <c r="LZ47" s="15"/>
      <c r="MA47" s="15"/>
      <c r="MB47" s="15">
        <v>0</v>
      </c>
      <c r="MC47" s="15"/>
      <c r="MD47" s="15"/>
      <c r="ME47" s="15"/>
      <c r="MF47" s="15"/>
      <c r="MG47" s="15">
        <v>13656614.730000002</v>
      </c>
      <c r="MH47" s="15">
        <v>0</v>
      </c>
      <c r="MI47" s="15"/>
      <c r="MJ47" s="15"/>
      <c r="MK47" s="15"/>
      <c r="ML47" s="15"/>
      <c r="MM47" s="15"/>
      <c r="MN47" s="15">
        <v>0</v>
      </c>
      <c r="MO47" s="15"/>
      <c r="MP47" s="15"/>
      <c r="MQ47" s="15"/>
      <c r="MR47" s="15"/>
      <c r="MS47" s="15">
        <v>0</v>
      </c>
      <c r="MT47" s="15">
        <v>54210</v>
      </c>
      <c r="MU47" s="15"/>
      <c r="MV47" s="15"/>
      <c r="MW47" s="15"/>
      <c r="MX47" s="15"/>
      <c r="MY47" s="15"/>
      <c r="MZ47" s="15">
        <v>0</v>
      </c>
      <c r="NA47" s="15"/>
      <c r="NB47" s="15"/>
      <c r="NC47" s="15"/>
      <c r="ND47" s="15"/>
      <c r="NE47" s="15">
        <v>0</v>
      </c>
      <c r="NF47" s="15">
        <v>0</v>
      </c>
      <c r="NG47" s="15"/>
      <c r="NH47" s="15"/>
      <c r="NI47" s="15"/>
      <c r="NJ47" s="15"/>
      <c r="NK47" s="15"/>
      <c r="NL47" s="15">
        <v>0</v>
      </c>
      <c r="NM47" s="15"/>
      <c r="NN47" s="15"/>
      <c r="NO47" s="15"/>
      <c r="NP47" s="15"/>
      <c r="NQ47" s="15">
        <v>0</v>
      </c>
      <c r="NR47" s="15">
        <v>0</v>
      </c>
      <c r="NS47" s="15"/>
      <c r="NT47" s="15"/>
      <c r="NU47" s="15"/>
      <c r="NV47" s="15"/>
      <c r="NW47" s="15"/>
      <c r="NX47" s="15">
        <v>0</v>
      </c>
      <c r="NY47" s="15"/>
      <c r="NZ47" s="15"/>
      <c r="OA47" s="15"/>
      <c r="OB47" s="15"/>
      <c r="OC47" s="15">
        <v>0</v>
      </c>
      <c r="OD47" s="15">
        <v>0</v>
      </c>
      <c r="OE47" s="15"/>
      <c r="OF47" s="15"/>
      <c r="OG47" s="15"/>
      <c r="OH47" s="15"/>
      <c r="OI47" s="15"/>
      <c r="OJ47" s="15">
        <v>0</v>
      </c>
      <c r="OK47" s="15"/>
      <c r="OL47" s="15"/>
      <c r="OM47" s="15"/>
      <c r="ON47" s="15"/>
      <c r="OO47" s="15">
        <v>0</v>
      </c>
      <c r="OP47" s="15">
        <v>0</v>
      </c>
      <c r="OQ47" s="15"/>
      <c r="OR47" s="15"/>
      <c r="OS47" s="15"/>
      <c r="OT47" s="15"/>
      <c r="OU47" s="15"/>
      <c r="OV47" s="15">
        <v>0</v>
      </c>
      <c r="OW47" s="15"/>
      <c r="OX47" s="15"/>
      <c r="OY47" s="15"/>
      <c r="OZ47" s="15"/>
      <c r="PA47" s="15">
        <v>0</v>
      </c>
      <c r="PB47" s="15">
        <v>0</v>
      </c>
      <c r="PC47" s="15"/>
      <c r="PD47" s="15"/>
      <c r="PE47" s="15"/>
      <c r="PF47" s="15"/>
      <c r="PG47" s="15"/>
      <c r="PH47" s="15">
        <v>0</v>
      </c>
      <c r="PI47" s="15"/>
      <c r="PJ47" s="15"/>
      <c r="PK47" s="15"/>
      <c r="PL47" s="15"/>
      <c r="PM47" s="15">
        <v>0</v>
      </c>
      <c r="PN47" s="15">
        <v>0</v>
      </c>
      <c r="PO47" s="15"/>
      <c r="PP47" s="15"/>
      <c r="PQ47" s="15"/>
      <c r="PR47" s="15"/>
      <c r="PS47" s="15"/>
      <c r="PT47" s="15">
        <v>33180</v>
      </c>
      <c r="PU47" s="15"/>
      <c r="PV47" s="15"/>
      <c r="PW47" s="15"/>
      <c r="PX47" s="15"/>
      <c r="PY47" s="15">
        <v>0</v>
      </c>
      <c r="PZ47" s="15">
        <v>0</v>
      </c>
      <c r="QA47" s="15"/>
      <c r="QB47" s="15"/>
      <c r="QC47" s="15"/>
      <c r="QD47" s="15"/>
      <c r="QE47" s="15"/>
      <c r="QF47" s="15">
        <v>0</v>
      </c>
      <c r="QG47" s="15"/>
      <c r="QH47" s="15"/>
      <c r="QI47" s="15"/>
    </row>
    <row r="48" spans="1:451">
      <c r="R48" s="13"/>
      <c r="S48" s="13" t="s">
        <v>49</v>
      </c>
      <c r="T48" s="16"/>
      <c r="U48" s="26">
        <v>2395</v>
      </c>
      <c r="V48" s="26">
        <v>43</v>
      </c>
      <c r="W48" s="26">
        <v>2</v>
      </c>
      <c r="X48" s="26"/>
      <c r="Y48" s="26"/>
      <c r="Z48" s="26">
        <v>8</v>
      </c>
      <c r="AA48" s="26"/>
      <c r="AB48" s="26">
        <v>86</v>
      </c>
      <c r="AC48" s="26"/>
      <c r="AD48" s="26"/>
      <c r="AE48" s="26"/>
      <c r="AF48" s="29"/>
      <c r="AG48" s="29">
        <v>30103738.086666666</v>
      </c>
      <c r="AH48" s="29">
        <v>481838.46999999991</v>
      </c>
      <c r="AI48" s="29">
        <v>12975</v>
      </c>
      <c r="AJ48" s="29"/>
      <c r="AK48" s="29"/>
      <c r="AL48" s="29">
        <v>7740</v>
      </c>
      <c r="AM48" s="29"/>
      <c r="AN48" s="29">
        <v>818297.28</v>
      </c>
      <c r="AO48" s="29"/>
      <c r="AP48" s="29"/>
      <c r="AQ48" s="29"/>
      <c r="AR48" s="26"/>
      <c r="AS48" s="26">
        <v>30396568.528454605</v>
      </c>
      <c r="AT48" s="26">
        <v>605470.27</v>
      </c>
      <c r="AU48" s="26">
        <v>12975</v>
      </c>
      <c r="AV48" s="26"/>
      <c r="AW48" s="26"/>
      <c r="AX48" s="26">
        <v>0</v>
      </c>
      <c r="AY48" s="26"/>
      <c r="AZ48" s="26">
        <v>0</v>
      </c>
      <c r="BA48" s="26"/>
      <c r="BB48" s="26"/>
      <c r="BC48" s="26"/>
      <c r="BD48" s="26"/>
      <c r="BE48" s="26">
        <v>245404.16321204032</v>
      </c>
      <c r="BF48" s="26">
        <v>0</v>
      </c>
      <c r="BG48" s="26">
        <v>0</v>
      </c>
      <c r="BH48" s="15"/>
      <c r="BI48" s="15"/>
      <c r="BJ48" s="15">
        <v>0</v>
      </c>
      <c r="BK48" s="15"/>
      <c r="BL48" s="15">
        <v>0</v>
      </c>
      <c r="BM48" s="15"/>
      <c r="BN48" s="15"/>
      <c r="BO48" s="15"/>
      <c r="BP48" s="15"/>
      <c r="BQ48" s="15">
        <v>397353.42380740296</v>
      </c>
      <c r="BR48" s="15">
        <v>0</v>
      </c>
      <c r="BS48" s="15">
        <v>0</v>
      </c>
      <c r="BT48" s="15"/>
      <c r="BU48" s="15"/>
      <c r="BV48" s="15">
        <v>0</v>
      </c>
      <c r="BW48" s="15"/>
      <c r="BX48" s="15">
        <v>1437.51</v>
      </c>
      <c r="BY48" s="15"/>
      <c r="BZ48" s="15"/>
      <c r="CA48" s="15"/>
      <c r="CB48" s="17" t="e">
        <v>#DIV/0!</v>
      </c>
      <c r="CC48" s="17">
        <v>0</v>
      </c>
      <c r="CD48" s="17">
        <v>0</v>
      </c>
      <c r="CE48" s="17">
        <v>0</v>
      </c>
      <c r="CF48" s="17" t="e">
        <v>#DIV/0!</v>
      </c>
      <c r="CG48" s="17" t="e">
        <v>#DIV/0!</v>
      </c>
      <c r="CH48" s="17">
        <v>0</v>
      </c>
      <c r="CI48" s="17" t="e">
        <v>#DIV/0!</v>
      </c>
      <c r="CJ48" s="17">
        <v>0</v>
      </c>
      <c r="CK48" s="17" t="e">
        <v>#DIV/0!</v>
      </c>
      <c r="CL48" s="17" t="e">
        <v>#DIV/0!</v>
      </c>
      <c r="CM48" s="17" t="e">
        <v>#DIV/0!</v>
      </c>
      <c r="CN48" s="17" t="e">
        <v>#DIV/0!</v>
      </c>
      <c r="CO48" s="17">
        <v>0</v>
      </c>
      <c r="CP48" s="17">
        <v>0</v>
      </c>
      <c r="CQ48" s="17">
        <v>0</v>
      </c>
      <c r="CR48" s="17" t="e">
        <v>#DIV/0!</v>
      </c>
      <c r="CS48" s="17" t="e">
        <v>#DIV/0!</v>
      </c>
      <c r="CT48" s="17">
        <v>0</v>
      </c>
      <c r="CU48" s="17" t="e">
        <v>#DIV/0!</v>
      </c>
      <c r="CV48" s="17">
        <v>1</v>
      </c>
      <c r="CW48" s="17" t="e">
        <v>#DIV/0!</v>
      </c>
      <c r="CX48" s="17" t="e">
        <v>#DIV/0!</v>
      </c>
      <c r="CY48" s="17" t="e">
        <v>#DIV/0!</v>
      </c>
      <c r="CZ48" s="17">
        <v>0</v>
      </c>
      <c r="DA48" s="17">
        <v>0.16023835551284207</v>
      </c>
      <c r="DB48" s="17">
        <v>0.16727658443812551</v>
      </c>
      <c r="DC48" s="17">
        <v>0.1699</v>
      </c>
      <c r="DD48" s="17">
        <v>0</v>
      </c>
      <c r="DE48" s="17">
        <v>0</v>
      </c>
      <c r="DF48" s="17">
        <v>0.15707253295438253</v>
      </c>
      <c r="DG48" s="17">
        <v>0</v>
      </c>
      <c r="DH48" s="17">
        <v>0.15683090197614608</v>
      </c>
      <c r="DI48" s="17">
        <v>0</v>
      </c>
      <c r="DJ48" s="17">
        <v>0</v>
      </c>
      <c r="DK48" s="17">
        <v>0</v>
      </c>
      <c r="DL48" s="18">
        <v>0</v>
      </c>
      <c r="DM48" s="18">
        <v>118.11571771063014</v>
      </c>
      <c r="DN48" s="18">
        <v>119.39717675772121</v>
      </c>
      <c r="DO48" s="18">
        <v>120</v>
      </c>
      <c r="DP48" s="18">
        <v>0</v>
      </c>
      <c r="DQ48" s="18">
        <v>0</v>
      </c>
      <c r="DR48" s="18">
        <v>115.69598053519773</v>
      </c>
      <c r="DS48" s="18">
        <v>0</v>
      </c>
      <c r="DT48" s="18">
        <v>117.60377882024687</v>
      </c>
      <c r="DU48" s="18">
        <v>0</v>
      </c>
      <c r="DV48" s="18">
        <v>0</v>
      </c>
      <c r="DW48" s="18">
        <v>0</v>
      </c>
      <c r="DX48" s="18">
        <v>0</v>
      </c>
      <c r="DY48" s="18">
        <v>116.12467949775755</v>
      </c>
      <c r="DZ48" s="18">
        <v>117.52029488239562</v>
      </c>
      <c r="EA48" s="18">
        <v>117.84971098265896</v>
      </c>
      <c r="EB48" s="18">
        <v>0</v>
      </c>
      <c r="EC48" s="18">
        <v>0</v>
      </c>
      <c r="ED48" s="18">
        <v>113.61438523103912</v>
      </c>
      <c r="EE48" s="18">
        <v>0</v>
      </c>
      <c r="EF48" s="18">
        <v>115.63391360779089</v>
      </c>
      <c r="EG48" s="18">
        <v>0</v>
      </c>
      <c r="EH48" s="18">
        <v>0</v>
      </c>
      <c r="EI48" s="18">
        <v>0</v>
      </c>
      <c r="EJ48" s="18">
        <v>0</v>
      </c>
      <c r="EK48" s="18">
        <v>2</v>
      </c>
      <c r="EL48" s="18">
        <v>2</v>
      </c>
      <c r="EM48" s="18">
        <v>2</v>
      </c>
      <c r="EN48" s="18">
        <v>0</v>
      </c>
      <c r="EO48" s="18">
        <v>0</v>
      </c>
      <c r="EP48" s="18">
        <v>2</v>
      </c>
      <c r="EQ48" s="18">
        <v>0</v>
      </c>
      <c r="ER48" s="18">
        <v>2</v>
      </c>
      <c r="ES48" s="18">
        <v>0</v>
      </c>
      <c r="ET48" s="18">
        <v>0</v>
      </c>
      <c r="EU48" s="18">
        <v>0</v>
      </c>
      <c r="EV48" s="18">
        <v>0</v>
      </c>
      <c r="EW48" s="18">
        <v>694.01044814514057</v>
      </c>
      <c r="EX48" s="18">
        <v>667.68247854862466</v>
      </c>
      <c r="EY48" s="18">
        <v>633.08670520231215</v>
      </c>
      <c r="EZ48" s="18">
        <v>0</v>
      </c>
      <c r="FA48" s="18">
        <v>0</v>
      </c>
      <c r="FB48" s="18">
        <v>730.44046020173221</v>
      </c>
      <c r="FC48" s="18">
        <v>0</v>
      </c>
      <c r="FD48" s="18">
        <v>741.49668222994399</v>
      </c>
      <c r="FE48" s="18">
        <v>0</v>
      </c>
      <c r="FF48" s="18">
        <v>0</v>
      </c>
      <c r="FG48" s="18">
        <v>0</v>
      </c>
      <c r="FH48" s="14">
        <v>0</v>
      </c>
      <c r="FI48" s="14">
        <v>14692.055949895615</v>
      </c>
      <c r="FJ48" s="14">
        <v>16415.20930232558</v>
      </c>
      <c r="FK48" s="14">
        <v>11425</v>
      </c>
      <c r="FL48" s="14">
        <v>0</v>
      </c>
      <c r="FM48" s="14">
        <v>0</v>
      </c>
      <c r="FN48" s="14">
        <v>15687.625</v>
      </c>
      <c r="FO48" s="14">
        <v>0</v>
      </c>
      <c r="FP48" s="14">
        <v>18206.674418604653</v>
      </c>
      <c r="FQ48" s="14">
        <v>0</v>
      </c>
      <c r="FR48" s="14">
        <v>0</v>
      </c>
      <c r="FS48" s="14">
        <v>0</v>
      </c>
      <c r="FT48" s="17">
        <v>0</v>
      </c>
      <c r="FU48" s="17">
        <v>0.15177954717636169</v>
      </c>
      <c r="FV48" s="17">
        <v>0.14217815582259222</v>
      </c>
      <c r="FW48" s="17">
        <v>0.43216630196936545</v>
      </c>
      <c r="FX48" s="17">
        <v>0</v>
      </c>
      <c r="FY48" s="17">
        <v>0</v>
      </c>
      <c r="FZ48" s="17">
        <v>0.24416219791077362</v>
      </c>
      <c r="GA48" s="17">
        <v>0</v>
      </c>
      <c r="GB48" s="17">
        <v>0.18330828076082498</v>
      </c>
      <c r="GC48" s="17">
        <v>0</v>
      </c>
      <c r="GD48" s="17">
        <v>0</v>
      </c>
      <c r="GE48" s="17">
        <v>0</v>
      </c>
      <c r="GF48" s="16"/>
      <c r="GG48" s="16">
        <v>0</v>
      </c>
      <c r="GH48" s="16">
        <v>0</v>
      </c>
      <c r="GI48" s="16">
        <v>0</v>
      </c>
      <c r="GJ48" s="16"/>
      <c r="GK48" s="16"/>
      <c r="GL48" s="16">
        <v>0</v>
      </c>
      <c r="GM48" s="16"/>
      <c r="GN48" s="16">
        <v>0</v>
      </c>
      <c r="GO48" s="16"/>
      <c r="GP48" s="16"/>
      <c r="GQ48" s="16"/>
      <c r="GR48" s="16"/>
      <c r="GS48" s="16">
        <v>2395</v>
      </c>
      <c r="GT48" s="16">
        <v>0</v>
      </c>
      <c r="GU48" s="16">
        <v>0</v>
      </c>
      <c r="GV48" s="16"/>
      <c r="GW48" s="16"/>
      <c r="GX48" s="16">
        <v>0</v>
      </c>
      <c r="GY48" s="16"/>
      <c r="GZ48" s="16">
        <v>0</v>
      </c>
      <c r="HA48" s="16"/>
      <c r="HB48" s="16"/>
      <c r="HC48" s="16"/>
      <c r="HD48" s="16"/>
      <c r="HE48" s="16">
        <v>0</v>
      </c>
      <c r="HF48" s="16">
        <v>43</v>
      </c>
      <c r="HG48" s="16">
        <v>0</v>
      </c>
      <c r="HH48" s="16"/>
      <c r="HI48" s="16"/>
      <c r="HJ48" s="16">
        <v>0</v>
      </c>
      <c r="HK48" s="16"/>
      <c r="HL48" s="16">
        <v>0</v>
      </c>
      <c r="HM48" s="16"/>
      <c r="HN48" s="16"/>
      <c r="HO48" s="16"/>
      <c r="HP48" s="16"/>
      <c r="HQ48" s="16">
        <v>0</v>
      </c>
      <c r="HR48" s="16">
        <v>0</v>
      </c>
      <c r="HS48" s="16">
        <v>2</v>
      </c>
      <c r="HT48" s="16"/>
      <c r="HU48" s="16"/>
      <c r="HV48" s="16">
        <v>0</v>
      </c>
      <c r="HW48" s="16"/>
      <c r="HX48" s="16">
        <v>0</v>
      </c>
      <c r="HY48" s="16"/>
      <c r="HZ48" s="16"/>
      <c r="IA48" s="16"/>
      <c r="IB48" s="16"/>
      <c r="IC48" s="16">
        <v>0</v>
      </c>
      <c r="ID48" s="16">
        <v>0</v>
      </c>
      <c r="IE48" s="16">
        <v>0</v>
      </c>
      <c r="IF48" s="16"/>
      <c r="IG48" s="16"/>
      <c r="IH48" s="16">
        <v>0</v>
      </c>
      <c r="II48" s="16"/>
      <c r="IJ48" s="16">
        <v>0</v>
      </c>
      <c r="IK48" s="16"/>
      <c r="IL48" s="16"/>
      <c r="IM48" s="16"/>
      <c r="IN48" s="16"/>
      <c r="IO48" s="16">
        <v>0</v>
      </c>
      <c r="IP48" s="16">
        <v>0</v>
      </c>
      <c r="IQ48" s="16">
        <v>0</v>
      </c>
      <c r="IR48" s="16"/>
      <c r="IS48" s="16"/>
      <c r="IT48" s="16">
        <v>0</v>
      </c>
      <c r="IU48" s="16"/>
      <c r="IV48" s="16">
        <v>0</v>
      </c>
      <c r="IW48" s="16"/>
      <c r="IX48" s="16"/>
      <c r="IY48" s="16"/>
      <c r="IZ48" s="16"/>
      <c r="JA48" s="16">
        <v>0</v>
      </c>
      <c r="JB48" s="16">
        <v>0</v>
      </c>
      <c r="JC48" s="16">
        <v>0</v>
      </c>
      <c r="JD48" s="16"/>
      <c r="JE48" s="16"/>
      <c r="JF48" s="16">
        <v>8</v>
      </c>
      <c r="JG48" s="16"/>
      <c r="JH48" s="16">
        <v>0</v>
      </c>
      <c r="JI48" s="16"/>
      <c r="JJ48" s="16"/>
      <c r="JK48" s="16"/>
      <c r="JL48" s="16"/>
      <c r="JM48" s="16">
        <v>0</v>
      </c>
      <c r="JN48" s="16">
        <v>0</v>
      </c>
      <c r="JO48" s="16">
        <v>0</v>
      </c>
      <c r="JP48" s="16"/>
      <c r="JQ48" s="16"/>
      <c r="JR48" s="16">
        <v>0</v>
      </c>
      <c r="JS48" s="16"/>
      <c r="JT48" s="16">
        <v>0</v>
      </c>
      <c r="JU48" s="16"/>
      <c r="JV48" s="16"/>
      <c r="JW48" s="16"/>
      <c r="JX48" s="16"/>
      <c r="JY48" s="16">
        <v>0</v>
      </c>
      <c r="JZ48" s="16">
        <v>0</v>
      </c>
      <c r="KA48" s="16">
        <v>0</v>
      </c>
      <c r="KB48" s="16"/>
      <c r="KC48" s="16"/>
      <c r="KD48" s="16">
        <v>0</v>
      </c>
      <c r="KE48" s="16"/>
      <c r="KF48" s="16">
        <v>86</v>
      </c>
      <c r="KG48" s="16"/>
      <c r="KH48" s="16"/>
      <c r="KI48" s="16"/>
      <c r="KJ48" s="16"/>
      <c r="KK48" s="16">
        <v>0</v>
      </c>
      <c r="KL48" s="16">
        <v>0</v>
      </c>
      <c r="KM48" s="16">
        <v>0</v>
      </c>
      <c r="KN48" s="16"/>
      <c r="KO48" s="16"/>
      <c r="KP48" s="16">
        <v>0</v>
      </c>
      <c r="KQ48" s="16"/>
      <c r="KR48" s="16">
        <v>0</v>
      </c>
      <c r="KS48" s="16"/>
      <c r="KT48" s="16"/>
      <c r="KU48" s="16"/>
      <c r="KV48" s="16"/>
      <c r="KW48" s="16">
        <v>0</v>
      </c>
      <c r="KX48" s="16">
        <v>0</v>
      </c>
      <c r="KY48" s="16">
        <v>0</v>
      </c>
      <c r="KZ48" s="16"/>
      <c r="LA48" s="16"/>
      <c r="LB48" s="16">
        <v>0</v>
      </c>
      <c r="LC48" s="16"/>
      <c r="LD48" s="16">
        <v>0</v>
      </c>
      <c r="LE48" s="16"/>
      <c r="LF48" s="16"/>
      <c r="LG48" s="16"/>
      <c r="LH48" s="16"/>
      <c r="LI48" s="16">
        <v>0</v>
      </c>
      <c r="LJ48" s="16">
        <v>0</v>
      </c>
      <c r="LK48" s="16">
        <v>0</v>
      </c>
      <c r="LL48" s="16"/>
      <c r="LM48" s="16"/>
      <c r="LN48" s="16">
        <v>0</v>
      </c>
      <c r="LO48" s="16"/>
      <c r="LP48" s="16">
        <v>0</v>
      </c>
      <c r="LQ48" s="16"/>
      <c r="LR48" s="16"/>
      <c r="LS48" s="16"/>
      <c r="LT48" s="15"/>
      <c r="LU48" s="15">
        <v>0</v>
      </c>
      <c r="LV48" s="15">
        <v>0</v>
      </c>
      <c r="LW48" s="15">
        <v>0</v>
      </c>
      <c r="LX48" s="15"/>
      <c r="LY48" s="15"/>
      <c r="LZ48" s="15">
        <v>0</v>
      </c>
      <c r="MA48" s="15"/>
      <c r="MB48" s="15">
        <v>0</v>
      </c>
      <c r="MC48" s="15"/>
      <c r="MD48" s="15"/>
      <c r="ME48" s="15"/>
      <c r="MF48" s="15"/>
      <c r="MG48" s="15">
        <v>30396568.528454605</v>
      </c>
      <c r="MH48" s="15">
        <v>0</v>
      </c>
      <c r="MI48" s="15">
        <v>0</v>
      </c>
      <c r="MJ48" s="15"/>
      <c r="MK48" s="15"/>
      <c r="ML48" s="15">
        <v>0</v>
      </c>
      <c r="MM48" s="15"/>
      <c r="MN48" s="15">
        <v>0</v>
      </c>
      <c r="MO48" s="15"/>
      <c r="MP48" s="15"/>
      <c r="MQ48" s="15"/>
      <c r="MR48" s="15"/>
      <c r="MS48" s="15">
        <v>0</v>
      </c>
      <c r="MT48" s="15">
        <v>605470.27</v>
      </c>
      <c r="MU48" s="15">
        <v>0</v>
      </c>
      <c r="MV48" s="15"/>
      <c r="MW48" s="15"/>
      <c r="MX48" s="15">
        <v>0</v>
      </c>
      <c r="MY48" s="15"/>
      <c r="MZ48" s="15">
        <v>0</v>
      </c>
      <c r="NA48" s="15"/>
      <c r="NB48" s="15"/>
      <c r="NC48" s="15"/>
      <c r="ND48" s="15"/>
      <c r="NE48" s="15">
        <v>0</v>
      </c>
      <c r="NF48" s="15">
        <v>0</v>
      </c>
      <c r="NG48" s="15">
        <v>12975</v>
      </c>
      <c r="NH48" s="15"/>
      <c r="NI48" s="15"/>
      <c r="NJ48" s="15">
        <v>0</v>
      </c>
      <c r="NK48" s="15"/>
      <c r="NL48" s="15">
        <v>0</v>
      </c>
      <c r="NM48" s="15"/>
      <c r="NN48" s="15"/>
      <c r="NO48" s="15"/>
      <c r="NP48" s="15"/>
      <c r="NQ48" s="15">
        <v>0</v>
      </c>
      <c r="NR48" s="15">
        <v>0</v>
      </c>
      <c r="NS48" s="15">
        <v>0</v>
      </c>
      <c r="NT48" s="15"/>
      <c r="NU48" s="15"/>
      <c r="NV48" s="15">
        <v>0</v>
      </c>
      <c r="NW48" s="15"/>
      <c r="NX48" s="15">
        <v>0</v>
      </c>
      <c r="NY48" s="15"/>
      <c r="NZ48" s="15"/>
      <c r="OA48" s="15"/>
      <c r="OB48" s="15"/>
      <c r="OC48" s="15">
        <v>0</v>
      </c>
      <c r="OD48" s="15">
        <v>0</v>
      </c>
      <c r="OE48" s="15">
        <v>0</v>
      </c>
      <c r="OF48" s="15"/>
      <c r="OG48" s="15"/>
      <c r="OH48" s="15">
        <v>0</v>
      </c>
      <c r="OI48" s="15"/>
      <c r="OJ48" s="15">
        <v>0</v>
      </c>
      <c r="OK48" s="15"/>
      <c r="OL48" s="15"/>
      <c r="OM48" s="15"/>
      <c r="ON48" s="15"/>
      <c r="OO48" s="15">
        <v>0</v>
      </c>
      <c r="OP48" s="15">
        <v>0</v>
      </c>
      <c r="OQ48" s="15">
        <v>0</v>
      </c>
      <c r="OR48" s="15"/>
      <c r="OS48" s="15"/>
      <c r="OT48" s="15">
        <v>7740</v>
      </c>
      <c r="OU48" s="15"/>
      <c r="OV48" s="15">
        <v>0</v>
      </c>
      <c r="OW48" s="15"/>
      <c r="OX48" s="15"/>
      <c r="OY48" s="15"/>
      <c r="OZ48" s="15"/>
      <c r="PA48" s="15">
        <v>0</v>
      </c>
      <c r="PB48" s="15">
        <v>0</v>
      </c>
      <c r="PC48" s="15">
        <v>0</v>
      </c>
      <c r="PD48" s="15"/>
      <c r="PE48" s="15"/>
      <c r="PF48" s="15">
        <v>0</v>
      </c>
      <c r="PG48" s="15"/>
      <c r="PH48" s="15">
        <v>0</v>
      </c>
      <c r="PI48" s="15"/>
      <c r="PJ48" s="15"/>
      <c r="PK48" s="15"/>
      <c r="PL48" s="15"/>
      <c r="PM48" s="15">
        <v>0</v>
      </c>
      <c r="PN48" s="15">
        <v>0</v>
      </c>
      <c r="PO48" s="15">
        <v>0</v>
      </c>
      <c r="PP48" s="15"/>
      <c r="PQ48" s="15"/>
      <c r="PR48" s="15">
        <v>0</v>
      </c>
      <c r="PS48" s="15"/>
      <c r="PT48" s="15">
        <v>818297.28</v>
      </c>
      <c r="PU48" s="15"/>
      <c r="PV48" s="15"/>
      <c r="PW48" s="15"/>
      <c r="PX48" s="15"/>
      <c r="PY48" s="15">
        <v>0</v>
      </c>
      <c r="PZ48" s="15">
        <v>0</v>
      </c>
      <c r="QA48" s="15">
        <v>0</v>
      </c>
      <c r="QB48" s="15"/>
      <c r="QC48" s="15"/>
      <c r="QD48" s="15">
        <v>0</v>
      </c>
      <c r="QE48" s="15"/>
      <c r="QF48" s="15">
        <v>0</v>
      </c>
      <c r="QG48" s="15"/>
      <c r="QH48" s="15"/>
      <c r="QI48" s="15"/>
    </row>
    <row r="49" spans="18:451">
      <c r="R49" s="13"/>
      <c r="S49" s="13" t="s">
        <v>50</v>
      </c>
      <c r="T49" s="16"/>
      <c r="U49" s="26"/>
      <c r="V49" s="26"/>
      <c r="W49" s="26">
        <v>1</v>
      </c>
      <c r="X49" s="26"/>
      <c r="Y49" s="26"/>
      <c r="Z49" s="26"/>
      <c r="AA49" s="26"/>
      <c r="AB49" s="26"/>
      <c r="AC49" s="26"/>
      <c r="AD49" s="26"/>
      <c r="AE49" s="26"/>
      <c r="AF49" s="29"/>
      <c r="AG49" s="29"/>
      <c r="AH49" s="29"/>
      <c r="AI49" s="29">
        <v>17820</v>
      </c>
      <c r="AJ49" s="29"/>
      <c r="AK49" s="29"/>
      <c r="AL49" s="29"/>
      <c r="AM49" s="29"/>
      <c r="AN49" s="29"/>
      <c r="AO49" s="29"/>
      <c r="AP49" s="29"/>
      <c r="AQ49" s="29"/>
      <c r="AR49" s="26"/>
      <c r="AS49" s="26"/>
      <c r="AT49" s="26"/>
      <c r="AU49" s="26">
        <v>17820</v>
      </c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>
        <v>0</v>
      </c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>
        <v>0</v>
      </c>
      <c r="BT49" s="15"/>
      <c r="BU49" s="15"/>
      <c r="BV49" s="15"/>
      <c r="BW49" s="15"/>
      <c r="BX49" s="15"/>
      <c r="BY49" s="15"/>
      <c r="BZ49" s="15"/>
      <c r="CA49" s="15"/>
      <c r="CB49" s="17" t="e">
        <v>#DIV/0!</v>
      </c>
      <c r="CC49" s="17" t="e">
        <v>#DIV/0!</v>
      </c>
      <c r="CD49" s="17" t="e">
        <v>#DIV/0!</v>
      </c>
      <c r="CE49" s="17">
        <v>0</v>
      </c>
      <c r="CF49" s="17" t="e">
        <v>#DIV/0!</v>
      </c>
      <c r="CG49" s="17" t="e">
        <v>#DIV/0!</v>
      </c>
      <c r="CH49" s="17" t="e">
        <v>#DIV/0!</v>
      </c>
      <c r="CI49" s="17" t="e">
        <v>#DIV/0!</v>
      </c>
      <c r="CJ49" s="17" t="e">
        <v>#DIV/0!</v>
      </c>
      <c r="CK49" s="17" t="e">
        <v>#DIV/0!</v>
      </c>
      <c r="CL49" s="17" t="e">
        <v>#DIV/0!</v>
      </c>
      <c r="CM49" s="17" t="e">
        <v>#DIV/0!</v>
      </c>
      <c r="CN49" s="17" t="e">
        <v>#DIV/0!</v>
      </c>
      <c r="CO49" s="17" t="e">
        <v>#DIV/0!</v>
      </c>
      <c r="CP49" s="17" t="e">
        <v>#DIV/0!</v>
      </c>
      <c r="CQ49" s="17">
        <v>0</v>
      </c>
      <c r="CR49" s="17" t="e">
        <v>#DIV/0!</v>
      </c>
      <c r="CS49" s="17" t="e">
        <v>#DIV/0!</v>
      </c>
      <c r="CT49" s="17" t="e">
        <v>#DIV/0!</v>
      </c>
      <c r="CU49" s="17" t="e">
        <v>#DIV/0!</v>
      </c>
      <c r="CV49" s="17" t="e">
        <v>#DIV/0!</v>
      </c>
      <c r="CW49" s="17" t="e">
        <v>#DIV/0!</v>
      </c>
      <c r="CX49" s="17" t="e">
        <v>#DIV/0!</v>
      </c>
      <c r="CY49" s="17" t="e">
        <v>#DIV/0!</v>
      </c>
      <c r="CZ49" s="17">
        <v>0</v>
      </c>
      <c r="DA49" s="17">
        <v>0</v>
      </c>
      <c r="DB49" s="17">
        <v>0</v>
      </c>
      <c r="DC49" s="17">
        <v>0.14990000000000001</v>
      </c>
      <c r="DD49" s="17">
        <v>0</v>
      </c>
      <c r="DE49" s="17">
        <v>0</v>
      </c>
      <c r="DF49" s="17">
        <v>0</v>
      </c>
      <c r="DG49" s="17">
        <v>0</v>
      </c>
      <c r="DH49" s="17">
        <v>0</v>
      </c>
      <c r="DI49" s="17">
        <v>0</v>
      </c>
      <c r="DJ49" s="17">
        <v>0</v>
      </c>
      <c r="DK49" s="17">
        <v>0</v>
      </c>
      <c r="DL49" s="18">
        <v>0</v>
      </c>
      <c r="DM49" s="18">
        <v>0</v>
      </c>
      <c r="DN49" s="18">
        <v>0</v>
      </c>
      <c r="DO49" s="18">
        <v>0</v>
      </c>
      <c r="DP49" s="18">
        <v>0</v>
      </c>
      <c r="DQ49" s="18">
        <v>0</v>
      </c>
      <c r="DR49" s="18">
        <v>0</v>
      </c>
      <c r="DS49" s="18">
        <v>0</v>
      </c>
      <c r="DT49" s="18">
        <v>0</v>
      </c>
      <c r="DU49" s="18">
        <v>0</v>
      </c>
      <c r="DV49" s="18">
        <v>0</v>
      </c>
      <c r="DW49" s="18">
        <v>0</v>
      </c>
      <c r="DX49" s="18">
        <v>0</v>
      </c>
      <c r="DY49" s="18">
        <v>0</v>
      </c>
      <c r="DZ49" s="18">
        <v>0</v>
      </c>
      <c r="EA49" s="18">
        <v>118</v>
      </c>
      <c r="EB49" s="18">
        <v>0</v>
      </c>
      <c r="EC49" s="18">
        <v>0</v>
      </c>
      <c r="ED49" s="18">
        <v>0</v>
      </c>
      <c r="EE49" s="18">
        <v>0</v>
      </c>
      <c r="EF49" s="18">
        <v>0</v>
      </c>
      <c r="EG49" s="18">
        <v>0</v>
      </c>
      <c r="EH49" s="18">
        <v>0</v>
      </c>
      <c r="EI49" s="18">
        <v>0</v>
      </c>
      <c r="EJ49" s="18">
        <v>0</v>
      </c>
      <c r="EK49" s="18">
        <v>0</v>
      </c>
      <c r="EL49" s="18">
        <v>0</v>
      </c>
      <c r="EM49" s="18">
        <v>2</v>
      </c>
      <c r="EN49" s="18">
        <v>0</v>
      </c>
      <c r="EO49" s="18">
        <v>0</v>
      </c>
      <c r="EP49" s="18">
        <v>0</v>
      </c>
      <c r="EQ49" s="18">
        <v>0</v>
      </c>
      <c r="ER49" s="18">
        <v>0</v>
      </c>
      <c r="ES49" s="18">
        <v>0</v>
      </c>
      <c r="ET49" s="18">
        <v>0</v>
      </c>
      <c r="EU49" s="18">
        <v>0</v>
      </c>
      <c r="EV49" s="18">
        <v>0</v>
      </c>
      <c r="EW49" s="18">
        <v>0</v>
      </c>
      <c r="EX49" s="18">
        <v>0</v>
      </c>
      <c r="EY49" s="18">
        <v>0</v>
      </c>
      <c r="EZ49" s="18">
        <v>0</v>
      </c>
      <c r="FA49" s="18">
        <v>0</v>
      </c>
      <c r="FB49" s="18">
        <v>0</v>
      </c>
      <c r="FC49" s="18">
        <v>0</v>
      </c>
      <c r="FD49" s="18">
        <v>0</v>
      </c>
      <c r="FE49" s="18">
        <v>0</v>
      </c>
      <c r="FF49" s="18">
        <v>0</v>
      </c>
      <c r="FG49" s="18">
        <v>0</v>
      </c>
      <c r="FH49" s="14">
        <v>0</v>
      </c>
      <c r="FI49" s="14">
        <v>0</v>
      </c>
      <c r="FJ49" s="14">
        <v>0</v>
      </c>
      <c r="FK49" s="14">
        <v>19800</v>
      </c>
      <c r="FL49" s="14">
        <v>0</v>
      </c>
      <c r="FM49" s="14">
        <v>0</v>
      </c>
      <c r="FN49" s="14">
        <v>0</v>
      </c>
      <c r="FO49" s="14">
        <v>0</v>
      </c>
      <c r="FP49" s="14">
        <v>0</v>
      </c>
      <c r="FQ49" s="14">
        <v>0</v>
      </c>
      <c r="FR49" s="14">
        <v>0</v>
      </c>
      <c r="FS49" s="14">
        <v>0</v>
      </c>
      <c r="FT49" s="17">
        <v>0</v>
      </c>
      <c r="FU49" s="17">
        <v>0</v>
      </c>
      <c r="FV49" s="17">
        <v>0</v>
      </c>
      <c r="FW49" s="17">
        <v>0.1</v>
      </c>
      <c r="FX49" s="17">
        <v>0</v>
      </c>
      <c r="FY49" s="17">
        <v>0</v>
      </c>
      <c r="FZ49" s="17">
        <v>0</v>
      </c>
      <c r="GA49" s="17">
        <v>0</v>
      </c>
      <c r="GB49" s="17">
        <v>0</v>
      </c>
      <c r="GC49" s="17">
        <v>0</v>
      </c>
      <c r="GD49" s="17">
        <v>0</v>
      </c>
      <c r="GE49" s="17">
        <v>0</v>
      </c>
      <c r="GF49" s="16"/>
      <c r="GG49" s="16"/>
      <c r="GH49" s="16"/>
      <c r="GI49" s="16">
        <v>0</v>
      </c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>
        <v>0</v>
      </c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>
        <v>0</v>
      </c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>
        <v>1</v>
      </c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>
        <v>0</v>
      </c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>
        <v>0</v>
      </c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>
        <v>0</v>
      </c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>
        <v>0</v>
      </c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>
        <v>0</v>
      </c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>
        <v>0</v>
      </c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>
        <v>0</v>
      </c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>
        <v>0</v>
      </c>
      <c r="LL49" s="16"/>
      <c r="LM49" s="16"/>
      <c r="LN49" s="16"/>
      <c r="LO49" s="16"/>
      <c r="LP49" s="16"/>
      <c r="LQ49" s="16"/>
      <c r="LR49" s="16"/>
      <c r="LS49" s="16"/>
      <c r="LT49" s="15"/>
      <c r="LU49" s="15"/>
      <c r="LV49" s="15"/>
      <c r="LW49" s="15">
        <v>0</v>
      </c>
      <c r="LX49" s="15"/>
      <c r="LY49" s="15"/>
      <c r="LZ49" s="15"/>
      <c r="MA49" s="15"/>
      <c r="MB49" s="15"/>
      <c r="MC49" s="15"/>
      <c r="MD49" s="15"/>
      <c r="ME49" s="15"/>
      <c r="MF49" s="15"/>
      <c r="MG49" s="15"/>
      <c r="MH49" s="15"/>
      <c r="MI49" s="15">
        <v>0</v>
      </c>
      <c r="MJ49" s="15"/>
      <c r="MK49" s="15"/>
      <c r="ML49" s="15"/>
      <c r="MM49" s="15"/>
      <c r="MN49" s="15"/>
      <c r="MO49" s="15"/>
      <c r="MP49" s="15"/>
      <c r="MQ49" s="15"/>
      <c r="MR49" s="15"/>
      <c r="MS49" s="15"/>
      <c r="MT49" s="15"/>
      <c r="MU49" s="15">
        <v>0</v>
      </c>
      <c r="MV49" s="15"/>
      <c r="MW49" s="15"/>
      <c r="MX49" s="15"/>
      <c r="MY49" s="15"/>
      <c r="MZ49" s="15"/>
      <c r="NA49" s="15"/>
      <c r="NB49" s="15"/>
      <c r="NC49" s="15"/>
      <c r="ND49" s="15"/>
      <c r="NE49" s="15"/>
      <c r="NF49" s="15"/>
      <c r="NG49" s="15">
        <v>17820</v>
      </c>
      <c r="NH49" s="15"/>
      <c r="NI49" s="15"/>
      <c r="NJ49" s="15"/>
      <c r="NK49" s="15"/>
      <c r="NL49" s="15"/>
      <c r="NM49" s="15"/>
      <c r="NN49" s="15"/>
      <c r="NO49" s="15"/>
      <c r="NP49" s="15"/>
      <c r="NQ49" s="15"/>
      <c r="NR49" s="15"/>
      <c r="NS49" s="15">
        <v>0</v>
      </c>
      <c r="NT49" s="15"/>
      <c r="NU49" s="15"/>
      <c r="NV49" s="15"/>
      <c r="NW49" s="15"/>
      <c r="NX49" s="15"/>
      <c r="NY49" s="15"/>
      <c r="NZ49" s="15"/>
      <c r="OA49" s="15"/>
      <c r="OB49" s="15"/>
      <c r="OC49" s="15"/>
      <c r="OD49" s="15"/>
      <c r="OE49" s="15">
        <v>0</v>
      </c>
      <c r="OF49" s="15"/>
      <c r="OG49" s="15"/>
      <c r="OH49" s="15"/>
      <c r="OI49" s="15"/>
      <c r="OJ49" s="15"/>
      <c r="OK49" s="15"/>
      <c r="OL49" s="15"/>
      <c r="OM49" s="15"/>
      <c r="ON49" s="15"/>
      <c r="OO49" s="15"/>
      <c r="OP49" s="15"/>
      <c r="OQ49" s="15">
        <v>0</v>
      </c>
      <c r="OR49" s="15"/>
      <c r="OS49" s="15"/>
      <c r="OT49" s="15"/>
      <c r="OU49" s="15"/>
      <c r="OV49" s="15"/>
      <c r="OW49" s="15"/>
      <c r="OX49" s="15"/>
      <c r="OY49" s="15"/>
      <c r="OZ49" s="15"/>
      <c r="PA49" s="15"/>
      <c r="PB49" s="15"/>
      <c r="PC49" s="15">
        <v>0</v>
      </c>
      <c r="PD49" s="15"/>
      <c r="PE49" s="15"/>
      <c r="PF49" s="15"/>
      <c r="PG49" s="15"/>
      <c r="PH49" s="15"/>
      <c r="PI49" s="15"/>
      <c r="PJ49" s="15"/>
      <c r="PK49" s="15"/>
      <c r="PL49" s="15"/>
      <c r="PM49" s="15"/>
      <c r="PN49" s="15"/>
      <c r="PO49" s="15">
        <v>0</v>
      </c>
      <c r="PP49" s="15"/>
      <c r="PQ49" s="15"/>
      <c r="PR49" s="15"/>
      <c r="PS49" s="15"/>
      <c r="PT49" s="15"/>
      <c r="PU49" s="15"/>
      <c r="PV49" s="15"/>
      <c r="PW49" s="15"/>
      <c r="PX49" s="15"/>
      <c r="PY49" s="15"/>
      <c r="PZ49" s="15"/>
      <c r="QA49" s="15">
        <v>0</v>
      </c>
      <c r="QB49" s="15"/>
      <c r="QC49" s="15"/>
      <c r="QD49" s="15"/>
      <c r="QE49" s="15"/>
      <c r="QF49" s="15"/>
      <c r="QG49" s="15"/>
      <c r="QH49" s="15"/>
      <c r="QI49" s="15"/>
    </row>
    <row r="50" spans="18:451">
      <c r="R50" s="13"/>
      <c r="S50" s="13" t="s">
        <v>51</v>
      </c>
      <c r="T50" s="1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7" t="e">
        <v>#DIV/0!</v>
      </c>
      <c r="CC50" s="17" t="e">
        <v>#DIV/0!</v>
      </c>
      <c r="CD50" s="17" t="e">
        <v>#DIV/0!</v>
      </c>
      <c r="CE50" s="17" t="e">
        <v>#DIV/0!</v>
      </c>
      <c r="CF50" s="17" t="e">
        <v>#DIV/0!</v>
      </c>
      <c r="CG50" s="17" t="e">
        <v>#DIV/0!</v>
      </c>
      <c r="CH50" s="17" t="e">
        <v>#DIV/0!</v>
      </c>
      <c r="CI50" s="17" t="e">
        <v>#DIV/0!</v>
      </c>
      <c r="CJ50" s="17" t="e">
        <v>#DIV/0!</v>
      </c>
      <c r="CK50" s="17" t="e">
        <v>#DIV/0!</v>
      </c>
      <c r="CL50" s="17" t="e">
        <v>#DIV/0!</v>
      </c>
      <c r="CM50" s="17" t="e">
        <v>#DIV/0!</v>
      </c>
      <c r="CN50" s="17" t="e">
        <v>#DIV/0!</v>
      </c>
      <c r="CO50" s="17" t="e">
        <v>#DIV/0!</v>
      </c>
      <c r="CP50" s="17" t="e">
        <v>#DIV/0!</v>
      </c>
      <c r="CQ50" s="17" t="e">
        <v>#DIV/0!</v>
      </c>
      <c r="CR50" s="17" t="e">
        <v>#DIV/0!</v>
      </c>
      <c r="CS50" s="17" t="e">
        <v>#DIV/0!</v>
      </c>
      <c r="CT50" s="17" t="e">
        <v>#DIV/0!</v>
      </c>
      <c r="CU50" s="17" t="e">
        <v>#DIV/0!</v>
      </c>
      <c r="CV50" s="17" t="e">
        <v>#DIV/0!</v>
      </c>
      <c r="CW50" s="17" t="e">
        <v>#DIV/0!</v>
      </c>
      <c r="CX50" s="17" t="e">
        <v>#DIV/0!</v>
      </c>
      <c r="CY50" s="17" t="e">
        <v>#DIV/0!</v>
      </c>
      <c r="CZ50" s="17">
        <v>0</v>
      </c>
      <c r="DA50" s="17">
        <v>0</v>
      </c>
      <c r="DB50" s="17">
        <v>0</v>
      </c>
      <c r="DC50" s="17">
        <v>0</v>
      </c>
      <c r="DD50" s="17">
        <v>0</v>
      </c>
      <c r="DE50" s="17">
        <v>0</v>
      </c>
      <c r="DF50" s="17">
        <v>0</v>
      </c>
      <c r="DG50" s="17">
        <v>0</v>
      </c>
      <c r="DH50" s="17">
        <v>0</v>
      </c>
      <c r="DI50" s="17">
        <v>0</v>
      </c>
      <c r="DJ50" s="17">
        <v>0</v>
      </c>
      <c r="DK50" s="17">
        <v>0</v>
      </c>
      <c r="DL50" s="18">
        <v>0</v>
      </c>
      <c r="DM50" s="18">
        <v>0</v>
      </c>
      <c r="DN50" s="18">
        <v>0</v>
      </c>
      <c r="DO50" s="18">
        <v>0</v>
      </c>
      <c r="DP50" s="18">
        <v>0</v>
      </c>
      <c r="DQ50" s="18">
        <v>0</v>
      </c>
      <c r="DR50" s="18">
        <v>0</v>
      </c>
      <c r="DS50" s="18">
        <v>0</v>
      </c>
      <c r="DT50" s="18">
        <v>0</v>
      </c>
      <c r="DU50" s="18">
        <v>0</v>
      </c>
      <c r="DV50" s="18">
        <v>0</v>
      </c>
      <c r="DW50" s="18">
        <v>0</v>
      </c>
      <c r="DX50" s="18">
        <v>0</v>
      </c>
      <c r="DY50" s="18">
        <v>0</v>
      </c>
      <c r="DZ50" s="18">
        <v>0</v>
      </c>
      <c r="EA50" s="18">
        <v>0</v>
      </c>
      <c r="EB50" s="18">
        <v>0</v>
      </c>
      <c r="EC50" s="18">
        <v>0</v>
      </c>
      <c r="ED50" s="18">
        <v>0</v>
      </c>
      <c r="EE50" s="18">
        <v>0</v>
      </c>
      <c r="EF50" s="18">
        <v>0</v>
      </c>
      <c r="EG50" s="18">
        <v>0</v>
      </c>
      <c r="EH50" s="18">
        <v>0</v>
      </c>
      <c r="EI50" s="18">
        <v>0</v>
      </c>
      <c r="EJ50" s="18">
        <v>0</v>
      </c>
      <c r="EK50" s="18">
        <v>0</v>
      </c>
      <c r="EL50" s="18">
        <v>0</v>
      </c>
      <c r="EM50" s="18">
        <v>0</v>
      </c>
      <c r="EN50" s="18">
        <v>0</v>
      </c>
      <c r="EO50" s="18">
        <v>0</v>
      </c>
      <c r="EP50" s="18">
        <v>0</v>
      </c>
      <c r="EQ50" s="18">
        <v>0</v>
      </c>
      <c r="ER50" s="18">
        <v>0</v>
      </c>
      <c r="ES50" s="18">
        <v>0</v>
      </c>
      <c r="ET50" s="18">
        <v>0</v>
      </c>
      <c r="EU50" s="18">
        <v>0</v>
      </c>
      <c r="EV50" s="18">
        <v>0</v>
      </c>
      <c r="EW50" s="18">
        <v>0</v>
      </c>
      <c r="EX50" s="18">
        <v>0</v>
      </c>
      <c r="EY50" s="18">
        <v>0</v>
      </c>
      <c r="EZ50" s="18">
        <v>0</v>
      </c>
      <c r="FA50" s="18">
        <v>0</v>
      </c>
      <c r="FB50" s="18">
        <v>0</v>
      </c>
      <c r="FC50" s="18">
        <v>0</v>
      </c>
      <c r="FD50" s="18">
        <v>0</v>
      </c>
      <c r="FE50" s="18">
        <v>0</v>
      </c>
      <c r="FF50" s="18">
        <v>0</v>
      </c>
      <c r="FG50" s="18">
        <v>0</v>
      </c>
      <c r="FH50" s="14">
        <v>0</v>
      </c>
      <c r="FI50" s="14">
        <v>0</v>
      </c>
      <c r="FJ50" s="14">
        <v>0</v>
      </c>
      <c r="FK50" s="14">
        <v>0</v>
      </c>
      <c r="FL50" s="14">
        <v>0</v>
      </c>
      <c r="FM50" s="14">
        <v>0</v>
      </c>
      <c r="FN50" s="14">
        <v>0</v>
      </c>
      <c r="FO50" s="14">
        <v>0</v>
      </c>
      <c r="FP50" s="14">
        <v>0</v>
      </c>
      <c r="FQ50" s="14">
        <v>0</v>
      </c>
      <c r="FR50" s="14">
        <v>0</v>
      </c>
      <c r="FS50" s="14">
        <v>0</v>
      </c>
      <c r="FT50" s="17">
        <v>0</v>
      </c>
      <c r="FU50" s="17">
        <v>0</v>
      </c>
      <c r="FV50" s="17">
        <v>0</v>
      </c>
      <c r="FW50" s="17">
        <v>0</v>
      </c>
      <c r="FX50" s="17">
        <v>0</v>
      </c>
      <c r="FY50" s="17">
        <v>0</v>
      </c>
      <c r="FZ50" s="17">
        <v>0</v>
      </c>
      <c r="GA50" s="17">
        <v>0</v>
      </c>
      <c r="GB50" s="17">
        <v>0</v>
      </c>
      <c r="GC50" s="17">
        <v>0</v>
      </c>
      <c r="GD50" s="17">
        <v>0</v>
      </c>
      <c r="GE50" s="17">
        <v>0</v>
      </c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5"/>
      <c r="LU50" s="15"/>
      <c r="LV50" s="15"/>
      <c r="LW50" s="15"/>
      <c r="LX50" s="15"/>
      <c r="LY50" s="15"/>
      <c r="LZ50" s="15"/>
      <c r="MA50" s="15"/>
      <c r="MB50" s="15"/>
      <c r="MC50" s="15"/>
      <c r="MD50" s="15"/>
      <c r="ME50" s="15"/>
      <c r="MF50" s="15"/>
      <c r="MG50" s="15"/>
      <c r="MH50" s="15"/>
      <c r="MI50" s="15"/>
      <c r="MJ50" s="15"/>
      <c r="MK50" s="15"/>
      <c r="ML50" s="15"/>
      <c r="MM50" s="15"/>
      <c r="MN50" s="15"/>
      <c r="MO50" s="15"/>
      <c r="MP50" s="15"/>
      <c r="MQ50" s="15"/>
      <c r="MR50" s="15"/>
      <c r="MS50" s="15"/>
      <c r="MT50" s="15"/>
      <c r="MU50" s="15"/>
      <c r="MV50" s="15"/>
      <c r="MW50" s="15"/>
      <c r="MX50" s="15"/>
      <c r="MY50" s="15"/>
      <c r="MZ50" s="15"/>
      <c r="NA50" s="15"/>
      <c r="NB50" s="15"/>
      <c r="NC50" s="15"/>
      <c r="ND50" s="15"/>
      <c r="NE50" s="15"/>
      <c r="NF50" s="15"/>
      <c r="NG50" s="15"/>
      <c r="NH50" s="15"/>
      <c r="NI50" s="15"/>
      <c r="NJ50" s="15"/>
      <c r="NK50" s="15"/>
      <c r="NL50" s="15"/>
      <c r="NM50" s="15"/>
      <c r="NN50" s="15"/>
      <c r="NO50" s="15"/>
      <c r="NP50" s="15"/>
      <c r="NQ50" s="15"/>
      <c r="NR50" s="15"/>
      <c r="NS50" s="15"/>
      <c r="NT50" s="15"/>
      <c r="NU50" s="15"/>
      <c r="NV50" s="15"/>
      <c r="NW50" s="15"/>
      <c r="NX50" s="15"/>
      <c r="NY50" s="15"/>
      <c r="NZ50" s="15"/>
      <c r="OA50" s="15"/>
      <c r="OB50" s="15"/>
      <c r="OC50" s="15"/>
      <c r="OD50" s="15"/>
      <c r="OE50" s="15"/>
      <c r="OF50" s="15"/>
      <c r="OG50" s="15"/>
      <c r="OH50" s="15"/>
      <c r="OI50" s="15"/>
      <c r="OJ50" s="15"/>
      <c r="OK50" s="15"/>
      <c r="OL50" s="15"/>
      <c r="OM50" s="15"/>
      <c r="ON50" s="15"/>
      <c r="OO50" s="15"/>
      <c r="OP50" s="15"/>
      <c r="OQ50" s="15"/>
      <c r="OR50" s="15"/>
      <c r="OS50" s="15"/>
      <c r="OT50" s="15"/>
      <c r="OU50" s="15"/>
      <c r="OV50" s="15"/>
      <c r="OW50" s="15"/>
      <c r="OX50" s="15"/>
      <c r="OY50" s="15"/>
      <c r="OZ50" s="15"/>
      <c r="PA50" s="15"/>
      <c r="PB50" s="15"/>
      <c r="PC50" s="15"/>
      <c r="PD50" s="15"/>
      <c r="PE50" s="15"/>
      <c r="PF50" s="15"/>
      <c r="PG50" s="15"/>
      <c r="PH50" s="15"/>
      <c r="PI50" s="15"/>
      <c r="PJ50" s="15"/>
      <c r="PK50" s="15"/>
      <c r="PL50" s="15"/>
      <c r="PM50" s="15"/>
      <c r="PN50" s="15"/>
      <c r="PO50" s="15"/>
      <c r="PP50" s="15"/>
      <c r="PQ50" s="15"/>
      <c r="PR50" s="15"/>
      <c r="PS50" s="15"/>
      <c r="PT50" s="15"/>
      <c r="PU50" s="15"/>
      <c r="PV50" s="15"/>
      <c r="PW50" s="15"/>
      <c r="PX50" s="15"/>
      <c r="PY50" s="15"/>
      <c r="PZ50" s="15"/>
      <c r="QA50" s="15"/>
      <c r="QB50" s="15"/>
      <c r="QC50" s="15"/>
      <c r="QD50" s="15"/>
      <c r="QE50" s="15"/>
      <c r="QF50" s="15"/>
      <c r="QG50" s="15"/>
      <c r="QH50" s="15"/>
      <c r="QI50" s="15"/>
    </row>
    <row r="51" spans="18:451">
      <c r="R51" s="13"/>
      <c r="S51" s="13" t="s">
        <v>52</v>
      </c>
      <c r="T51" s="1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7" t="e">
        <v>#DIV/0!</v>
      </c>
      <c r="CC51" s="17" t="e">
        <v>#DIV/0!</v>
      </c>
      <c r="CD51" s="17" t="e">
        <v>#DIV/0!</v>
      </c>
      <c r="CE51" s="17" t="e">
        <v>#DIV/0!</v>
      </c>
      <c r="CF51" s="17" t="e">
        <v>#DIV/0!</v>
      </c>
      <c r="CG51" s="17" t="e">
        <v>#DIV/0!</v>
      </c>
      <c r="CH51" s="17" t="e">
        <v>#DIV/0!</v>
      </c>
      <c r="CI51" s="17" t="e">
        <v>#DIV/0!</v>
      </c>
      <c r="CJ51" s="17" t="e">
        <v>#DIV/0!</v>
      </c>
      <c r="CK51" s="17" t="e">
        <v>#DIV/0!</v>
      </c>
      <c r="CL51" s="17" t="e">
        <v>#DIV/0!</v>
      </c>
      <c r="CM51" s="17" t="e">
        <v>#DIV/0!</v>
      </c>
      <c r="CN51" s="17" t="e">
        <v>#DIV/0!</v>
      </c>
      <c r="CO51" s="17" t="e">
        <v>#DIV/0!</v>
      </c>
      <c r="CP51" s="17" t="e">
        <v>#DIV/0!</v>
      </c>
      <c r="CQ51" s="17" t="e">
        <v>#DIV/0!</v>
      </c>
      <c r="CR51" s="17" t="e">
        <v>#DIV/0!</v>
      </c>
      <c r="CS51" s="17" t="e">
        <v>#DIV/0!</v>
      </c>
      <c r="CT51" s="17" t="e">
        <v>#DIV/0!</v>
      </c>
      <c r="CU51" s="17" t="e">
        <v>#DIV/0!</v>
      </c>
      <c r="CV51" s="17" t="e">
        <v>#DIV/0!</v>
      </c>
      <c r="CW51" s="17" t="e">
        <v>#DIV/0!</v>
      </c>
      <c r="CX51" s="17" t="e">
        <v>#DIV/0!</v>
      </c>
      <c r="CY51" s="17" t="e">
        <v>#DIV/0!</v>
      </c>
      <c r="CZ51" s="17">
        <v>0</v>
      </c>
      <c r="DA51" s="17">
        <v>0</v>
      </c>
      <c r="DB51" s="17">
        <v>0</v>
      </c>
      <c r="DC51" s="17">
        <v>0</v>
      </c>
      <c r="DD51" s="17">
        <v>0</v>
      </c>
      <c r="DE51" s="17">
        <v>0</v>
      </c>
      <c r="DF51" s="17">
        <v>0</v>
      </c>
      <c r="DG51" s="17">
        <v>0</v>
      </c>
      <c r="DH51" s="17">
        <v>0</v>
      </c>
      <c r="DI51" s="17">
        <v>0</v>
      </c>
      <c r="DJ51" s="17">
        <v>0</v>
      </c>
      <c r="DK51" s="17">
        <v>0</v>
      </c>
      <c r="DL51" s="18">
        <v>0</v>
      </c>
      <c r="DM51" s="18">
        <v>0</v>
      </c>
      <c r="DN51" s="18">
        <v>0</v>
      </c>
      <c r="DO51" s="18">
        <v>0</v>
      </c>
      <c r="DP51" s="18">
        <v>0</v>
      </c>
      <c r="DQ51" s="18">
        <v>0</v>
      </c>
      <c r="DR51" s="18">
        <v>0</v>
      </c>
      <c r="DS51" s="18">
        <v>0</v>
      </c>
      <c r="DT51" s="18">
        <v>0</v>
      </c>
      <c r="DU51" s="18">
        <v>0</v>
      </c>
      <c r="DV51" s="18">
        <v>0</v>
      </c>
      <c r="DW51" s="18">
        <v>0</v>
      </c>
      <c r="DX51" s="18">
        <v>0</v>
      </c>
      <c r="DY51" s="18">
        <v>0</v>
      </c>
      <c r="DZ51" s="18">
        <v>0</v>
      </c>
      <c r="EA51" s="18">
        <v>0</v>
      </c>
      <c r="EB51" s="18">
        <v>0</v>
      </c>
      <c r="EC51" s="18">
        <v>0</v>
      </c>
      <c r="ED51" s="18">
        <v>0</v>
      </c>
      <c r="EE51" s="18">
        <v>0</v>
      </c>
      <c r="EF51" s="18">
        <v>0</v>
      </c>
      <c r="EG51" s="18">
        <v>0</v>
      </c>
      <c r="EH51" s="18">
        <v>0</v>
      </c>
      <c r="EI51" s="18">
        <v>0</v>
      </c>
      <c r="EJ51" s="18">
        <v>0</v>
      </c>
      <c r="EK51" s="18">
        <v>0</v>
      </c>
      <c r="EL51" s="18">
        <v>0</v>
      </c>
      <c r="EM51" s="18">
        <v>0</v>
      </c>
      <c r="EN51" s="18">
        <v>0</v>
      </c>
      <c r="EO51" s="18">
        <v>0</v>
      </c>
      <c r="EP51" s="18">
        <v>0</v>
      </c>
      <c r="EQ51" s="18">
        <v>0</v>
      </c>
      <c r="ER51" s="18">
        <v>0</v>
      </c>
      <c r="ES51" s="18">
        <v>0</v>
      </c>
      <c r="ET51" s="18">
        <v>0</v>
      </c>
      <c r="EU51" s="18">
        <v>0</v>
      </c>
      <c r="EV51" s="18">
        <v>0</v>
      </c>
      <c r="EW51" s="18">
        <v>0</v>
      </c>
      <c r="EX51" s="18">
        <v>0</v>
      </c>
      <c r="EY51" s="18">
        <v>0</v>
      </c>
      <c r="EZ51" s="18">
        <v>0</v>
      </c>
      <c r="FA51" s="18">
        <v>0</v>
      </c>
      <c r="FB51" s="18">
        <v>0</v>
      </c>
      <c r="FC51" s="18">
        <v>0</v>
      </c>
      <c r="FD51" s="18">
        <v>0</v>
      </c>
      <c r="FE51" s="18">
        <v>0</v>
      </c>
      <c r="FF51" s="18">
        <v>0</v>
      </c>
      <c r="FG51" s="18">
        <v>0</v>
      </c>
      <c r="FH51" s="14">
        <v>0</v>
      </c>
      <c r="FI51" s="14">
        <v>0</v>
      </c>
      <c r="FJ51" s="14">
        <v>0</v>
      </c>
      <c r="FK51" s="14">
        <v>0</v>
      </c>
      <c r="FL51" s="14">
        <v>0</v>
      </c>
      <c r="FM51" s="14">
        <v>0</v>
      </c>
      <c r="FN51" s="14">
        <v>0</v>
      </c>
      <c r="FO51" s="14">
        <v>0</v>
      </c>
      <c r="FP51" s="14">
        <v>0</v>
      </c>
      <c r="FQ51" s="14">
        <v>0</v>
      </c>
      <c r="FR51" s="14">
        <v>0</v>
      </c>
      <c r="FS51" s="14">
        <v>0</v>
      </c>
      <c r="FT51" s="17">
        <v>0</v>
      </c>
      <c r="FU51" s="17">
        <v>0</v>
      </c>
      <c r="FV51" s="17">
        <v>0</v>
      </c>
      <c r="FW51" s="17">
        <v>0</v>
      </c>
      <c r="FX51" s="17">
        <v>0</v>
      </c>
      <c r="FY51" s="17">
        <v>0</v>
      </c>
      <c r="FZ51" s="17">
        <v>0</v>
      </c>
      <c r="GA51" s="17">
        <v>0</v>
      </c>
      <c r="GB51" s="17">
        <v>0</v>
      </c>
      <c r="GC51" s="17">
        <v>0</v>
      </c>
      <c r="GD51" s="17">
        <v>0</v>
      </c>
      <c r="GE51" s="17">
        <v>0</v>
      </c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5"/>
      <c r="LU51" s="15"/>
      <c r="LV51" s="15"/>
      <c r="LW51" s="15"/>
      <c r="LX51" s="15"/>
      <c r="LY51" s="15"/>
      <c r="LZ51" s="15"/>
      <c r="MA51" s="15"/>
      <c r="MB51" s="15"/>
      <c r="MC51" s="15"/>
      <c r="MD51" s="15"/>
      <c r="ME51" s="15"/>
      <c r="MF51" s="15"/>
      <c r="MG51" s="15"/>
      <c r="MH51" s="15"/>
      <c r="MI51" s="15"/>
      <c r="MJ51" s="15"/>
      <c r="MK51" s="15"/>
      <c r="ML51" s="15"/>
      <c r="MM51" s="15"/>
      <c r="MN51" s="15"/>
      <c r="MO51" s="15"/>
      <c r="MP51" s="15"/>
      <c r="MQ51" s="15"/>
      <c r="MR51" s="15"/>
      <c r="MS51" s="15"/>
      <c r="MT51" s="15"/>
      <c r="MU51" s="15"/>
      <c r="MV51" s="15"/>
      <c r="MW51" s="15"/>
      <c r="MX51" s="15"/>
      <c r="MY51" s="15"/>
      <c r="MZ51" s="15"/>
      <c r="NA51" s="15"/>
      <c r="NB51" s="15"/>
      <c r="NC51" s="15"/>
      <c r="ND51" s="15"/>
      <c r="NE51" s="15"/>
      <c r="NF51" s="15"/>
      <c r="NG51" s="15"/>
      <c r="NH51" s="15"/>
      <c r="NI51" s="15"/>
      <c r="NJ51" s="15"/>
      <c r="NK51" s="15"/>
      <c r="NL51" s="15"/>
      <c r="NM51" s="15"/>
      <c r="NN51" s="15"/>
      <c r="NO51" s="15"/>
      <c r="NP51" s="15"/>
      <c r="NQ51" s="15"/>
      <c r="NR51" s="15"/>
      <c r="NS51" s="15"/>
      <c r="NT51" s="15"/>
      <c r="NU51" s="15"/>
      <c r="NV51" s="15"/>
      <c r="NW51" s="15"/>
      <c r="NX51" s="15"/>
      <c r="NY51" s="15"/>
      <c r="NZ51" s="15"/>
      <c r="OA51" s="15"/>
      <c r="OB51" s="15"/>
      <c r="OC51" s="15"/>
      <c r="OD51" s="15"/>
      <c r="OE51" s="15"/>
      <c r="OF51" s="15"/>
      <c r="OG51" s="15"/>
      <c r="OH51" s="15"/>
      <c r="OI51" s="15"/>
      <c r="OJ51" s="15"/>
      <c r="OK51" s="15"/>
      <c r="OL51" s="15"/>
      <c r="OM51" s="15"/>
      <c r="ON51" s="15"/>
      <c r="OO51" s="15"/>
      <c r="OP51" s="15"/>
      <c r="OQ51" s="15"/>
      <c r="OR51" s="15"/>
      <c r="OS51" s="15"/>
      <c r="OT51" s="15"/>
      <c r="OU51" s="15"/>
      <c r="OV51" s="15"/>
      <c r="OW51" s="15"/>
      <c r="OX51" s="15"/>
      <c r="OY51" s="15"/>
      <c r="OZ51" s="15"/>
      <c r="PA51" s="15"/>
      <c r="PB51" s="15"/>
      <c r="PC51" s="15"/>
      <c r="PD51" s="15"/>
      <c r="PE51" s="15"/>
      <c r="PF51" s="15"/>
      <c r="PG51" s="15"/>
      <c r="PH51" s="15"/>
      <c r="PI51" s="15"/>
      <c r="PJ51" s="15"/>
      <c r="PK51" s="15"/>
      <c r="PL51" s="15"/>
      <c r="PM51" s="15"/>
      <c r="PN51" s="15"/>
      <c r="PO51" s="15"/>
      <c r="PP51" s="15"/>
      <c r="PQ51" s="15"/>
      <c r="PR51" s="15"/>
      <c r="PS51" s="15"/>
      <c r="PT51" s="15"/>
      <c r="PU51" s="15"/>
      <c r="PV51" s="15"/>
      <c r="PW51" s="15"/>
      <c r="PX51" s="15"/>
      <c r="PY51" s="15"/>
      <c r="PZ51" s="15"/>
      <c r="QA51" s="15"/>
      <c r="QB51" s="15"/>
      <c r="QC51" s="15"/>
      <c r="QD51" s="15"/>
      <c r="QE51" s="15"/>
      <c r="QF51" s="15"/>
      <c r="QG51" s="15"/>
      <c r="QH51" s="15"/>
      <c r="QI51" s="15"/>
    </row>
    <row r="52" spans="18:451">
      <c r="R52" s="13"/>
      <c r="S52" s="13" t="s">
        <v>99</v>
      </c>
      <c r="T52" s="1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7" t="e">
        <v>#DIV/0!</v>
      </c>
      <c r="CC52" s="17" t="e">
        <v>#DIV/0!</v>
      </c>
      <c r="CD52" s="17" t="e">
        <v>#DIV/0!</v>
      </c>
      <c r="CE52" s="17" t="e">
        <v>#DIV/0!</v>
      </c>
      <c r="CF52" s="17" t="e">
        <v>#DIV/0!</v>
      </c>
      <c r="CG52" s="17" t="e">
        <v>#DIV/0!</v>
      </c>
      <c r="CH52" s="17" t="e">
        <v>#DIV/0!</v>
      </c>
      <c r="CI52" s="17" t="e">
        <v>#DIV/0!</v>
      </c>
      <c r="CJ52" s="17" t="e">
        <v>#DIV/0!</v>
      </c>
      <c r="CK52" s="17" t="e">
        <v>#DIV/0!</v>
      </c>
      <c r="CL52" s="17" t="e">
        <v>#DIV/0!</v>
      </c>
      <c r="CM52" s="17" t="e">
        <v>#DIV/0!</v>
      </c>
      <c r="CN52" s="17" t="e">
        <v>#DIV/0!</v>
      </c>
      <c r="CO52" s="17" t="e">
        <v>#DIV/0!</v>
      </c>
      <c r="CP52" s="17" t="e">
        <v>#DIV/0!</v>
      </c>
      <c r="CQ52" s="17" t="e">
        <v>#DIV/0!</v>
      </c>
      <c r="CR52" s="17" t="e">
        <v>#DIV/0!</v>
      </c>
      <c r="CS52" s="17" t="e">
        <v>#DIV/0!</v>
      </c>
      <c r="CT52" s="17" t="e">
        <v>#DIV/0!</v>
      </c>
      <c r="CU52" s="17" t="e">
        <v>#DIV/0!</v>
      </c>
      <c r="CV52" s="17" t="e">
        <v>#DIV/0!</v>
      </c>
      <c r="CW52" s="17" t="e">
        <v>#DIV/0!</v>
      </c>
      <c r="CX52" s="17" t="e">
        <v>#DIV/0!</v>
      </c>
      <c r="CY52" s="17" t="e">
        <v>#DIV/0!</v>
      </c>
      <c r="CZ52" s="17">
        <v>0</v>
      </c>
      <c r="DA52" s="17">
        <v>0</v>
      </c>
      <c r="DB52" s="17">
        <v>0</v>
      </c>
      <c r="DC52" s="17">
        <v>0</v>
      </c>
      <c r="DD52" s="17">
        <v>0</v>
      </c>
      <c r="DE52" s="17">
        <v>0</v>
      </c>
      <c r="DF52" s="17">
        <v>0</v>
      </c>
      <c r="DG52" s="17">
        <v>0</v>
      </c>
      <c r="DH52" s="17">
        <v>0</v>
      </c>
      <c r="DI52" s="17">
        <v>0</v>
      </c>
      <c r="DJ52" s="17">
        <v>0</v>
      </c>
      <c r="DK52" s="17">
        <v>0</v>
      </c>
      <c r="DL52" s="18">
        <v>0</v>
      </c>
      <c r="DM52" s="18">
        <v>0</v>
      </c>
      <c r="DN52" s="18">
        <v>0</v>
      </c>
      <c r="DO52" s="18">
        <v>0</v>
      </c>
      <c r="DP52" s="18">
        <v>0</v>
      </c>
      <c r="DQ52" s="18">
        <v>0</v>
      </c>
      <c r="DR52" s="18">
        <v>0</v>
      </c>
      <c r="DS52" s="18">
        <v>0</v>
      </c>
      <c r="DT52" s="18">
        <v>0</v>
      </c>
      <c r="DU52" s="18">
        <v>0</v>
      </c>
      <c r="DV52" s="18">
        <v>0</v>
      </c>
      <c r="DW52" s="18">
        <v>0</v>
      </c>
      <c r="DX52" s="18">
        <v>0</v>
      </c>
      <c r="DY52" s="18">
        <v>0</v>
      </c>
      <c r="DZ52" s="18">
        <v>0</v>
      </c>
      <c r="EA52" s="18">
        <v>0</v>
      </c>
      <c r="EB52" s="18">
        <v>0</v>
      </c>
      <c r="EC52" s="18">
        <v>0</v>
      </c>
      <c r="ED52" s="18">
        <v>0</v>
      </c>
      <c r="EE52" s="18">
        <v>0</v>
      </c>
      <c r="EF52" s="18">
        <v>0</v>
      </c>
      <c r="EG52" s="18">
        <v>0</v>
      </c>
      <c r="EH52" s="18">
        <v>0</v>
      </c>
      <c r="EI52" s="18">
        <v>0</v>
      </c>
      <c r="EJ52" s="18">
        <v>0</v>
      </c>
      <c r="EK52" s="18">
        <v>0</v>
      </c>
      <c r="EL52" s="18">
        <v>0</v>
      </c>
      <c r="EM52" s="18">
        <v>0</v>
      </c>
      <c r="EN52" s="18">
        <v>0</v>
      </c>
      <c r="EO52" s="18">
        <v>0</v>
      </c>
      <c r="EP52" s="18">
        <v>0</v>
      </c>
      <c r="EQ52" s="18">
        <v>0</v>
      </c>
      <c r="ER52" s="18">
        <v>0</v>
      </c>
      <c r="ES52" s="18">
        <v>0</v>
      </c>
      <c r="ET52" s="18">
        <v>0</v>
      </c>
      <c r="EU52" s="18">
        <v>0</v>
      </c>
      <c r="EV52" s="18">
        <v>0</v>
      </c>
      <c r="EW52" s="18">
        <v>0</v>
      </c>
      <c r="EX52" s="18">
        <v>0</v>
      </c>
      <c r="EY52" s="18">
        <v>0</v>
      </c>
      <c r="EZ52" s="18">
        <v>0</v>
      </c>
      <c r="FA52" s="18">
        <v>0</v>
      </c>
      <c r="FB52" s="18">
        <v>0</v>
      </c>
      <c r="FC52" s="18">
        <v>0</v>
      </c>
      <c r="FD52" s="18">
        <v>0</v>
      </c>
      <c r="FE52" s="18">
        <v>0</v>
      </c>
      <c r="FF52" s="18">
        <v>0</v>
      </c>
      <c r="FG52" s="18">
        <v>0</v>
      </c>
      <c r="FH52" s="14">
        <v>0</v>
      </c>
      <c r="FI52" s="14">
        <v>0</v>
      </c>
      <c r="FJ52" s="14">
        <v>0</v>
      </c>
      <c r="FK52" s="14">
        <v>0</v>
      </c>
      <c r="FL52" s="14">
        <v>0</v>
      </c>
      <c r="FM52" s="14">
        <v>0</v>
      </c>
      <c r="FN52" s="14">
        <v>0</v>
      </c>
      <c r="FO52" s="14">
        <v>0</v>
      </c>
      <c r="FP52" s="14">
        <v>0</v>
      </c>
      <c r="FQ52" s="14">
        <v>0</v>
      </c>
      <c r="FR52" s="14">
        <v>0</v>
      </c>
      <c r="FS52" s="14">
        <v>0</v>
      </c>
      <c r="FT52" s="17">
        <v>0</v>
      </c>
      <c r="FU52" s="17">
        <v>0</v>
      </c>
      <c r="FV52" s="17">
        <v>0</v>
      </c>
      <c r="FW52" s="17">
        <v>0</v>
      </c>
      <c r="FX52" s="17">
        <v>0</v>
      </c>
      <c r="FY52" s="17">
        <v>0</v>
      </c>
      <c r="FZ52" s="17">
        <v>0</v>
      </c>
      <c r="GA52" s="17">
        <v>0</v>
      </c>
      <c r="GB52" s="17">
        <v>0</v>
      </c>
      <c r="GC52" s="17">
        <v>0</v>
      </c>
      <c r="GD52" s="17">
        <v>0</v>
      </c>
      <c r="GE52" s="17">
        <v>0</v>
      </c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5"/>
      <c r="LU52" s="15"/>
      <c r="LV52" s="15"/>
      <c r="LW52" s="15"/>
      <c r="LX52" s="15"/>
      <c r="LY52" s="15"/>
      <c r="LZ52" s="15"/>
      <c r="MA52" s="15"/>
      <c r="MB52" s="15"/>
      <c r="MC52" s="15"/>
      <c r="MD52" s="15"/>
      <c r="ME52" s="15"/>
      <c r="MF52" s="15"/>
      <c r="MG52" s="15"/>
      <c r="MH52" s="15"/>
      <c r="MI52" s="15"/>
      <c r="MJ52" s="15"/>
      <c r="MK52" s="15"/>
      <c r="ML52" s="15"/>
      <c r="MM52" s="15"/>
      <c r="MN52" s="15"/>
      <c r="MO52" s="15"/>
      <c r="MP52" s="15"/>
      <c r="MQ52" s="15"/>
      <c r="MR52" s="15"/>
      <c r="MS52" s="15"/>
      <c r="MT52" s="15"/>
      <c r="MU52" s="15"/>
      <c r="MV52" s="15"/>
      <c r="MW52" s="15"/>
      <c r="MX52" s="15"/>
      <c r="MY52" s="15"/>
      <c r="MZ52" s="15"/>
      <c r="NA52" s="15"/>
      <c r="NB52" s="15"/>
      <c r="NC52" s="15"/>
      <c r="ND52" s="15"/>
      <c r="NE52" s="15"/>
      <c r="NF52" s="15"/>
      <c r="NG52" s="15"/>
      <c r="NH52" s="15"/>
      <c r="NI52" s="15"/>
      <c r="NJ52" s="15"/>
      <c r="NK52" s="15"/>
      <c r="NL52" s="15"/>
      <c r="NM52" s="15"/>
      <c r="NN52" s="15"/>
      <c r="NO52" s="15"/>
      <c r="NP52" s="15"/>
      <c r="NQ52" s="15"/>
      <c r="NR52" s="15"/>
      <c r="NS52" s="15"/>
      <c r="NT52" s="15"/>
      <c r="NU52" s="15"/>
      <c r="NV52" s="15"/>
      <c r="NW52" s="15"/>
      <c r="NX52" s="15"/>
      <c r="NY52" s="15"/>
      <c r="NZ52" s="15"/>
      <c r="OA52" s="15"/>
      <c r="OB52" s="15"/>
      <c r="OC52" s="15"/>
      <c r="OD52" s="15"/>
      <c r="OE52" s="15"/>
      <c r="OF52" s="15"/>
      <c r="OG52" s="15"/>
      <c r="OH52" s="15"/>
      <c r="OI52" s="15"/>
      <c r="OJ52" s="15"/>
      <c r="OK52" s="15"/>
      <c r="OL52" s="15"/>
      <c r="OM52" s="15"/>
      <c r="ON52" s="15"/>
      <c r="OO52" s="15"/>
      <c r="OP52" s="15"/>
      <c r="OQ52" s="15"/>
      <c r="OR52" s="15"/>
      <c r="OS52" s="15"/>
      <c r="OT52" s="15"/>
      <c r="OU52" s="15"/>
      <c r="OV52" s="15"/>
      <c r="OW52" s="15"/>
      <c r="OX52" s="15"/>
      <c r="OY52" s="15"/>
      <c r="OZ52" s="15"/>
      <c r="PA52" s="15"/>
      <c r="PB52" s="15"/>
      <c r="PC52" s="15"/>
      <c r="PD52" s="15"/>
      <c r="PE52" s="15"/>
      <c r="PF52" s="15"/>
      <c r="PG52" s="15"/>
      <c r="PH52" s="15"/>
      <c r="PI52" s="15"/>
      <c r="PJ52" s="15"/>
      <c r="PK52" s="15"/>
      <c r="PL52" s="15"/>
      <c r="PM52" s="15"/>
      <c r="PN52" s="15"/>
      <c r="PO52" s="15"/>
      <c r="PP52" s="15"/>
      <c r="PQ52" s="15"/>
      <c r="PR52" s="15"/>
      <c r="PS52" s="15"/>
      <c r="PT52" s="15"/>
      <c r="PU52" s="15"/>
      <c r="PV52" s="15"/>
      <c r="PW52" s="15"/>
      <c r="PX52" s="15"/>
      <c r="PY52" s="15"/>
      <c r="PZ52" s="15"/>
      <c r="QA52" s="15"/>
      <c r="QB52" s="15"/>
      <c r="QC52" s="15"/>
      <c r="QD52" s="15"/>
      <c r="QE52" s="15"/>
      <c r="QF52" s="15"/>
      <c r="QG52" s="15"/>
      <c r="QH52" s="15"/>
      <c r="QI52" s="15"/>
    </row>
    <row r="53" spans="18:451">
      <c r="R53" s="13"/>
      <c r="S53" s="13" t="s">
        <v>54</v>
      </c>
      <c r="T53" s="16"/>
      <c r="U53" s="26"/>
      <c r="V53" s="26"/>
      <c r="W53" s="26"/>
      <c r="X53" s="26"/>
      <c r="Y53" s="26"/>
      <c r="Z53" s="26"/>
      <c r="AA53" s="26"/>
      <c r="AB53" s="26"/>
      <c r="AC53" s="26">
        <v>42</v>
      </c>
      <c r="AD53" s="26"/>
      <c r="AE53" s="26"/>
      <c r="AF53" s="29"/>
      <c r="AG53" s="29"/>
      <c r="AH53" s="29"/>
      <c r="AI53" s="29"/>
      <c r="AJ53" s="29"/>
      <c r="AK53" s="29"/>
      <c r="AL53" s="29"/>
      <c r="AM53" s="29"/>
      <c r="AN53" s="29"/>
      <c r="AO53" s="29">
        <v>0</v>
      </c>
      <c r="AP53" s="29"/>
      <c r="AQ53" s="29"/>
      <c r="AR53" s="26"/>
      <c r="AS53" s="26"/>
      <c r="AT53" s="26"/>
      <c r="AU53" s="26"/>
      <c r="AV53" s="26"/>
      <c r="AW53" s="26"/>
      <c r="AX53" s="26"/>
      <c r="AY53" s="26"/>
      <c r="AZ53" s="26"/>
      <c r="BA53" s="26">
        <v>0</v>
      </c>
      <c r="BB53" s="26"/>
      <c r="BC53" s="26"/>
      <c r="BD53" s="26"/>
      <c r="BE53" s="26"/>
      <c r="BF53" s="26"/>
      <c r="BG53" s="26"/>
      <c r="BH53" s="15"/>
      <c r="BI53" s="15"/>
      <c r="BJ53" s="15"/>
      <c r="BK53" s="15"/>
      <c r="BL53" s="15"/>
      <c r="BM53" s="15">
        <v>0</v>
      </c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>
        <v>0</v>
      </c>
      <c r="BZ53" s="15"/>
      <c r="CA53" s="15"/>
      <c r="CB53" s="17" t="e">
        <v>#DIV/0!</v>
      </c>
      <c r="CC53" s="17" t="e">
        <v>#DIV/0!</v>
      </c>
      <c r="CD53" s="17" t="e">
        <v>#DIV/0!</v>
      </c>
      <c r="CE53" s="17" t="e">
        <v>#DIV/0!</v>
      </c>
      <c r="CF53" s="17" t="e">
        <v>#DIV/0!</v>
      </c>
      <c r="CG53" s="17" t="e">
        <v>#DIV/0!</v>
      </c>
      <c r="CH53" s="17" t="e">
        <v>#DIV/0!</v>
      </c>
      <c r="CI53" s="17" t="e">
        <v>#DIV/0!</v>
      </c>
      <c r="CJ53" s="17" t="e">
        <v>#DIV/0!</v>
      </c>
      <c r="CK53" s="17" t="e">
        <v>#DIV/0!</v>
      </c>
      <c r="CL53" s="17" t="e">
        <v>#DIV/0!</v>
      </c>
      <c r="CM53" s="17" t="e">
        <v>#DIV/0!</v>
      </c>
      <c r="CN53" s="17" t="e">
        <v>#DIV/0!</v>
      </c>
      <c r="CO53" s="17" t="e">
        <v>#DIV/0!</v>
      </c>
      <c r="CP53" s="17" t="e">
        <v>#DIV/0!</v>
      </c>
      <c r="CQ53" s="17" t="e">
        <v>#DIV/0!</v>
      </c>
      <c r="CR53" s="17" t="e">
        <v>#DIV/0!</v>
      </c>
      <c r="CS53" s="17" t="e">
        <v>#DIV/0!</v>
      </c>
      <c r="CT53" s="17" t="e">
        <v>#DIV/0!</v>
      </c>
      <c r="CU53" s="17" t="e">
        <v>#DIV/0!</v>
      </c>
      <c r="CV53" s="17" t="e">
        <v>#DIV/0!</v>
      </c>
      <c r="CW53" s="17" t="e">
        <v>#DIV/0!</v>
      </c>
      <c r="CX53" s="17" t="e">
        <v>#DIV/0!</v>
      </c>
      <c r="CY53" s="17" t="e">
        <v>#DIV/0!</v>
      </c>
      <c r="CZ53" s="17">
        <v>0</v>
      </c>
      <c r="DA53" s="17">
        <v>0</v>
      </c>
      <c r="DB53" s="17">
        <v>0</v>
      </c>
      <c r="DC53" s="17">
        <v>0</v>
      </c>
      <c r="DD53" s="17">
        <v>0</v>
      </c>
      <c r="DE53" s="17">
        <v>0</v>
      </c>
      <c r="DF53" s="17">
        <v>0</v>
      </c>
      <c r="DG53" s="17">
        <v>0</v>
      </c>
      <c r="DH53" s="17">
        <v>0</v>
      </c>
      <c r="DI53" s="17">
        <v>0.15685610129039579</v>
      </c>
      <c r="DJ53" s="17">
        <v>0</v>
      </c>
      <c r="DK53" s="17">
        <v>0</v>
      </c>
      <c r="DL53" s="18">
        <v>0</v>
      </c>
      <c r="DM53" s="18">
        <v>0</v>
      </c>
      <c r="DN53" s="18">
        <v>0</v>
      </c>
      <c r="DO53" s="18">
        <v>0</v>
      </c>
      <c r="DP53" s="18">
        <v>0</v>
      </c>
      <c r="DQ53" s="18">
        <v>0</v>
      </c>
      <c r="DR53" s="18">
        <v>0</v>
      </c>
      <c r="DS53" s="18">
        <v>0</v>
      </c>
      <c r="DT53" s="18">
        <v>0</v>
      </c>
      <c r="DU53" s="18">
        <v>114.30005120102017</v>
      </c>
      <c r="DV53" s="18">
        <v>0</v>
      </c>
      <c r="DW53" s="18">
        <v>0</v>
      </c>
      <c r="DX53" s="18">
        <v>0</v>
      </c>
      <c r="DY53" s="18">
        <v>0</v>
      </c>
      <c r="DZ53" s="18">
        <v>0</v>
      </c>
      <c r="EA53" s="18">
        <v>0</v>
      </c>
      <c r="EB53" s="18">
        <v>0</v>
      </c>
      <c r="EC53" s="18">
        <v>0</v>
      </c>
      <c r="ED53" s="18">
        <v>0</v>
      </c>
      <c r="EE53" s="18">
        <v>0</v>
      </c>
      <c r="EF53" s="18">
        <v>0</v>
      </c>
      <c r="EG53" s="18">
        <v>112.25814802910061</v>
      </c>
      <c r="EH53" s="18">
        <v>0</v>
      </c>
      <c r="EI53" s="18">
        <v>0</v>
      </c>
      <c r="EJ53" s="18">
        <v>0</v>
      </c>
      <c r="EK53" s="18">
        <v>0</v>
      </c>
      <c r="EL53" s="18">
        <v>0</v>
      </c>
      <c r="EM53" s="18">
        <v>0</v>
      </c>
      <c r="EN53" s="18">
        <v>0</v>
      </c>
      <c r="EO53" s="18">
        <v>0</v>
      </c>
      <c r="EP53" s="18">
        <v>0</v>
      </c>
      <c r="EQ53" s="18">
        <v>0</v>
      </c>
      <c r="ER53" s="18">
        <v>0</v>
      </c>
      <c r="ES53" s="18">
        <v>2</v>
      </c>
      <c r="ET53" s="18">
        <v>0</v>
      </c>
      <c r="EU53" s="18">
        <v>0</v>
      </c>
      <c r="EV53" s="18">
        <v>0</v>
      </c>
      <c r="EW53" s="18">
        <v>0</v>
      </c>
      <c r="EX53" s="18">
        <v>0</v>
      </c>
      <c r="EY53" s="18">
        <v>0</v>
      </c>
      <c r="EZ53" s="18">
        <v>0</v>
      </c>
      <c r="FA53" s="18">
        <v>0</v>
      </c>
      <c r="FB53" s="18">
        <v>0</v>
      </c>
      <c r="FC53" s="18">
        <v>0</v>
      </c>
      <c r="FD53" s="18">
        <v>0</v>
      </c>
      <c r="FE53" s="18">
        <v>710.94188763360273</v>
      </c>
      <c r="FF53" s="18">
        <v>0</v>
      </c>
      <c r="FG53" s="18">
        <v>0</v>
      </c>
      <c r="FH53" s="14">
        <v>0</v>
      </c>
      <c r="FI53" s="14">
        <v>0</v>
      </c>
      <c r="FJ53" s="14">
        <v>0</v>
      </c>
      <c r="FK53" s="14">
        <v>0</v>
      </c>
      <c r="FL53" s="14">
        <v>0</v>
      </c>
      <c r="FM53" s="14">
        <v>0</v>
      </c>
      <c r="FN53" s="14">
        <v>0</v>
      </c>
      <c r="FO53" s="14">
        <v>0</v>
      </c>
      <c r="FP53" s="14">
        <v>0</v>
      </c>
      <c r="FQ53" s="14">
        <v>769769</v>
      </c>
      <c r="FR53" s="14">
        <v>0</v>
      </c>
      <c r="FS53" s="14">
        <v>0</v>
      </c>
      <c r="FT53" s="17">
        <v>0</v>
      </c>
      <c r="FU53" s="17">
        <v>0</v>
      </c>
      <c r="FV53" s="17">
        <v>0</v>
      </c>
      <c r="FW53" s="17">
        <v>0</v>
      </c>
      <c r="FX53" s="17">
        <v>0</v>
      </c>
      <c r="FY53" s="17">
        <v>0</v>
      </c>
      <c r="FZ53" s="17">
        <v>0</v>
      </c>
      <c r="GA53" s="17">
        <v>0</v>
      </c>
      <c r="GB53" s="17">
        <v>0</v>
      </c>
      <c r="GC53" s="17">
        <v>0.16294027169189718</v>
      </c>
      <c r="GD53" s="17">
        <v>0</v>
      </c>
      <c r="GE53" s="17">
        <v>0</v>
      </c>
      <c r="GF53" s="16"/>
      <c r="GG53" s="16"/>
      <c r="GH53" s="16"/>
      <c r="GI53" s="16"/>
      <c r="GJ53" s="16"/>
      <c r="GK53" s="16"/>
      <c r="GL53" s="16"/>
      <c r="GM53" s="16"/>
      <c r="GN53" s="16"/>
      <c r="GO53" s="16">
        <v>0</v>
      </c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>
        <v>0</v>
      </c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>
        <v>0</v>
      </c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>
        <v>0</v>
      </c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>
        <v>0</v>
      </c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>
        <v>0</v>
      </c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>
        <v>0</v>
      </c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>
        <v>0</v>
      </c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>
        <v>0</v>
      </c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>
        <v>42</v>
      </c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>
        <v>0</v>
      </c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>
        <v>0</v>
      </c>
      <c r="LR53" s="16"/>
      <c r="LS53" s="16"/>
      <c r="LT53" s="15"/>
      <c r="LU53" s="15"/>
      <c r="LV53" s="15"/>
      <c r="LW53" s="15"/>
      <c r="LX53" s="15"/>
      <c r="LY53" s="15"/>
      <c r="LZ53" s="15"/>
      <c r="MA53" s="15"/>
      <c r="MB53" s="15"/>
      <c r="MC53" s="15">
        <v>0</v>
      </c>
      <c r="MD53" s="15"/>
      <c r="ME53" s="15"/>
      <c r="MF53" s="15"/>
      <c r="MG53" s="15"/>
      <c r="MH53" s="15"/>
      <c r="MI53" s="15"/>
      <c r="MJ53" s="15"/>
      <c r="MK53" s="15"/>
      <c r="ML53" s="15"/>
      <c r="MM53" s="15"/>
      <c r="MN53" s="15"/>
      <c r="MO53" s="15">
        <v>0</v>
      </c>
      <c r="MP53" s="15"/>
      <c r="MQ53" s="15"/>
      <c r="MR53" s="15"/>
      <c r="MS53" s="15"/>
      <c r="MT53" s="15"/>
      <c r="MU53" s="15"/>
      <c r="MV53" s="15"/>
      <c r="MW53" s="15"/>
      <c r="MX53" s="15"/>
      <c r="MY53" s="15"/>
      <c r="MZ53" s="15"/>
      <c r="NA53" s="15">
        <v>0</v>
      </c>
      <c r="NB53" s="15"/>
      <c r="NC53" s="15"/>
      <c r="ND53" s="15"/>
      <c r="NE53" s="15"/>
      <c r="NF53" s="15"/>
      <c r="NG53" s="15"/>
      <c r="NH53" s="15"/>
      <c r="NI53" s="15"/>
      <c r="NJ53" s="15"/>
      <c r="NK53" s="15"/>
      <c r="NL53" s="15"/>
      <c r="NM53" s="15">
        <v>0</v>
      </c>
      <c r="NN53" s="15"/>
      <c r="NO53" s="15"/>
      <c r="NP53" s="15"/>
      <c r="NQ53" s="15"/>
      <c r="NR53" s="15"/>
      <c r="NS53" s="15"/>
      <c r="NT53" s="15"/>
      <c r="NU53" s="15"/>
      <c r="NV53" s="15"/>
      <c r="NW53" s="15"/>
      <c r="NX53" s="15"/>
      <c r="NY53" s="15">
        <v>0</v>
      </c>
      <c r="NZ53" s="15"/>
      <c r="OA53" s="15"/>
      <c r="OB53" s="15"/>
      <c r="OC53" s="15"/>
      <c r="OD53" s="15"/>
      <c r="OE53" s="15"/>
      <c r="OF53" s="15"/>
      <c r="OG53" s="15"/>
      <c r="OH53" s="15"/>
      <c r="OI53" s="15"/>
      <c r="OJ53" s="15"/>
      <c r="OK53" s="15">
        <v>0</v>
      </c>
      <c r="OL53" s="15"/>
      <c r="OM53" s="15"/>
      <c r="ON53" s="15"/>
      <c r="OO53" s="15"/>
      <c r="OP53" s="15"/>
      <c r="OQ53" s="15"/>
      <c r="OR53" s="15"/>
      <c r="OS53" s="15"/>
      <c r="OT53" s="15"/>
      <c r="OU53" s="15"/>
      <c r="OV53" s="15"/>
      <c r="OW53" s="15">
        <v>0</v>
      </c>
      <c r="OX53" s="15"/>
      <c r="OY53" s="15"/>
      <c r="OZ53" s="15"/>
      <c r="PA53" s="15"/>
      <c r="PB53" s="15"/>
      <c r="PC53" s="15"/>
      <c r="PD53" s="15"/>
      <c r="PE53" s="15"/>
      <c r="PF53" s="15"/>
      <c r="PG53" s="15"/>
      <c r="PH53" s="15"/>
      <c r="PI53" s="15">
        <v>0</v>
      </c>
      <c r="PJ53" s="15"/>
      <c r="PK53" s="15"/>
      <c r="PL53" s="15"/>
      <c r="PM53" s="15"/>
      <c r="PN53" s="15"/>
      <c r="PO53" s="15"/>
      <c r="PP53" s="15"/>
      <c r="PQ53" s="15"/>
      <c r="PR53" s="15"/>
      <c r="PS53" s="15"/>
      <c r="PT53" s="15"/>
      <c r="PU53" s="15">
        <v>0</v>
      </c>
      <c r="PV53" s="15"/>
      <c r="PW53" s="15"/>
      <c r="PX53" s="15"/>
      <c r="PY53" s="15"/>
      <c r="PZ53" s="15"/>
      <c r="QA53" s="15"/>
      <c r="QB53" s="15"/>
      <c r="QC53" s="15"/>
      <c r="QD53" s="15"/>
      <c r="QE53" s="15"/>
      <c r="QF53" s="15"/>
      <c r="QG53" s="15">
        <v>0</v>
      </c>
      <c r="QH53" s="15"/>
      <c r="QI53" s="15"/>
    </row>
    <row r="54" spans="18:451">
      <c r="R54" s="13"/>
      <c r="S54" s="13" t="s">
        <v>55</v>
      </c>
      <c r="T54" s="1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7" t="e">
        <v>#DIV/0!</v>
      </c>
      <c r="CC54" s="17" t="e">
        <v>#DIV/0!</v>
      </c>
      <c r="CD54" s="17" t="e">
        <v>#DIV/0!</v>
      </c>
      <c r="CE54" s="17" t="e">
        <v>#DIV/0!</v>
      </c>
      <c r="CF54" s="17" t="e">
        <v>#DIV/0!</v>
      </c>
      <c r="CG54" s="17" t="e">
        <v>#DIV/0!</v>
      </c>
      <c r="CH54" s="17" t="e">
        <v>#DIV/0!</v>
      </c>
      <c r="CI54" s="17" t="e">
        <v>#DIV/0!</v>
      </c>
      <c r="CJ54" s="17" t="e">
        <v>#DIV/0!</v>
      </c>
      <c r="CK54" s="17" t="e">
        <v>#DIV/0!</v>
      </c>
      <c r="CL54" s="17" t="e">
        <v>#DIV/0!</v>
      </c>
      <c r="CM54" s="17" t="e">
        <v>#DIV/0!</v>
      </c>
      <c r="CN54" s="17" t="e">
        <v>#DIV/0!</v>
      </c>
      <c r="CO54" s="17" t="e">
        <v>#DIV/0!</v>
      </c>
      <c r="CP54" s="17" t="e">
        <v>#DIV/0!</v>
      </c>
      <c r="CQ54" s="17" t="e">
        <v>#DIV/0!</v>
      </c>
      <c r="CR54" s="17" t="e">
        <v>#DIV/0!</v>
      </c>
      <c r="CS54" s="17" t="e">
        <v>#DIV/0!</v>
      </c>
      <c r="CT54" s="17" t="e">
        <v>#DIV/0!</v>
      </c>
      <c r="CU54" s="17" t="e">
        <v>#DIV/0!</v>
      </c>
      <c r="CV54" s="17" t="e">
        <v>#DIV/0!</v>
      </c>
      <c r="CW54" s="17" t="e">
        <v>#DIV/0!</v>
      </c>
      <c r="CX54" s="17" t="e">
        <v>#DIV/0!</v>
      </c>
      <c r="CY54" s="17" t="e">
        <v>#DIV/0!</v>
      </c>
      <c r="CZ54" s="17">
        <v>0</v>
      </c>
      <c r="DA54" s="17">
        <v>0</v>
      </c>
      <c r="DB54" s="17">
        <v>0</v>
      </c>
      <c r="DC54" s="17">
        <v>0</v>
      </c>
      <c r="DD54" s="17">
        <v>0</v>
      </c>
      <c r="DE54" s="17">
        <v>0</v>
      </c>
      <c r="DF54" s="17">
        <v>0</v>
      </c>
      <c r="DG54" s="17">
        <v>0</v>
      </c>
      <c r="DH54" s="17">
        <v>0</v>
      </c>
      <c r="DI54" s="17">
        <v>0</v>
      </c>
      <c r="DJ54" s="17">
        <v>0</v>
      </c>
      <c r="DK54" s="17">
        <v>0</v>
      </c>
      <c r="DL54" s="18">
        <v>0</v>
      </c>
      <c r="DM54" s="18">
        <v>0</v>
      </c>
      <c r="DN54" s="18">
        <v>0</v>
      </c>
      <c r="DO54" s="18">
        <v>0</v>
      </c>
      <c r="DP54" s="18">
        <v>0</v>
      </c>
      <c r="DQ54" s="18">
        <v>0</v>
      </c>
      <c r="DR54" s="18">
        <v>0</v>
      </c>
      <c r="DS54" s="18">
        <v>0</v>
      </c>
      <c r="DT54" s="18">
        <v>0</v>
      </c>
      <c r="DU54" s="18">
        <v>0</v>
      </c>
      <c r="DV54" s="18">
        <v>0</v>
      </c>
      <c r="DW54" s="18">
        <v>0</v>
      </c>
      <c r="DX54" s="18">
        <v>0</v>
      </c>
      <c r="DY54" s="18">
        <v>0</v>
      </c>
      <c r="DZ54" s="18">
        <v>0</v>
      </c>
      <c r="EA54" s="18">
        <v>0</v>
      </c>
      <c r="EB54" s="18">
        <v>0</v>
      </c>
      <c r="EC54" s="18">
        <v>0</v>
      </c>
      <c r="ED54" s="18">
        <v>0</v>
      </c>
      <c r="EE54" s="18">
        <v>0</v>
      </c>
      <c r="EF54" s="18">
        <v>0</v>
      </c>
      <c r="EG54" s="18">
        <v>0</v>
      </c>
      <c r="EH54" s="18">
        <v>0</v>
      </c>
      <c r="EI54" s="18">
        <v>0</v>
      </c>
      <c r="EJ54" s="18">
        <v>0</v>
      </c>
      <c r="EK54" s="18">
        <v>0</v>
      </c>
      <c r="EL54" s="18">
        <v>0</v>
      </c>
      <c r="EM54" s="18">
        <v>0</v>
      </c>
      <c r="EN54" s="18">
        <v>0</v>
      </c>
      <c r="EO54" s="18">
        <v>0</v>
      </c>
      <c r="EP54" s="18">
        <v>0</v>
      </c>
      <c r="EQ54" s="18">
        <v>0</v>
      </c>
      <c r="ER54" s="18">
        <v>0</v>
      </c>
      <c r="ES54" s="18">
        <v>0</v>
      </c>
      <c r="ET54" s="18">
        <v>0</v>
      </c>
      <c r="EU54" s="18">
        <v>0</v>
      </c>
      <c r="EV54" s="18">
        <v>0</v>
      </c>
      <c r="EW54" s="18">
        <v>0</v>
      </c>
      <c r="EX54" s="18">
        <v>0</v>
      </c>
      <c r="EY54" s="18">
        <v>0</v>
      </c>
      <c r="EZ54" s="18">
        <v>0</v>
      </c>
      <c r="FA54" s="18">
        <v>0</v>
      </c>
      <c r="FB54" s="18">
        <v>0</v>
      </c>
      <c r="FC54" s="18">
        <v>0</v>
      </c>
      <c r="FD54" s="18">
        <v>0</v>
      </c>
      <c r="FE54" s="18">
        <v>0</v>
      </c>
      <c r="FF54" s="18">
        <v>0</v>
      </c>
      <c r="FG54" s="18">
        <v>0</v>
      </c>
      <c r="FH54" s="14">
        <v>0</v>
      </c>
      <c r="FI54" s="14">
        <v>0</v>
      </c>
      <c r="FJ54" s="14">
        <v>0</v>
      </c>
      <c r="FK54" s="14">
        <v>0</v>
      </c>
      <c r="FL54" s="14">
        <v>0</v>
      </c>
      <c r="FM54" s="14">
        <v>0</v>
      </c>
      <c r="FN54" s="14">
        <v>0</v>
      </c>
      <c r="FO54" s="14">
        <v>0</v>
      </c>
      <c r="FP54" s="14">
        <v>0</v>
      </c>
      <c r="FQ54" s="14">
        <v>0</v>
      </c>
      <c r="FR54" s="14">
        <v>0</v>
      </c>
      <c r="FS54" s="14">
        <v>0</v>
      </c>
      <c r="FT54" s="17">
        <v>0</v>
      </c>
      <c r="FU54" s="17">
        <v>0</v>
      </c>
      <c r="FV54" s="17">
        <v>0</v>
      </c>
      <c r="FW54" s="17">
        <v>0</v>
      </c>
      <c r="FX54" s="17">
        <v>0</v>
      </c>
      <c r="FY54" s="17">
        <v>0</v>
      </c>
      <c r="FZ54" s="17">
        <v>0</v>
      </c>
      <c r="GA54" s="17">
        <v>0</v>
      </c>
      <c r="GB54" s="17">
        <v>0</v>
      </c>
      <c r="GC54" s="17">
        <v>0</v>
      </c>
      <c r="GD54" s="17">
        <v>0</v>
      </c>
      <c r="GE54" s="17">
        <v>0</v>
      </c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5"/>
      <c r="LU54" s="15"/>
      <c r="LV54" s="15"/>
      <c r="LW54" s="15"/>
      <c r="LX54" s="15"/>
      <c r="LY54" s="15"/>
      <c r="LZ54" s="15"/>
      <c r="MA54" s="15"/>
      <c r="MB54" s="15"/>
      <c r="MC54" s="15"/>
      <c r="MD54" s="15"/>
      <c r="ME54" s="15"/>
      <c r="MF54" s="15"/>
      <c r="MG54" s="15"/>
      <c r="MH54" s="15"/>
      <c r="MI54" s="15"/>
      <c r="MJ54" s="15"/>
      <c r="MK54" s="15"/>
      <c r="ML54" s="15"/>
      <c r="MM54" s="15"/>
      <c r="MN54" s="15"/>
      <c r="MO54" s="15"/>
      <c r="MP54" s="15"/>
      <c r="MQ54" s="15"/>
      <c r="MR54" s="15"/>
      <c r="MS54" s="15"/>
      <c r="MT54" s="15"/>
      <c r="MU54" s="15"/>
      <c r="MV54" s="15"/>
      <c r="MW54" s="15"/>
      <c r="MX54" s="15"/>
      <c r="MY54" s="15"/>
      <c r="MZ54" s="15"/>
      <c r="NA54" s="15"/>
      <c r="NB54" s="15"/>
      <c r="NC54" s="15"/>
      <c r="ND54" s="15"/>
      <c r="NE54" s="15"/>
      <c r="NF54" s="15"/>
      <c r="NG54" s="15"/>
      <c r="NH54" s="15"/>
      <c r="NI54" s="15"/>
      <c r="NJ54" s="15"/>
      <c r="NK54" s="15"/>
      <c r="NL54" s="15"/>
      <c r="NM54" s="15"/>
      <c r="NN54" s="15"/>
      <c r="NO54" s="15"/>
      <c r="NP54" s="15"/>
      <c r="NQ54" s="15"/>
      <c r="NR54" s="15"/>
      <c r="NS54" s="15"/>
      <c r="NT54" s="15"/>
      <c r="NU54" s="15"/>
      <c r="NV54" s="15"/>
      <c r="NW54" s="15"/>
      <c r="NX54" s="15"/>
      <c r="NY54" s="15"/>
      <c r="NZ54" s="15"/>
      <c r="OA54" s="15"/>
      <c r="OB54" s="15"/>
      <c r="OC54" s="15"/>
      <c r="OD54" s="15"/>
      <c r="OE54" s="15"/>
      <c r="OF54" s="15"/>
      <c r="OG54" s="15"/>
      <c r="OH54" s="15"/>
      <c r="OI54" s="15"/>
      <c r="OJ54" s="15"/>
      <c r="OK54" s="15"/>
      <c r="OL54" s="15"/>
      <c r="OM54" s="15"/>
      <c r="ON54" s="15"/>
      <c r="OO54" s="15"/>
      <c r="OP54" s="15"/>
      <c r="OQ54" s="15"/>
      <c r="OR54" s="15"/>
      <c r="OS54" s="15"/>
      <c r="OT54" s="15"/>
      <c r="OU54" s="15"/>
      <c r="OV54" s="15"/>
      <c r="OW54" s="15"/>
      <c r="OX54" s="15"/>
      <c r="OY54" s="15"/>
      <c r="OZ54" s="15"/>
      <c r="PA54" s="15"/>
      <c r="PB54" s="15"/>
      <c r="PC54" s="15"/>
      <c r="PD54" s="15"/>
      <c r="PE54" s="15"/>
      <c r="PF54" s="15"/>
      <c r="PG54" s="15"/>
      <c r="PH54" s="15"/>
      <c r="PI54" s="15"/>
      <c r="PJ54" s="15"/>
      <c r="PK54" s="15"/>
      <c r="PL54" s="15"/>
      <c r="PM54" s="15"/>
      <c r="PN54" s="15"/>
      <c r="PO54" s="15"/>
      <c r="PP54" s="15"/>
      <c r="PQ54" s="15"/>
      <c r="PR54" s="15"/>
      <c r="PS54" s="15"/>
      <c r="PT54" s="15"/>
      <c r="PU54" s="15"/>
      <c r="PV54" s="15"/>
      <c r="PW54" s="15"/>
      <c r="PX54" s="15"/>
      <c r="PY54" s="15"/>
      <c r="PZ54" s="15"/>
      <c r="QA54" s="15"/>
      <c r="QB54" s="15"/>
      <c r="QC54" s="15"/>
      <c r="QD54" s="15"/>
      <c r="QE54" s="15"/>
      <c r="QF54" s="15"/>
      <c r="QG54" s="15"/>
      <c r="QH54" s="15"/>
      <c r="QI54" s="15"/>
    </row>
    <row r="55" spans="18:451">
      <c r="R55" s="13"/>
      <c r="S55" s="13" t="s">
        <v>56</v>
      </c>
      <c r="T55" s="1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>
        <v>534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>
        <v>29187</v>
      </c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>
        <v>29187</v>
      </c>
      <c r="BD55" s="26"/>
      <c r="BE55" s="26"/>
      <c r="BF55" s="26"/>
      <c r="BG55" s="26"/>
      <c r="BH55" s="15"/>
      <c r="BI55" s="15"/>
      <c r="BJ55" s="15"/>
      <c r="BK55" s="15"/>
      <c r="BL55" s="15"/>
      <c r="BM55" s="15"/>
      <c r="BN55" s="15"/>
      <c r="BO55" s="15">
        <v>0</v>
      </c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>
        <v>0</v>
      </c>
      <c r="CB55" s="17" t="e">
        <v>#DIV/0!</v>
      </c>
      <c r="CC55" s="17" t="e">
        <v>#DIV/0!</v>
      </c>
      <c r="CD55" s="17" t="e">
        <v>#DIV/0!</v>
      </c>
      <c r="CE55" s="17" t="e">
        <v>#DIV/0!</v>
      </c>
      <c r="CF55" s="17" t="e">
        <v>#DIV/0!</v>
      </c>
      <c r="CG55" s="17" t="e">
        <v>#DIV/0!</v>
      </c>
      <c r="CH55" s="17" t="e">
        <v>#DIV/0!</v>
      </c>
      <c r="CI55" s="17" t="e">
        <v>#DIV/0!</v>
      </c>
      <c r="CJ55" s="17" t="e">
        <v>#DIV/0!</v>
      </c>
      <c r="CK55" s="17" t="e">
        <v>#DIV/0!</v>
      </c>
      <c r="CL55" s="17" t="e">
        <v>#DIV/0!</v>
      </c>
      <c r="CM55" s="17" t="e">
        <v>#DIV/0!</v>
      </c>
      <c r="CN55" s="17" t="e">
        <v>#DIV/0!</v>
      </c>
      <c r="CO55" s="17" t="e">
        <v>#DIV/0!</v>
      </c>
      <c r="CP55" s="17" t="e">
        <v>#DIV/0!</v>
      </c>
      <c r="CQ55" s="17" t="e">
        <v>#DIV/0!</v>
      </c>
      <c r="CR55" s="17" t="e">
        <v>#DIV/0!</v>
      </c>
      <c r="CS55" s="17" t="e">
        <v>#DIV/0!</v>
      </c>
      <c r="CT55" s="17" t="e">
        <v>#DIV/0!</v>
      </c>
      <c r="CU55" s="17" t="e">
        <v>#DIV/0!</v>
      </c>
      <c r="CV55" s="17" t="e">
        <v>#DIV/0!</v>
      </c>
      <c r="CW55" s="17" t="e">
        <v>#DIV/0!</v>
      </c>
      <c r="CX55" s="17" t="e">
        <v>#DIV/0!</v>
      </c>
      <c r="CY55" s="17" t="e">
        <v>#DIV/0!</v>
      </c>
      <c r="CZ55" s="17">
        <v>0</v>
      </c>
      <c r="DA55" s="17">
        <v>0</v>
      </c>
      <c r="DB55" s="17">
        <v>0</v>
      </c>
      <c r="DC55" s="17">
        <v>0</v>
      </c>
      <c r="DD55" s="17">
        <v>0</v>
      </c>
      <c r="DE55" s="17">
        <v>0</v>
      </c>
      <c r="DF55" s="17">
        <v>0</v>
      </c>
      <c r="DG55" s="17">
        <v>0</v>
      </c>
      <c r="DH55" s="17">
        <v>0</v>
      </c>
      <c r="DI55" s="17">
        <v>0</v>
      </c>
      <c r="DJ55" s="17">
        <v>0</v>
      </c>
      <c r="DK55" s="17">
        <v>0.15327900697667599</v>
      </c>
      <c r="DL55" s="18">
        <v>0</v>
      </c>
      <c r="DM55" s="18">
        <v>0</v>
      </c>
      <c r="DN55" s="18">
        <v>0</v>
      </c>
      <c r="DO55" s="18">
        <v>0</v>
      </c>
      <c r="DP55" s="18">
        <v>0</v>
      </c>
      <c r="DQ55" s="18">
        <v>0</v>
      </c>
      <c r="DR55" s="18">
        <v>0</v>
      </c>
      <c r="DS55" s="18">
        <v>0</v>
      </c>
      <c r="DT55" s="18">
        <v>0</v>
      </c>
      <c r="DU55" s="18">
        <v>0</v>
      </c>
      <c r="DV55" s="18">
        <v>0</v>
      </c>
      <c r="DW55" s="18">
        <v>115.0681921713206</v>
      </c>
      <c r="DX55" s="18">
        <v>0</v>
      </c>
      <c r="DY55" s="18">
        <v>0</v>
      </c>
      <c r="DZ55" s="18">
        <v>0</v>
      </c>
      <c r="EA55" s="18">
        <v>0</v>
      </c>
      <c r="EB55" s="18">
        <v>0</v>
      </c>
      <c r="EC55" s="18">
        <v>0</v>
      </c>
      <c r="ED55" s="18">
        <v>0</v>
      </c>
      <c r="EE55" s="18">
        <v>0</v>
      </c>
      <c r="EF55" s="18">
        <v>0</v>
      </c>
      <c r="EG55" s="18">
        <v>0</v>
      </c>
      <c r="EH55" s="18">
        <v>0</v>
      </c>
      <c r="EI55" s="18">
        <v>113.07500577428557</v>
      </c>
      <c r="EJ55" s="18">
        <v>0</v>
      </c>
      <c r="EK55" s="18">
        <v>0</v>
      </c>
      <c r="EL55" s="18">
        <v>0</v>
      </c>
      <c r="EM55" s="18">
        <v>0</v>
      </c>
      <c r="EN55" s="18">
        <v>0</v>
      </c>
      <c r="EO55" s="18">
        <v>0</v>
      </c>
      <c r="EP55" s="18">
        <v>0</v>
      </c>
      <c r="EQ55" s="18">
        <v>0</v>
      </c>
      <c r="ER55" s="18">
        <v>0</v>
      </c>
      <c r="ES55" s="18">
        <v>0</v>
      </c>
      <c r="ET55" s="18">
        <v>0</v>
      </c>
      <c r="EU55" s="18">
        <v>2</v>
      </c>
      <c r="EV55" s="18">
        <v>0</v>
      </c>
      <c r="EW55" s="18">
        <v>0</v>
      </c>
      <c r="EX55" s="18">
        <v>0</v>
      </c>
      <c r="EY55" s="18">
        <v>0</v>
      </c>
      <c r="EZ55" s="18">
        <v>0</v>
      </c>
      <c r="FA55" s="18">
        <v>0</v>
      </c>
      <c r="FB55" s="18">
        <v>0</v>
      </c>
      <c r="FC55" s="18">
        <v>0</v>
      </c>
      <c r="FD55" s="18">
        <v>0</v>
      </c>
      <c r="FE55" s="18">
        <v>0</v>
      </c>
      <c r="FF55" s="18">
        <v>0</v>
      </c>
      <c r="FG55" s="18">
        <v>762.8819764875667</v>
      </c>
      <c r="FH55" s="14">
        <v>0</v>
      </c>
      <c r="FI55" s="14">
        <v>0</v>
      </c>
      <c r="FJ55" s="14">
        <v>0</v>
      </c>
      <c r="FK55" s="14">
        <v>0</v>
      </c>
      <c r="FL55" s="14">
        <v>0</v>
      </c>
      <c r="FM55" s="14">
        <v>0</v>
      </c>
      <c r="FN55" s="14">
        <v>0</v>
      </c>
      <c r="FO55" s="14">
        <v>0</v>
      </c>
      <c r="FP55" s="14">
        <v>0</v>
      </c>
      <c r="FQ55" s="14">
        <v>0</v>
      </c>
      <c r="FR55" s="14">
        <v>0</v>
      </c>
      <c r="FS55" s="14">
        <v>9285048</v>
      </c>
      <c r="FT55" s="17">
        <v>0</v>
      </c>
      <c r="FU55" s="17">
        <v>0</v>
      </c>
      <c r="FV55" s="17">
        <v>0</v>
      </c>
      <c r="FW55" s="17">
        <v>0</v>
      </c>
      <c r="FX55" s="17">
        <v>0</v>
      </c>
      <c r="FY55" s="17">
        <v>0</v>
      </c>
      <c r="FZ55" s="17">
        <v>0</v>
      </c>
      <c r="GA55" s="17">
        <v>0</v>
      </c>
      <c r="GB55" s="17">
        <v>0</v>
      </c>
      <c r="GC55" s="17">
        <v>0</v>
      </c>
      <c r="GD55" s="17">
        <v>0</v>
      </c>
      <c r="GE55" s="17">
        <v>0.19250799888164286</v>
      </c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>
        <v>0</v>
      </c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>
        <v>0</v>
      </c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>
        <v>0</v>
      </c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>
        <v>0</v>
      </c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>
        <v>0</v>
      </c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>
        <v>0</v>
      </c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>
        <v>0</v>
      </c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>
        <v>0</v>
      </c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>
        <v>0</v>
      </c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>
        <v>0</v>
      </c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>
        <v>0</v>
      </c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>
        <v>534</v>
      </c>
      <c r="LT55" s="15"/>
      <c r="LU55" s="15"/>
      <c r="LV55" s="15"/>
      <c r="LW55" s="15"/>
      <c r="LX55" s="15"/>
      <c r="LY55" s="15"/>
      <c r="LZ55" s="15"/>
      <c r="MA55" s="15"/>
      <c r="MB55" s="15"/>
      <c r="MC55" s="15"/>
      <c r="MD55" s="15"/>
      <c r="ME55" s="15">
        <v>0</v>
      </c>
      <c r="MF55" s="15"/>
      <c r="MG55" s="15"/>
      <c r="MH55" s="15"/>
      <c r="MI55" s="15"/>
      <c r="MJ55" s="15"/>
      <c r="MK55" s="15"/>
      <c r="ML55" s="15"/>
      <c r="MM55" s="15"/>
      <c r="MN55" s="15"/>
      <c r="MO55" s="15"/>
      <c r="MP55" s="15"/>
      <c r="MQ55" s="15">
        <v>0</v>
      </c>
      <c r="MR55" s="15"/>
      <c r="MS55" s="15"/>
      <c r="MT55" s="15"/>
      <c r="MU55" s="15"/>
      <c r="MV55" s="15"/>
      <c r="MW55" s="15"/>
      <c r="MX55" s="15"/>
      <c r="MY55" s="15"/>
      <c r="MZ55" s="15"/>
      <c r="NA55" s="15"/>
      <c r="NB55" s="15"/>
      <c r="NC55" s="15">
        <v>0</v>
      </c>
      <c r="ND55" s="15"/>
      <c r="NE55" s="15"/>
      <c r="NF55" s="15"/>
      <c r="NG55" s="15"/>
      <c r="NH55" s="15"/>
      <c r="NI55" s="15"/>
      <c r="NJ55" s="15"/>
      <c r="NK55" s="15"/>
      <c r="NL55" s="15"/>
      <c r="NM55" s="15"/>
      <c r="NN55" s="15"/>
      <c r="NO55" s="15">
        <v>0</v>
      </c>
      <c r="NP55" s="15"/>
      <c r="NQ55" s="15"/>
      <c r="NR55" s="15"/>
      <c r="NS55" s="15"/>
      <c r="NT55" s="15"/>
      <c r="NU55" s="15"/>
      <c r="NV55" s="15"/>
      <c r="NW55" s="15"/>
      <c r="NX55" s="15"/>
      <c r="NY55" s="15"/>
      <c r="NZ55" s="15"/>
      <c r="OA55" s="15">
        <v>0</v>
      </c>
      <c r="OB55" s="15"/>
      <c r="OC55" s="15"/>
      <c r="OD55" s="15"/>
      <c r="OE55" s="15"/>
      <c r="OF55" s="15"/>
      <c r="OG55" s="15"/>
      <c r="OH55" s="15"/>
      <c r="OI55" s="15"/>
      <c r="OJ55" s="15"/>
      <c r="OK55" s="15"/>
      <c r="OL55" s="15"/>
      <c r="OM55" s="15">
        <v>0</v>
      </c>
      <c r="ON55" s="15"/>
      <c r="OO55" s="15"/>
      <c r="OP55" s="15"/>
      <c r="OQ55" s="15"/>
      <c r="OR55" s="15"/>
      <c r="OS55" s="15"/>
      <c r="OT55" s="15"/>
      <c r="OU55" s="15"/>
      <c r="OV55" s="15"/>
      <c r="OW55" s="15"/>
      <c r="OX55" s="15"/>
      <c r="OY55" s="15">
        <v>0</v>
      </c>
      <c r="OZ55" s="15"/>
      <c r="PA55" s="15"/>
      <c r="PB55" s="15"/>
      <c r="PC55" s="15"/>
      <c r="PD55" s="15"/>
      <c r="PE55" s="15"/>
      <c r="PF55" s="15"/>
      <c r="PG55" s="15"/>
      <c r="PH55" s="15"/>
      <c r="PI55" s="15"/>
      <c r="PJ55" s="15"/>
      <c r="PK55" s="15">
        <v>0</v>
      </c>
      <c r="PL55" s="15"/>
      <c r="PM55" s="15"/>
      <c r="PN55" s="15"/>
      <c r="PO55" s="15"/>
      <c r="PP55" s="15"/>
      <c r="PQ55" s="15"/>
      <c r="PR55" s="15"/>
      <c r="PS55" s="15"/>
      <c r="PT55" s="15"/>
      <c r="PU55" s="15"/>
      <c r="PV55" s="15"/>
      <c r="PW55" s="15">
        <v>0</v>
      </c>
      <c r="PX55" s="15"/>
      <c r="PY55" s="15"/>
      <c r="PZ55" s="15"/>
      <c r="QA55" s="15"/>
      <c r="QB55" s="15"/>
      <c r="QC55" s="15"/>
      <c r="QD55" s="15"/>
      <c r="QE55" s="15"/>
      <c r="QF55" s="15"/>
      <c r="QG55" s="15"/>
      <c r="QH55" s="15"/>
      <c r="QI55" s="15">
        <v>0</v>
      </c>
    </row>
    <row r="56" spans="18:451">
      <c r="R56" s="13"/>
      <c r="S56" s="13" t="s">
        <v>57</v>
      </c>
      <c r="T56" s="16"/>
      <c r="U56" s="26"/>
      <c r="V56" s="26"/>
      <c r="W56" s="26"/>
      <c r="X56" s="26"/>
      <c r="Y56" s="26"/>
      <c r="Z56" s="26"/>
      <c r="AA56" s="26"/>
      <c r="AB56" s="26"/>
      <c r="AC56" s="14">
        <v>1</v>
      </c>
      <c r="AD56" s="14"/>
      <c r="AE56" s="14"/>
      <c r="AF56" s="29"/>
      <c r="AG56" s="29"/>
      <c r="AH56" s="29"/>
      <c r="AI56" s="29"/>
      <c r="AJ56" s="29"/>
      <c r="AK56" s="29"/>
      <c r="AL56" s="29"/>
      <c r="AM56" s="29"/>
      <c r="AN56" s="29"/>
      <c r="AO56" s="29">
        <v>0</v>
      </c>
      <c r="AP56" s="29"/>
      <c r="AQ56" s="29"/>
      <c r="AR56" s="26"/>
      <c r="AS56" s="26"/>
      <c r="AT56" s="26"/>
      <c r="AU56" s="26"/>
      <c r="AV56" s="26"/>
      <c r="AW56" s="26"/>
      <c r="AX56" s="26"/>
      <c r="AY56" s="26"/>
      <c r="AZ56" s="26"/>
      <c r="BA56" s="26">
        <v>0</v>
      </c>
      <c r="BB56" s="26"/>
      <c r="BC56" s="26"/>
      <c r="BD56" s="26"/>
      <c r="BE56" s="26"/>
      <c r="BF56" s="26"/>
      <c r="BG56" s="26"/>
      <c r="BH56" s="15"/>
      <c r="BI56" s="15"/>
      <c r="BJ56" s="15"/>
      <c r="BK56" s="15"/>
      <c r="BL56" s="15"/>
      <c r="BM56" s="15">
        <v>0</v>
      </c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>
        <v>0</v>
      </c>
      <c r="BZ56" s="15"/>
      <c r="CA56" s="15"/>
      <c r="CB56" s="17" t="e">
        <v>#DIV/0!</v>
      </c>
      <c r="CC56" s="17" t="e">
        <v>#DIV/0!</v>
      </c>
      <c r="CD56" s="17" t="e">
        <v>#DIV/0!</v>
      </c>
      <c r="CE56" s="17" t="e">
        <v>#DIV/0!</v>
      </c>
      <c r="CF56" s="17" t="e">
        <v>#DIV/0!</v>
      </c>
      <c r="CG56" s="17" t="e">
        <v>#DIV/0!</v>
      </c>
      <c r="CH56" s="17" t="e">
        <v>#DIV/0!</v>
      </c>
      <c r="CI56" s="17" t="e">
        <v>#DIV/0!</v>
      </c>
      <c r="CJ56" s="17" t="e">
        <v>#DIV/0!</v>
      </c>
      <c r="CK56" s="17" t="e">
        <v>#DIV/0!</v>
      </c>
      <c r="CL56" s="17" t="e">
        <v>#DIV/0!</v>
      </c>
      <c r="CM56" s="17" t="e">
        <v>#DIV/0!</v>
      </c>
      <c r="CN56" s="17" t="e">
        <v>#DIV/0!</v>
      </c>
      <c r="CO56" s="17" t="e">
        <v>#DIV/0!</v>
      </c>
      <c r="CP56" s="17" t="e">
        <v>#DIV/0!</v>
      </c>
      <c r="CQ56" s="17" t="e">
        <v>#DIV/0!</v>
      </c>
      <c r="CR56" s="17" t="e">
        <v>#DIV/0!</v>
      </c>
      <c r="CS56" s="17" t="e">
        <v>#DIV/0!</v>
      </c>
      <c r="CT56" s="17" t="e">
        <v>#DIV/0!</v>
      </c>
      <c r="CU56" s="17" t="e">
        <v>#DIV/0!</v>
      </c>
      <c r="CV56" s="17" t="e">
        <v>#DIV/0!</v>
      </c>
      <c r="CW56" s="17" t="e">
        <v>#DIV/0!</v>
      </c>
      <c r="CX56" s="17" t="e">
        <v>#DIV/0!</v>
      </c>
      <c r="CY56" s="17" t="e">
        <v>#DIV/0!</v>
      </c>
      <c r="CZ56" s="17">
        <v>0</v>
      </c>
      <c r="DA56" s="17">
        <v>0</v>
      </c>
      <c r="DB56" s="17">
        <v>0</v>
      </c>
      <c r="DC56" s="17">
        <v>0</v>
      </c>
      <c r="DD56" s="17">
        <v>0</v>
      </c>
      <c r="DE56" s="17">
        <v>0</v>
      </c>
      <c r="DF56" s="17">
        <v>0</v>
      </c>
      <c r="DG56" s="17">
        <v>0</v>
      </c>
      <c r="DH56" s="17">
        <v>0</v>
      </c>
      <c r="DI56" s="17">
        <v>0.15519617886917125</v>
      </c>
      <c r="DJ56" s="17">
        <v>0</v>
      </c>
      <c r="DK56" s="17">
        <v>0</v>
      </c>
      <c r="DL56" s="18">
        <v>0</v>
      </c>
      <c r="DM56" s="18">
        <v>0</v>
      </c>
      <c r="DN56" s="18">
        <v>0</v>
      </c>
      <c r="DO56" s="18">
        <v>0</v>
      </c>
      <c r="DP56" s="18">
        <v>0</v>
      </c>
      <c r="DQ56" s="18">
        <v>0</v>
      </c>
      <c r="DR56" s="18">
        <v>0</v>
      </c>
      <c r="DS56" s="18">
        <v>0</v>
      </c>
      <c r="DT56" s="18">
        <v>0</v>
      </c>
      <c r="DU56" s="18">
        <v>114.76846568919815</v>
      </c>
      <c r="DV56" s="18">
        <v>0</v>
      </c>
      <c r="DW56" s="18">
        <v>0</v>
      </c>
      <c r="DX56" s="18">
        <v>0</v>
      </c>
      <c r="DY56" s="18">
        <v>0</v>
      </c>
      <c r="DZ56" s="18">
        <v>0</v>
      </c>
      <c r="EA56" s="18">
        <v>0</v>
      </c>
      <c r="EB56" s="18">
        <v>0</v>
      </c>
      <c r="EC56" s="18">
        <v>0</v>
      </c>
      <c r="ED56" s="18">
        <v>0</v>
      </c>
      <c r="EE56" s="18">
        <v>0</v>
      </c>
      <c r="EF56" s="18">
        <v>0</v>
      </c>
      <c r="EG56" s="18">
        <v>114.60270199014568</v>
      </c>
      <c r="EH56" s="18">
        <v>0</v>
      </c>
      <c r="EI56" s="18">
        <v>0</v>
      </c>
      <c r="EJ56" s="18">
        <v>0</v>
      </c>
      <c r="EK56" s="18">
        <v>0</v>
      </c>
      <c r="EL56" s="18">
        <v>0</v>
      </c>
      <c r="EM56" s="18">
        <v>0</v>
      </c>
      <c r="EN56" s="18">
        <v>0</v>
      </c>
      <c r="EO56" s="18">
        <v>0</v>
      </c>
      <c r="EP56" s="18">
        <v>0</v>
      </c>
      <c r="EQ56" s="18">
        <v>0</v>
      </c>
      <c r="ER56" s="18">
        <v>0</v>
      </c>
      <c r="ES56" s="18">
        <v>2</v>
      </c>
      <c r="ET56" s="18">
        <v>0</v>
      </c>
      <c r="EU56" s="18">
        <v>0</v>
      </c>
      <c r="EV56" s="18">
        <v>0</v>
      </c>
      <c r="EW56" s="18">
        <v>0</v>
      </c>
      <c r="EX56" s="18">
        <v>0</v>
      </c>
      <c r="EY56" s="18">
        <v>0</v>
      </c>
      <c r="EZ56" s="18">
        <v>0</v>
      </c>
      <c r="FA56" s="18">
        <v>0</v>
      </c>
      <c r="FB56" s="18">
        <v>0</v>
      </c>
      <c r="FC56" s="18">
        <v>0</v>
      </c>
      <c r="FD56" s="18">
        <v>0</v>
      </c>
      <c r="FE56" s="18">
        <v>708.54354639317239</v>
      </c>
      <c r="FF56" s="18">
        <v>0</v>
      </c>
      <c r="FG56" s="18">
        <v>0</v>
      </c>
      <c r="FH56" s="14">
        <v>0</v>
      </c>
      <c r="FI56" s="14">
        <v>0</v>
      </c>
      <c r="FJ56" s="14">
        <v>0</v>
      </c>
      <c r="FK56" s="14">
        <v>0</v>
      </c>
      <c r="FL56" s="14">
        <v>0</v>
      </c>
      <c r="FM56" s="14">
        <v>0</v>
      </c>
      <c r="FN56" s="14">
        <v>0</v>
      </c>
      <c r="FO56" s="14">
        <v>0</v>
      </c>
      <c r="FP56" s="14">
        <v>0</v>
      </c>
      <c r="FQ56" s="14">
        <v>618720</v>
      </c>
      <c r="FR56" s="14">
        <v>0</v>
      </c>
      <c r="FS56" s="14">
        <v>0</v>
      </c>
      <c r="FT56" s="17">
        <v>0</v>
      </c>
      <c r="FU56" s="17">
        <v>0</v>
      </c>
      <c r="FV56" s="17">
        <v>0</v>
      </c>
      <c r="FW56" s="17">
        <v>0</v>
      </c>
      <c r="FX56" s="17">
        <v>0</v>
      </c>
      <c r="FY56" s="17">
        <v>0</v>
      </c>
      <c r="FZ56" s="17">
        <v>0</v>
      </c>
      <c r="GA56" s="17">
        <v>0</v>
      </c>
      <c r="GB56" s="17">
        <v>0</v>
      </c>
      <c r="GC56" s="17">
        <v>0.15985112813550556</v>
      </c>
      <c r="GD56" s="17">
        <v>0</v>
      </c>
      <c r="GE56" s="17">
        <v>0</v>
      </c>
      <c r="GF56" s="16"/>
      <c r="GG56" s="16"/>
      <c r="GH56" s="16"/>
      <c r="GI56" s="16"/>
      <c r="GJ56" s="16"/>
      <c r="GK56" s="16"/>
      <c r="GL56" s="16"/>
      <c r="GM56" s="16"/>
      <c r="GN56" s="16"/>
      <c r="GO56" s="16">
        <v>0</v>
      </c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>
        <v>0</v>
      </c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>
        <v>0</v>
      </c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>
        <v>0</v>
      </c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>
        <v>0</v>
      </c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>
        <v>0</v>
      </c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>
        <v>0</v>
      </c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>
        <v>0</v>
      </c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>
        <v>0</v>
      </c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>
        <v>61</v>
      </c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>
        <v>0</v>
      </c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>
        <v>0</v>
      </c>
      <c r="LR56" s="16"/>
      <c r="LS56" s="16"/>
      <c r="LT56" s="15"/>
      <c r="LU56" s="15"/>
      <c r="LV56" s="15"/>
      <c r="LW56" s="15"/>
      <c r="LX56" s="15"/>
      <c r="LY56" s="15"/>
      <c r="LZ56" s="15"/>
      <c r="MA56" s="15"/>
      <c r="MB56" s="15"/>
      <c r="MC56" s="15">
        <v>0</v>
      </c>
      <c r="MD56" s="15"/>
      <c r="ME56" s="15"/>
      <c r="MF56" s="15"/>
      <c r="MG56" s="15"/>
      <c r="MH56" s="15"/>
      <c r="MI56" s="15"/>
      <c r="MJ56" s="15"/>
      <c r="MK56" s="15"/>
      <c r="ML56" s="15"/>
      <c r="MM56" s="15"/>
      <c r="MN56" s="15"/>
      <c r="MO56" s="15">
        <v>0</v>
      </c>
      <c r="MP56" s="15"/>
      <c r="MQ56" s="15"/>
      <c r="MR56" s="15"/>
      <c r="MS56" s="15"/>
      <c r="MT56" s="15"/>
      <c r="MU56" s="15"/>
      <c r="MV56" s="15"/>
      <c r="MW56" s="15"/>
      <c r="MX56" s="15"/>
      <c r="MY56" s="15"/>
      <c r="MZ56" s="15"/>
      <c r="NA56" s="15">
        <v>0</v>
      </c>
      <c r="NB56" s="15"/>
      <c r="NC56" s="15"/>
      <c r="ND56" s="15"/>
      <c r="NE56" s="15"/>
      <c r="NF56" s="15"/>
      <c r="NG56" s="15"/>
      <c r="NH56" s="15"/>
      <c r="NI56" s="15"/>
      <c r="NJ56" s="15"/>
      <c r="NK56" s="15"/>
      <c r="NL56" s="15"/>
      <c r="NM56" s="15">
        <v>0</v>
      </c>
      <c r="NN56" s="15"/>
      <c r="NO56" s="15"/>
      <c r="NP56" s="15"/>
      <c r="NQ56" s="15"/>
      <c r="NR56" s="15"/>
      <c r="NS56" s="15"/>
      <c r="NT56" s="15"/>
      <c r="NU56" s="15"/>
      <c r="NV56" s="15"/>
      <c r="NW56" s="15"/>
      <c r="NX56" s="15"/>
      <c r="NY56" s="15">
        <v>0</v>
      </c>
      <c r="NZ56" s="15"/>
      <c r="OA56" s="15"/>
      <c r="OB56" s="15"/>
      <c r="OC56" s="15"/>
      <c r="OD56" s="15"/>
      <c r="OE56" s="15"/>
      <c r="OF56" s="15"/>
      <c r="OG56" s="15"/>
      <c r="OH56" s="15"/>
      <c r="OI56" s="15"/>
      <c r="OJ56" s="15"/>
      <c r="OK56" s="15">
        <v>0</v>
      </c>
      <c r="OL56" s="15"/>
      <c r="OM56" s="15"/>
      <c r="ON56" s="15"/>
      <c r="OO56" s="15"/>
      <c r="OP56" s="15"/>
      <c r="OQ56" s="15"/>
      <c r="OR56" s="15"/>
      <c r="OS56" s="15"/>
      <c r="OT56" s="15"/>
      <c r="OU56" s="15"/>
      <c r="OV56" s="15"/>
      <c r="OW56" s="15">
        <v>0</v>
      </c>
      <c r="OX56" s="15"/>
      <c r="OY56" s="15"/>
      <c r="OZ56" s="15"/>
      <c r="PA56" s="15"/>
      <c r="PB56" s="15"/>
      <c r="PC56" s="15"/>
      <c r="PD56" s="15"/>
      <c r="PE56" s="15"/>
      <c r="PF56" s="15"/>
      <c r="PG56" s="15"/>
      <c r="PH56" s="15"/>
      <c r="PI56" s="15">
        <v>0</v>
      </c>
      <c r="PJ56" s="15"/>
      <c r="PK56" s="15"/>
      <c r="PL56" s="15"/>
      <c r="PM56" s="15"/>
      <c r="PN56" s="15"/>
      <c r="PO56" s="15"/>
      <c r="PP56" s="15"/>
      <c r="PQ56" s="15"/>
      <c r="PR56" s="15"/>
      <c r="PS56" s="15"/>
      <c r="PT56" s="15"/>
      <c r="PU56" s="15">
        <v>0</v>
      </c>
      <c r="PV56" s="15"/>
      <c r="PW56" s="15"/>
      <c r="PX56" s="15"/>
      <c r="PY56" s="15"/>
      <c r="PZ56" s="15"/>
      <c r="QA56" s="15"/>
      <c r="QB56" s="15"/>
      <c r="QC56" s="15"/>
      <c r="QD56" s="15"/>
      <c r="QE56" s="15"/>
      <c r="QF56" s="15"/>
      <c r="QG56" s="15">
        <v>0</v>
      </c>
      <c r="QH56" s="15"/>
      <c r="QI56" s="15"/>
    </row>
    <row r="57" spans="18:451">
      <c r="R57" s="13"/>
      <c r="S57" s="13" t="s">
        <v>58</v>
      </c>
      <c r="T57" s="16"/>
      <c r="U57" s="26"/>
      <c r="V57" s="26"/>
      <c r="W57" s="26"/>
      <c r="X57" s="26"/>
      <c r="Y57" s="26"/>
      <c r="Z57" s="26"/>
      <c r="AA57" s="26"/>
      <c r="AB57" s="26"/>
      <c r="AC57" s="14"/>
      <c r="AD57" s="14">
        <v>1</v>
      </c>
      <c r="AE57" s="14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7" t="e">
        <v>#DIV/0!</v>
      </c>
      <c r="CC57" s="17" t="e">
        <v>#DIV/0!</v>
      </c>
      <c r="CD57" s="17" t="e">
        <v>#DIV/0!</v>
      </c>
      <c r="CE57" s="17" t="e">
        <v>#DIV/0!</v>
      </c>
      <c r="CF57" s="17" t="e">
        <v>#DIV/0!</v>
      </c>
      <c r="CG57" s="17" t="e">
        <v>#DIV/0!</v>
      </c>
      <c r="CH57" s="17" t="e">
        <v>#DIV/0!</v>
      </c>
      <c r="CI57" s="17" t="e">
        <v>#DIV/0!</v>
      </c>
      <c r="CJ57" s="17" t="e">
        <v>#DIV/0!</v>
      </c>
      <c r="CK57" s="17" t="e">
        <v>#DIV/0!</v>
      </c>
      <c r="CL57" s="17" t="e">
        <v>#DIV/0!</v>
      </c>
      <c r="CM57" s="17" t="e">
        <v>#DIV/0!</v>
      </c>
      <c r="CN57" s="17" t="e">
        <v>#DIV/0!</v>
      </c>
      <c r="CO57" s="17" t="e">
        <v>#DIV/0!</v>
      </c>
      <c r="CP57" s="17" t="e">
        <v>#DIV/0!</v>
      </c>
      <c r="CQ57" s="17" t="e">
        <v>#DIV/0!</v>
      </c>
      <c r="CR57" s="17" t="e">
        <v>#DIV/0!</v>
      </c>
      <c r="CS57" s="17" t="e">
        <v>#DIV/0!</v>
      </c>
      <c r="CT57" s="17" t="e">
        <v>#DIV/0!</v>
      </c>
      <c r="CU57" s="17" t="e">
        <v>#DIV/0!</v>
      </c>
      <c r="CV57" s="17" t="e">
        <v>#DIV/0!</v>
      </c>
      <c r="CW57" s="17" t="e">
        <v>#DIV/0!</v>
      </c>
      <c r="CX57" s="17" t="e">
        <v>#DIV/0!</v>
      </c>
      <c r="CY57" s="17" t="e">
        <v>#DIV/0!</v>
      </c>
      <c r="CZ57" s="17">
        <v>0</v>
      </c>
      <c r="DA57" s="17">
        <v>0</v>
      </c>
      <c r="DB57" s="17">
        <v>0</v>
      </c>
      <c r="DC57" s="17">
        <v>0</v>
      </c>
      <c r="DD57" s="17">
        <v>0</v>
      </c>
      <c r="DE57" s="17">
        <v>0</v>
      </c>
      <c r="DF57" s="17">
        <v>0</v>
      </c>
      <c r="DG57" s="17">
        <v>0</v>
      </c>
      <c r="DH57" s="17">
        <v>0</v>
      </c>
      <c r="DI57" s="17">
        <v>0</v>
      </c>
      <c r="DJ57" s="17">
        <v>0</v>
      </c>
      <c r="DK57" s="17">
        <v>0</v>
      </c>
      <c r="DL57" s="18">
        <v>0</v>
      </c>
      <c r="DM57" s="18">
        <v>0</v>
      </c>
      <c r="DN57" s="18">
        <v>0</v>
      </c>
      <c r="DO57" s="18">
        <v>0</v>
      </c>
      <c r="DP57" s="18">
        <v>0</v>
      </c>
      <c r="DQ57" s="18">
        <v>0</v>
      </c>
      <c r="DR57" s="18">
        <v>0</v>
      </c>
      <c r="DS57" s="18">
        <v>0</v>
      </c>
      <c r="DT57" s="18">
        <v>0</v>
      </c>
      <c r="DU57" s="18">
        <v>0</v>
      </c>
      <c r="DV57" s="18">
        <v>0</v>
      </c>
      <c r="DW57" s="18">
        <v>0</v>
      </c>
      <c r="DX57" s="18">
        <v>0</v>
      </c>
      <c r="DY57" s="18">
        <v>0</v>
      </c>
      <c r="DZ57" s="18">
        <v>0</v>
      </c>
      <c r="EA57" s="18">
        <v>0</v>
      </c>
      <c r="EB57" s="18">
        <v>0</v>
      </c>
      <c r="EC57" s="18">
        <v>0</v>
      </c>
      <c r="ED57" s="18">
        <v>0</v>
      </c>
      <c r="EE57" s="18">
        <v>0</v>
      </c>
      <c r="EF57" s="18">
        <v>0</v>
      </c>
      <c r="EG57" s="18">
        <v>0</v>
      </c>
      <c r="EH57" s="18">
        <v>0</v>
      </c>
      <c r="EI57" s="18">
        <v>0</v>
      </c>
      <c r="EJ57" s="18">
        <v>0</v>
      </c>
      <c r="EK57" s="18">
        <v>0</v>
      </c>
      <c r="EL57" s="18">
        <v>0</v>
      </c>
      <c r="EM57" s="18">
        <v>0</v>
      </c>
      <c r="EN57" s="18">
        <v>0</v>
      </c>
      <c r="EO57" s="18">
        <v>0</v>
      </c>
      <c r="EP57" s="18">
        <v>0</v>
      </c>
      <c r="EQ57" s="18">
        <v>0</v>
      </c>
      <c r="ER57" s="18">
        <v>0</v>
      </c>
      <c r="ES57" s="18">
        <v>0</v>
      </c>
      <c r="ET57" s="18">
        <v>0</v>
      </c>
      <c r="EU57" s="18">
        <v>0</v>
      </c>
      <c r="EV57" s="18">
        <v>0</v>
      </c>
      <c r="EW57" s="18">
        <v>0</v>
      </c>
      <c r="EX57" s="18">
        <v>0</v>
      </c>
      <c r="EY57" s="18">
        <v>0</v>
      </c>
      <c r="EZ57" s="18">
        <v>0</v>
      </c>
      <c r="FA57" s="18">
        <v>0</v>
      </c>
      <c r="FB57" s="18">
        <v>0</v>
      </c>
      <c r="FC57" s="18">
        <v>0</v>
      </c>
      <c r="FD57" s="18">
        <v>0</v>
      </c>
      <c r="FE57" s="18">
        <v>0</v>
      </c>
      <c r="FF57" s="18">
        <v>0</v>
      </c>
      <c r="FG57" s="18">
        <v>0</v>
      </c>
      <c r="FH57" s="14">
        <v>0</v>
      </c>
      <c r="FI57" s="14">
        <v>0</v>
      </c>
      <c r="FJ57" s="14">
        <v>0</v>
      </c>
      <c r="FK57" s="14">
        <v>0</v>
      </c>
      <c r="FL57" s="14">
        <v>0</v>
      </c>
      <c r="FM57" s="14">
        <v>0</v>
      </c>
      <c r="FN57" s="14">
        <v>0</v>
      </c>
      <c r="FO57" s="14">
        <v>0</v>
      </c>
      <c r="FP57" s="14">
        <v>0</v>
      </c>
      <c r="FQ57" s="14">
        <v>0</v>
      </c>
      <c r="FR57" s="14">
        <v>0</v>
      </c>
      <c r="FS57" s="14">
        <v>0</v>
      </c>
      <c r="FT57" s="17">
        <v>0</v>
      </c>
      <c r="FU57" s="17">
        <v>0</v>
      </c>
      <c r="FV57" s="17">
        <v>0</v>
      </c>
      <c r="FW57" s="17">
        <v>0</v>
      </c>
      <c r="FX57" s="17">
        <v>0</v>
      </c>
      <c r="FY57" s="17">
        <v>0</v>
      </c>
      <c r="FZ57" s="17">
        <v>0</v>
      </c>
      <c r="GA57" s="17">
        <v>0</v>
      </c>
      <c r="GB57" s="17">
        <v>0</v>
      </c>
      <c r="GC57" s="17">
        <v>0</v>
      </c>
      <c r="GD57" s="17">
        <v>0</v>
      </c>
      <c r="GE57" s="17">
        <v>0</v>
      </c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5"/>
      <c r="LU57" s="15"/>
      <c r="LV57" s="15"/>
      <c r="LW57" s="15"/>
      <c r="LX57" s="15"/>
      <c r="LY57" s="15"/>
      <c r="LZ57" s="15"/>
      <c r="MA57" s="15"/>
      <c r="MB57" s="15"/>
      <c r="MC57" s="15"/>
      <c r="MD57" s="15"/>
      <c r="ME57" s="15"/>
      <c r="MF57" s="15"/>
      <c r="MG57" s="15"/>
      <c r="MH57" s="15"/>
      <c r="MI57" s="15"/>
      <c r="MJ57" s="15"/>
      <c r="MK57" s="15"/>
      <c r="ML57" s="15"/>
      <c r="MM57" s="15"/>
      <c r="MN57" s="15"/>
      <c r="MO57" s="15"/>
      <c r="MP57" s="15"/>
      <c r="MQ57" s="15"/>
      <c r="MR57" s="15"/>
      <c r="MS57" s="15"/>
      <c r="MT57" s="15"/>
      <c r="MU57" s="15"/>
      <c r="MV57" s="15"/>
      <c r="MW57" s="15"/>
      <c r="MX57" s="15"/>
      <c r="MY57" s="15"/>
      <c r="MZ57" s="15"/>
      <c r="NA57" s="15"/>
      <c r="NB57" s="15"/>
      <c r="NC57" s="15"/>
      <c r="ND57" s="15"/>
      <c r="NE57" s="15"/>
      <c r="NF57" s="15"/>
      <c r="NG57" s="15"/>
      <c r="NH57" s="15"/>
      <c r="NI57" s="15"/>
      <c r="NJ57" s="15"/>
      <c r="NK57" s="15"/>
      <c r="NL57" s="15"/>
      <c r="NM57" s="15"/>
      <c r="NN57" s="15"/>
      <c r="NO57" s="15"/>
      <c r="NP57" s="15"/>
      <c r="NQ57" s="15"/>
      <c r="NR57" s="15"/>
      <c r="NS57" s="15"/>
      <c r="NT57" s="15"/>
      <c r="NU57" s="15"/>
      <c r="NV57" s="15"/>
      <c r="NW57" s="15"/>
      <c r="NX57" s="15"/>
      <c r="NY57" s="15"/>
      <c r="NZ57" s="15"/>
      <c r="OA57" s="15"/>
      <c r="OB57" s="15"/>
      <c r="OC57" s="15"/>
      <c r="OD57" s="15"/>
      <c r="OE57" s="15"/>
      <c r="OF57" s="15"/>
      <c r="OG57" s="15"/>
      <c r="OH57" s="15"/>
      <c r="OI57" s="15"/>
      <c r="OJ57" s="15"/>
      <c r="OK57" s="15"/>
      <c r="OL57" s="15"/>
      <c r="OM57" s="15"/>
      <c r="ON57" s="15"/>
      <c r="OO57" s="15"/>
      <c r="OP57" s="15"/>
      <c r="OQ57" s="15"/>
      <c r="OR57" s="15"/>
      <c r="OS57" s="15"/>
      <c r="OT57" s="15"/>
      <c r="OU57" s="15"/>
      <c r="OV57" s="15"/>
      <c r="OW57" s="15"/>
      <c r="OX57" s="15"/>
      <c r="OY57" s="15"/>
      <c r="OZ57" s="15"/>
      <c r="PA57" s="15"/>
      <c r="PB57" s="15"/>
      <c r="PC57" s="15"/>
      <c r="PD57" s="15"/>
      <c r="PE57" s="15"/>
      <c r="PF57" s="15"/>
      <c r="PG57" s="15"/>
      <c r="PH57" s="15"/>
      <c r="PI57" s="15"/>
      <c r="PJ57" s="15"/>
      <c r="PK57" s="15"/>
      <c r="PL57" s="15"/>
      <c r="PM57" s="15"/>
      <c r="PN57" s="15"/>
      <c r="PO57" s="15"/>
      <c r="PP57" s="15"/>
      <c r="PQ57" s="15"/>
      <c r="PR57" s="15"/>
      <c r="PS57" s="15"/>
      <c r="PT57" s="15"/>
      <c r="PU57" s="15"/>
      <c r="PV57" s="15"/>
      <c r="PW57" s="15"/>
      <c r="PX57" s="15"/>
      <c r="PY57" s="15"/>
      <c r="PZ57" s="15"/>
      <c r="QA57" s="15"/>
      <c r="QB57" s="15"/>
      <c r="QC57" s="15"/>
      <c r="QD57" s="15"/>
      <c r="QE57" s="15"/>
      <c r="QF57" s="15"/>
      <c r="QG57" s="15"/>
      <c r="QH57" s="15"/>
      <c r="QI57" s="15"/>
    </row>
    <row r="58" spans="18:451">
      <c r="R58" s="13"/>
      <c r="S58" s="13" t="s">
        <v>59</v>
      </c>
      <c r="T58" s="16"/>
      <c r="U58" s="26"/>
      <c r="V58" s="26"/>
      <c r="W58" s="26"/>
      <c r="X58" s="26"/>
      <c r="Y58" s="26"/>
      <c r="Z58" s="26"/>
      <c r="AA58" s="26"/>
      <c r="AB58" s="26"/>
      <c r="AC58" s="14"/>
      <c r="AD58" s="14"/>
      <c r="AE58" s="14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>
        <v>0</v>
      </c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>
        <v>0</v>
      </c>
      <c r="BD58" s="26"/>
      <c r="BE58" s="26"/>
      <c r="BF58" s="26"/>
      <c r="BG58" s="26"/>
      <c r="BH58" s="15"/>
      <c r="BI58" s="15"/>
      <c r="BJ58" s="15"/>
      <c r="BK58" s="15"/>
      <c r="BL58" s="15"/>
      <c r="BM58" s="15"/>
      <c r="BN58" s="15"/>
      <c r="BO58" s="15">
        <v>0</v>
      </c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>
        <v>0</v>
      </c>
      <c r="CB58" s="17" t="e">
        <v>#DIV/0!</v>
      </c>
      <c r="CC58" s="17" t="e">
        <v>#DIV/0!</v>
      </c>
      <c r="CD58" s="17" t="e">
        <v>#DIV/0!</v>
      </c>
      <c r="CE58" s="17" t="e">
        <v>#DIV/0!</v>
      </c>
      <c r="CF58" s="17" t="e">
        <v>#DIV/0!</v>
      </c>
      <c r="CG58" s="17" t="e">
        <v>#DIV/0!</v>
      </c>
      <c r="CH58" s="17" t="e">
        <v>#DIV/0!</v>
      </c>
      <c r="CI58" s="17" t="e">
        <v>#DIV/0!</v>
      </c>
      <c r="CJ58" s="17" t="e">
        <v>#DIV/0!</v>
      </c>
      <c r="CK58" s="17" t="e">
        <v>#DIV/0!</v>
      </c>
      <c r="CL58" s="17" t="e">
        <v>#DIV/0!</v>
      </c>
      <c r="CM58" s="17" t="e">
        <v>#DIV/0!</v>
      </c>
      <c r="CN58" s="17" t="e">
        <v>#DIV/0!</v>
      </c>
      <c r="CO58" s="17" t="e">
        <v>#DIV/0!</v>
      </c>
      <c r="CP58" s="17" t="e">
        <v>#DIV/0!</v>
      </c>
      <c r="CQ58" s="17" t="e">
        <v>#DIV/0!</v>
      </c>
      <c r="CR58" s="17" t="e">
        <v>#DIV/0!</v>
      </c>
      <c r="CS58" s="17" t="e">
        <v>#DIV/0!</v>
      </c>
      <c r="CT58" s="17" t="e">
        <v>#DIV/0!</v>
      </c>
      <c r="CU58" s="17" t="e">
        <v>#DIV/0!</v>
      </c>
      <c r="CV58" s="17" t="e">
        <v>#DIV/0!</v>
      </c>
      <c r="CW58" s="17" t="e">
        <v>#DIV/0!</v>
      </c>
      <c r="CX58" s="17" t="e">
        <v>#DIV/0!</v>
      </c>
      <c r="CY58" s="17" t="e">
        <v>#DIV/0!</v>
      </c>
      <c r="CZ58" s="17">
        <v>0</v>
      </c>
      <c r="DA58" s="17">
        <v>0</v>
      </c>
      <c r="DB58" s="17">
        <v>0</v>
      </c>
      <c r="DC58" s="17">
        <v>0</v>
      </c>
      <c r="DD58" s="17">
        <v>0</v>
      </c>
      <c r="DE58" s="17">
        <v>0</v>
      </c>
      <c r="DF58" s="17">
        <v>0</v>
      </c>
      <c r="DG58" s="17">
        <v>0</v>
      </c>
      <c r="DH58" s="17">
        <v>0</v>
      </c>
      <c r="DI58" s="17">
        <v>0</v>
      </c>
      <c r="DJ58" s="17">
        <v>0</v>
      </c>
      <c r="DK58" s="17">
        <v>0.15324970568289656</v>
      </c>
      <c r="DL58" s="18">
        <v>0</v>
      </c>
      <c r="DM58" s="18">
        <v>0</v>
      </c>
      <c r="DN58" s="18">
        <v>0</v>
      </c>
      <c r="DO58" s="18">
        <v>0</v>
      </c>
      <c r="DP58" s="18">
        <v>0</v>
      </c>
      <c r="DQ58" s="18">
        <v>0</v>
      </c>
      <c r="DR58" s="18">
        <v>0</v>
      </c>
      <c r="DS58" s="18">
        <v>0</v>
      </c>
      <c r="DT58" s="18">
        <v>0</v>
      </c>
      <c r="DU58" s="18">
        <v>0</v>
      </c>
      <c r="DV58" s="18">
        <v>0</v>
      </c>
      <c r="DW58" s="18">
        <v>116.99112911207374</v>
      </c>
      <c r="DX58" s="18">
        <v>0</v>
      </c>
      <c r="DY58" s="18">
        <v>0</v>
      </c>
      <c r="DZ58" s="18">
        <v>0</v>
      </c>
      <c r="EA58" s="18">
        <v>0</v>
      </c>
      <c r="EB58" s="18">
        <v>0</v>
      </c>
      <c r="EC58" s="18">
        <v>0</v>
      </c>
      <c r="ED58" s="18">
        <v>0</v>
      </c>
      <c r="EE58" s="18">
        <v>0</v>
      </c>
      <c r="EF58" s="18">
        <v>0</v>
      </c>
      <c r="EG58" s="18">
        <v>0</v>
      </c>
      <c r="EH58" s="18">
        <v>0</v>
      </c>
      <c r="EI58" s="18">
        <v>115.50656044653375</v>
      </c>
      <c r="EJ58" s="18">
        <v>0</v>
      </c>
      <c r="EK58" s="18">
        <v>0</v>
      </c>
      <c r="EL58" s="18">
        <v>0</v>
      </c>
      <c r="EM58" s="18">
        <v>0</v>
      </c>
      <c r="EN58" s="18">
        <v>0</v>
      </c>
      <c r="EO58" s="18">
        <v>0</v>
      </c>
      <c r="EP58" s="18">
        <v>0</v>
      </c>
      <c r="EQ58" s="18">
        <v>0</v>
      </c>
      <c r="ER58" s="18">
        <v>0</v>
      </c>
      <c r="ES58" s="18">
        <v>0</v>
      </c>
      <c r="ET58" s="18">
        <v>0</v>
      </c>
      <c r="EU58" s="18">
        <v>2</v>
      </c>
      <c r="EV58" s="18">
        <v>0</v>
      </c>
      <c r="EW58" s="18">
        <v>0</v>
      </c>
      <c r="EX58" s="18">
        <v>0</v>
      </c>
      <c r="EY58" s="18">
        <v>0</v>
      </c>
      <c r="EZ58" s="18">
        <v>0</v>
      </c>
      <c r="FA58" s="18">
        <v>0</v>
      </c>
      <c r="FB58" s="18">
        <v>0</v>
      </c>
      <c r="FC58" s="18">
        <v>0</v>
      </c>
      <c r="FD58" s="18">
        <v>0</v>
      </c>
      <c r="FE58" s="18">
        <v>0</v>
      </c>
      <c r="FF58" s="18">
        <v>0</v>
      </c>
      <c r="FG58" s="18">
        <v>768.19534122356151</v>
      </c>
      <c r="FH58" s="14">
        <v>0</v>
      </c>
      <c r="FI58" s="14">
        <v>0</v>
      </c>
      <c r="FJ58" s="14">
        <v>0</v>
      </c>
      <c r="FK58" s="14">
        <v>0</v>
      </c>
      <c r="FL58" s="14">
        <v>0</v>
      </c>
      <c r="FM58" s="14">
        <v>0</v>
      </c>
      <c r="FN58" s="14">
        <v>0</v>
      </c>
      <c r="FO58" s="14">
        <v>0</v>
      </c>
      <c r="FP58" s="14">
        <v>0</v>
      </c>
      <c r="FQ58" s="14">
        <v>0</v>
      </c>
      <c r="FR58" s="14">
        <v>0</v>
      </c>
      <c r="FS58" s="14">
        <v>2759639</v>
      </c>
      <c r="FT58" s="17">
        <v>0</v>
      </c>
      <c r="FU58" s="17">
        <v>0</v>
      </c>
      <c r="FV58" s="17">
        <v>0</v>
      </c>
      <c r="FW58" s="17">
        <v>0</v>
      </c>
      <c r="FX58" s="17">
        <v>0</v>
      </c>
      <c r="FY58" s="17">
        <v>0</v>
      </c>
      <c r="FZ58" s="17">
        <v>0</v>
      </c>
      <c r="GA58" s="17">
        <v>0</v>
      </c>
      <c r="GB58" s="17">
        <v>0</v>
      </c>
      <c r="GC58" s="17">
        <v>0</v>
      </c>
      <c r="GD58" s="17">
        <v>0</v>
      </c>
      <c r="GE58" s="17">
        <v>0.20985546660269694</v>
      </c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>
        <v>0</v>
      </c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>
        <v>0</v>
      </c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>
        <v>0</v>
      </c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>
        <v>0</v>
      </c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>
        <v>0</v>
      </c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>
        <v>0</v>
      </c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>
        <v>0</v>
      </c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>
        <v>0</v>
      </c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>
        <v>0</v>
      </c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>
        <v>0</v>
      </c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>
        <v>0</v>
      </c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>
        <v>206</v>
      </c>
      <c r="LT58" s="15"/>
      <c r="LU58" s="15"/>
      <c r="LV58" s="15"/>
      <c r="LW58" s="15"/>
      <c r="LX58" s="15"/>
      <c r="LY58" s="15"/>
      <c r="LZ58" s="15"/>
      <c r="MA58" s="15"/>
      <c r="MB58" s="15"/>
      <c r="MC58" s="15"/>
      <c r="MD58" s="15"/>
      <c r="ME58" s="15">
        <v>0</v>
      </c>
      <c r="MF58" s="15"/>
      <c r="MG58" s="15"/>
      <c r="MH58" s="15"/>
      <c r="MI58" s="15"/>
      <c r="MJ58" s="15"/>
      <c r="MK58" s="15"/>
      <c r="ML58" s="15"/>
      <c r="MM58" s="15"/>
      <c r="MN58" s="15"/>
      <c r="MO58" s="15"/>
      <c r="MP58" s="15"/>
      <c r="MQ58" s="15">
        <v>0</v>
      </c>
      <c r="MR58" s="15"/>
      <c r="MS58" s="15"/>
      <c r="MT58" s="15"/>
      <c r="MU58" s="15"/>
      <c r="MV58" s="15"/>
      <c r="MW58" s="15"/>
      <c r="MX58" s="15"/>
      <c r="MY58" s="15"/>
      <c r="MZ58" s="15"/>
      <c r="NA58" s="15"/>
      <c r="NB58" s="15"/>
      <c r="NC58" s="15">
        <v>0</v>
      </c>
      <c r="ND58" s="15"/>
      <c r="NE58" s="15"/>
      <c r="NF58" s="15"/>
      <c r="NG58" s="15"/>
      <c r="NH58" s="15"/>
      <c r="NI58" s="15"/>
      <c r="NJ58" s="15"/>
      <c r="NK58" s="15"/>
      <c r="NL58" s="15"/>
      <c r="NM58" s="15"/>
      <c r="NN58" s="15"/>
      <c r="NO58" s="15">
        <v>0</v>
      </c>
      <c r="NP58" s="15"/>
      <c r="NQ58" s="15"/>
      <c r="NR58" s="15"/>
      <c r="NS58" s="15"/>
      <c r="NT58" s="15"/>
      <c r="NU58" s="15"/>
      <c r="NV58" s="15"/>
      <c r="NW58" s="15"/>
      <c r="NX58" s="15"/>
      <c r="NY58" s="15"/>
      <c r="NZ58" s="15"/>
      <c r="OA58" s="15">
        <v>0</v>
      </c>
      <c r="OB58" s="15"/>
      <c r="OC58" s="15"/>
      <c r="OD58" s="15"/>
      <c r="OE58" s="15"/>
      <c r="OF58" s="15"/>
      <c r="OG58" s="15"/>
      <c r="OH58" s="15"/>
      <c r="OI58" s="15"/>
      <c r="OJ58" s="15"/>
      <c r="OK58" s="15"/>
      <c r="OL58" s="15"/>
      <c r="OM58" s="15">
        <v>0</v>
      </c>
      <c r="ON58" s="15"/>
      <c r="OO58" s="15"/>
      <c r="OP58" s="15"/>
      <c r="OQ58" s="15"/>
      <c r="OR58" s="15"/>
      <c r="OS58" s="15"/>
      <c r="OT58" s="15"/>
      <c r="OU58" s="15"/>
      <c r="OV58" s="15"/>
      <c r="OW58" s="15"/>
      <c r="OX58" s="15"/>
      <c r="OY58" s="15">
        <v>0</v>
      </c>
      <c r="OZ58" s="15"/>
      <c r="PA58" s="15"/>
      <c r="PB58" s="15"/>
      <c r="PC58" s="15"/>
      <c r="PD58" s="15"/>
      <c r="PE58" s="15"/>
      <c r="PF58" s="15"/>
      <c r="PG58" s="15"/>
      <c r="PH58" s="15"/>
      <c r="PI58" s="15"/>
      <c r="PJ58" s="15"/>
      <c r="PK58" s="15">
        <v>0</v>
      </c>
      <c r="PL58" s="15"/>
      <c r="PM58" s="15"/>
      <c r="PN58" s="15"/>
      <c r="PO58" s="15"/>
      <c r="PP58" s="15"/>
      <c r="PQ58" s="15"/>
      <c r="PR58" s="15"/>
      <c r="PS58" s="15"/>
      <c r="PT58" s="15"/>
      <c r="PU58" s="15"/>
      <c r="PV58" s="15"/>
      <c r="PW58" s="15">
        <v>0</v>
      </c>
      <c r="PX58" s="15"/>
      <c r="PY58" s="15"/>
      <c r="PZ58" s="15"/>
      <c r="QA58" s="15"/>
      <c r="QB58" s="15"/>
      <c r="QC58" s="15"/>
      <c r="QD58" s="15"/>
      <c r="QE58" s="15"/>
      <c r="QF58" s="15"/>
      <c r="QG58" s="15"/>
      <c r="QH58" s="15"/>
      <c r="QI58" s="15">
        <v>0</v>
      </c>
    </row>
    <row r="59" spans="18:451">
      <c r="R59" s="13" t="s">
        <v>103</v>
      </c>
      <c r="S59" s="13" t="s">
        <v>48</v>
      </c>
      <c r="T59" s="16"/>
      <c r="U59" s="26">
        <v>91</v>
      </c>
      <c r="V59" s="26">
        <v>1</v>
      </c>
      <c r="W59" s="26"/>
      <c r="X59" s="26"/>
      <c r="Y59" s="26"/>
      <c r="Z59" s="26"/>
      <c r="AA59" s="26"/>
      <c r="AB59" s="26"/>
      <c r="AC59" s="26"/>
      <c r="AD59" s="26"/>
      <c r="AE59" s="26"/>
      <c r="AF59" s="29"/>
      <c r="AG59" s="29">
        <v>1065191.2999999998</v>
      </c>
      <c r="AH59" s="29">
        <v>9450</v>
      </c>
      <c r="AI59" s="29"/>
      <c r="AJ59" s="29"/>
      <c r="AK59" s="29"/>
      <c r="AL59" s="29"/>
      <c r="AM59" s="29"/>
      <c r="AN59" s="29"/>
      <c r="AO59" s="29"/>
      <c r="AP59" s="29"/>
      <c r="AQ59" s="29"/>
      <c r="AR59" s="26"/>
      <c r="AS59" s="26">
        <v>1065191.2999999998</v>
      </c>
      <c r="AT59" s="26">
        <v>9450</v>
      </c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>
        <v>340.13</v>
      </c>
      <c r="BF59" s="26">
        <v>0</v>
      </c>
      <c r="BG59" s="26"/>
      <c r="BH59" s="15"/>
      <c r="BI59" s="15"/>
      <c r="BJ59" s="15"/>
      <c r="BK59" s="15"/>
      <c r="BL59" s="15"/>
      <c r="BM59" s="15"/>
      <c r="BN59" s="15"/>
      <c r="BO59" s="15"/>
      <c r="BP59" s="15"/>
      <c r="BQ59" s="15">
        <v>14815.467788499991</v>
      </c>
      <c r="BR59" s="15">
        <v>0</v>
      </c>
      <c r="BS59" s="15"/>
      <c r="BT59" s="15"/>
      <c r="BU59" s="15"/>
      <c r="BV59" s="15"/>
      <c r="BW59" s="15"/>
      <c r="BX59" s="15"/>
      <c r="BY59" s="15"/>
      <c r="BZ59" s="15"/>
      <c r="CA59" s="15"/>
      <c r="CB59" s="17" t="e">
        <v>#DIV/0!</v>
      </c>
      <c r="CC59" s="17">
        <v>0</v>
      </c>
      <c r="CD59" s="17">
        <v>0</v>
      </c>
      <c r="CE59" s="17" t="e">
        <v>#DIV/0!</v>
      </c>
      <c r="CF59" s="17" t="e">
        <v>#DIV/0!</v>
      </c>
      <c r="CG59" s="17" t="e">
        <v>#DIV/0!</v>
      </c>
      <c r="CH59" s="17" t="e">
        <v>#DIV/0!</v>
      </c>
      <c r="CI59" s="17" t="e">
        <v>#DIV/0!</v>
      </c>
      <c r="CJ59" s="17" t="e">
        <v>#DIV/0!</v>
      </c>
      <c r="CK59" s="17" t="e">
        <v>#DIV/0!</v>
      </c>
      <c r="CL59" s="17" t="e">
        <v>#DIV/0!</v>
      </c>
      <c r="CM59" s="17" t="e">
        <v>#DIV/0!</v>
      </c>
      <c r="CN59" s="17" t="e">
        <v>#DIV/0!</v>
      </c>
      <c r="CO59" s="17">
        <v>0</v>
      </c>
      <c r="CP59" s="17">
        <v>0</v>
      </c>
      <c r="CQ59" s="17" t="e">
        <v>#DIV/0!</v>
      </c>
      <c r="CR59" s="17" t="e">
        <v>#DIV/0!</v>
      </c>
      <c r="CS59" s="17" t="e">
        <v>#DIV/0!</v>
      </c>
      <c r="CT59" s="17" t="e">
        <v>#DIV/0!</v>
      </c>
      <c r="CU59" s="17" t="e">
        <v>#DIV/0!</v>
      </c>
      <c r="CV59" s="17" t="e">
        <v>#DIV/0!</v>
      </c>
      <c r="CW59" s="17" t="e">
        <v>#DIV/0!</v>
      </c>
      <c r="CX59" s="17" t="e">
        <v>#DIV/0!</v>
      </c>
      <c r="CY59" s="17" t="e">
        <v>#DIV/0!</v>
      </c>
      <c r="CZ59" s="17">
        <v>0</v>
      </c>
      <c r="DA59" s="17">
        <v>0.16684071717520815</v>
      </c>
      <c r="DB59" s="17">
        <v>0.1699</v>
      </c>
      <c r="DC59" s="17">
        <v>0</v>
      </c>
      <c r="DD59" s="17">
        <v>0</v>
      </c>
      <c r="DE59" s="17">
        <v>0</v>
      </c>
      <c r="DF59" s="17">
        <v>0</v>
      </c>
      <c r="DG59" s="17">
        <v>0</v>
      </c>
      <c r="DH59" s="17">
        <v>0</v>
      </c>
      <c r="DI59" s="17">
        <v>0</v>
      </c>
      <c r="DJ59" s="17">
        <v>0</v>
      </c>
      <c r="DK59" s="17">
        <v>0</v>
      </c>
      <c r="DL59" s="18">
        <v>0</v>
      </c>
      <c r="DM59" s="18">
        <v>119.29826490979602</v>
      </c>
      <c r="DN59" s="18">
        <v>120</v>
      </c>
      <c r="DO59" s="18">
        <v>0</v>
      </c>
      <c r="DP59" s="18">
        <v>0</v>
      </c>
      <c r="DQ59" s="18">
        <v>0</v>
      </c>
      <c r="DR59" s="18">
        <v>0</v>
      </c>
      <c r="DS59" s="18">
        <v>0</v>
      </c>
      <c r="DT59" s="18">
        <v>0</v>
      </c>
      <c r="DU59" s="18">
        <v>0</v>
      </c>
      <c r="DV59" s="18">
        <v>0</v>
      </c>
      <c r="DW59" s="18">
        <v>0</v>
      </c>
      <c r="DX59" s="18">
        <v>0</v>
      </c>
      <c r="DY59" s="18">
        <v>117.54472402961986</v>
      </c>
      <c r="DZ59" s="18">
        <v>118</v>
      </c>
      <c r="EA59" s="18">
        <v>0</v>
      </c>
      <c r="EB59" s="18">
        <v>0</v>
      </c>
      <c r="EC59" s="18">
        <v>0</v>
      </c>
      <c r="ED59" s="18">
        <v>0</v>
      </c>
      <c r="EE59" s="18">
        <v>0</v>
      </c>
      <c r="EF59" s="18">
        <v>0</v>
      </c>
      <c r="EG59" s="18">
        <v>0</v>
      </c>
      <c r="EH59" s="18">
        <v>0</v>
      </c>
      <c r="EI59" s="18">
        <v>0</v>
      </c>
      <c r="EJ59" s="18">
        <v>0</v>
      </c>
      <c r="EK59" s="18">
        <v>2.9999999999999996</v>
      </c>
      <c r="EL59" s="18">
        <v>3</v>
      </c>
      <c r="EM59" s="18">
        <v>0</v>
      </c>
      <c r="EN59" s="18">
        <v>0</v>
      </c>
      <c r="EO59" s="18">
        <v>0</v>
      </c>
      <c r="EP59" s="18">
        <v>0</v>
      </c>
      <c r="EQ59" s="18">
        <v>0</v>
      </c>
      <c r="ER59" s="18">
        <v>0</v>
      </c>
      <c r="ES59" s="18">
        <v>0</v>
      </c>
      <c r="ET59" s="18">
        <v>0</v>
      </c>
      <c r="EU59" s="18">
        <v>0</v>
      </c>
      <c r="EV59" s="18">
        <v>0</v>
      </c>
      <c r="EW59" s="18">
        <v>635.05747636570266</v>
      </c>
      <c r="EX59" s="18">
        <v>629.5</v>
      </c>
      <c r="EY59" s="18">
        <v>0</v>
      </c>
      <c r="EZ59" s="18">
        <v>0</v>
      </c>
      <c r="FA59" s="18">
        <v>0</v>
      </c>
      <c r="FB59" s="18">
        <v>0</v>
      </c>
      <c r="FC59" s="18">
        <v>0</v>
      </c>
      <c r="FD59" s="18">
        <v>0</v>
      </c>
      <c r="FE59" s="18">
        <v>0</v>
      </c>
      <c r="FF59" s="18">
        <v>0</v>
      </c>
      <c r="FG59" s="18">
        <v>0</v>
      </c>
      <c r="FH59" s="14">
        <v>0</v>
      </c>
      <c r="FI59" s="14">
        <v>13406.494505494506</v>
      </c>
      <c r="FJ59" s="14">
        <v>10500</v>
      </c>
      <c r="FK59" s="14">
        <v>0</v>
      </c>
      <c r="FL59" s="14">
        <v>0</v>
      </c>
      <c r="FM59" s="14">
        <v>0</v>
      </c>
      <c r="FN59" s="14">
        <v>0</v>
      </c>
      <c r="FO59" s="14">
        <v>0</v>
      </c>
      <c r="FP59" s="14">
        <v>0</v>
      </c>
      <c r="FQ59" s="14">
        <v>0</v>
      </c>
      <c r="FR59" s="14">
        <v>0</v>
      </c>
      <c r="FS59" s="14">
        <v>0</v>
      </c>
      <c r="FT59" s="17">
        <v>0</v>
      </c>
      <c r="FU59" s="17">
        <v>0.1238747744860413</v>
      </c>
      <c r="FV59" s="17">
        <v>0.1</v>
      </c>
      <c r="FW59" s="17">
        <v>0</v>
      </c>
      <c r="FX59" s="17">
        <v>0</v>
      </c>
      <c r="FY59" s="17">
        <v>0</v>
      </c>
      <c r="FZ59" s="17">
        <v>0</v>
      </c>
      <c r="GA59" s="17">
        <v>0</v>
      </c>
      <c r="GB59" s="17">
        <v>0</v>
      </c>
      <c r="GC59" s="17">
        <v>0</v>
      </c>
      <c r="GD59" s="17">
        <v>0</v>
      </c>
      <c r="GE59" s="17">
        <v>0</v>
      </c>
      <c r="GF59" s="16"/>
      <c r="GG59" s="16">
        <v>0</v>
      </c>
      <c r="GH59" s="16">
        <v>0</v>
      </c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>
        <v>91</v>
      </c>
      <c r="GT59" s="16">
        <v>0</v>
      </c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>
        <v>0</v>
      </c>
      <c r="HF59" s="16">
        <v>1</v>
      </c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>
        <v>0</v>
      </c>
      <c r="HR59" s="16">
        <v>0</v>
      </c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>
        <v>0</v>
      </c>
      <c r="ID59" s="16">
        <v>0</v>
      </c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>
        <v>0</v>
      </c>
      <c r="IP59" s="16">
        <v>0</v>
      </c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>
        <v>0</v>
      </c>
      <c r="JB59" s="16">
        <v>0</v>
      </c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>
        <v>0</v>
      </c>
      <c r="JN59" s="16">
        <v>0</v>
      </c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>
        <v>0</v>
      </c>
      <c r="JZ59" s="16">
        <v>0</v>
      </c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>
        <v>0</v>
      </c>
      <c r="KL59" s="16">
        <v>0</v>
      </c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>
        <v>0</v>
      </c>
      <c r="KX59" s="16">
        <v>0</v>
      </c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>
        <v>0</v>
      </c>
      <c r="LJ59" s="16">
        <v>0</v>
      </c>
      <c r="LK59" s="16"/>
      <c r="LL59" s="16"/>
      <c r="LM59" s="16"/>
      <c r="LN59" s="16"/>
      <c r="LO59" s="16"/>
      <c r="LP59" s="16"/>
      <c r="LQ59" s="16"/>
      <c r="LR59" s="16"/>
      <c r="LS59" s="16"/>
      <c r="LT59" s="15"/>
      <c r="LU59" s="15">
        <v>0</v>
      </c>
      <c r="LV59" s="15">
        <v>0</v>
      </c>
      <c r="LW59" s="15"/>
      <c r="LX59" s="15"/>
      <c r="LY59" s="15"/>
      <c r="LZ59" s="15"/>
      <c r="MA59" s="15"/>
      <c r="MB59" s="15"/>
      <c r="MC59" s="15"/>
      <c r="MD59" s="15"/>
      <c r="ME59" s="15"/>
      <c r="MF59" s="15"/>
      <c r="MG59" s="15">
        <v>1065191.2999999998</v>
      </c>
      <c r="MH59" s="15">
        <v>0</v>
      </c>
      <c r="MI59" s="15"/>
      <c r="MJ59" s="15"/>
      <c r="MK59" s="15"/>
      <c r="ML59" s="15"/>
      <c r="MM59" s="15"/>
      <c r="MN59" s="15"/>
      <c r="MO59" s="15"/>
      <c r="MP59" s="15"/>
      <c r="MQ59" s="15"/>
      <c r="MR59" s="15"/>
      <c r="MS59" s="15">
        <v>0</v>
      </c>
      <c r="MT59" s="15">
        <v>9450</v>
      </c>
      <c r="MU59" s="15"/>
      <c r="MV59" s="15"/>
      <c r="MW59" s="15"/>
      <c r="MX59" s="15"/>
      <c r="MY59" s="15"/>
      <c r="MZ59" s="15"/>
      <c r="NA59" s="15"/>
      <c r="NB59" s="15"/>
      <c r="NC59" s="15"/>
      <c r="ND59" s="15"/>
      <c r="NE59" s="15">
        <v>0</v>
      </c>
      <c r="NF59" s="15">
        <v>0</v>
      </c>
      <c r="NG59" s="15"/>
      <c r="NH59" s="15"/>
      <c r="NI59" s="15"/>
      <c r="NJ59" s="15"/>
      <c r="NK59" s="15"/>
      <c r="NL59" s="15"/>
      <c r="NM59" s="15"/>
      <c r="NN59" s="15"/>
      <c r="NO59" s="15"/>
      <c r="NP59" s="15"/>
      <c r="NQ59" s="15">
        <v>0</v>
      </c>
      <c r="NR59" s="15">
        <v>0</v>
      </c>
      <c r="NS59" s="15"/>
      <c r="NT59" s="15"/>
      <c r="NU59" s="15"/>
      <c r="NV59" s="15"/>
      <c r="NW59" s="15"/>
      <c r="NX59" s="15"/>
      <c r="NY59" s="15"/>
      <c r="NZ59" s="15"/>
      <c r="OA59" s="15"/>
      <c r="OB59" s="15"/>
      <c r="OC59" s="15">
        <v>0</v>
      </c>
      <c r="OD59" s="15">
        <v>0</v>
      </c>
      <c r="OE59" s="15"/>
      <c r="OF59" s="15"/>
      <c r="OG59" s="15"/>
      <c r="OH59" s="15"/>
      <c r="OI59" s="15"/>
      <c r="OJ59" s="15"/>
      <c r="OK59" s="15"/>
      <c r="OL59" s="15"/>
      <c r="OM59" s="15"/>
      <c r="ON59" s="15"/>
      <c r="OO59" s="15">
        <v>0</v>
      </c>
      <c r="OP59" s="15">
        <v>0</v>
      </c>
      <c r="OQ59" s="15"/>
      <c r="OR59" s="15"/>
      <c r="OS59" s="15"/>
      <c r="OT59" s="15"/>
      <c r="OU59" s="15"/>
      <c r="OV59" s="15"/>
      <c r="OW59" s="15"/>
      <c r="OX59" s="15"/>
      <c r="OY59" s="15"/>
      <c r="OZ59" s="15"/>
      <c r="PA59" s="15">
        <v>0</v>
      </c>
      <c r="PB59" s="15">
        <v>0</v>
      </c>
      <c r="PC59" s="15"/>
      <c r="PD59" s="15"/>
      <c r="PE59" s="15"/>
      <c r="PF59" s="15"/>
      <c r="PG59" s="15"/>
      <c r="PH59" s="15"/>
      <c r="PI59" s="15"/>
      <c r="PJ59" s="15"/>
      <c r="PK59" s="15"/>
      <c r="PL59" s="15"/>
      <c r="PM59" s="15">
        <v>0</v>
      </c>
      <c r="PN59" s="15">
        <v>0</v>
      </c>
      <c r="PO59" s="15"/>
      <c r="PP59" s="15"/>
      <c r="PQ59" s="15"/>
      <c r="PR59" s="15"/>
      <c r="PS59" s="15"/>
      <c r="PT59" s="15"/>
      <c r="PU59" s="15"/>
      <c r="PV59" s="15"/>
      <c r="PW59" s="15"/>
      <c r="PX59" s="15"/>
      <c r="PY59" s="15">
        <v>0</v>
      </c>
      <c r="PZ59" s="15">
        <v>0</v>
      </c>
      <c r="QA59" s="15"/>
      <c r="QB59" s="15"/>
      <c r="QC59" s="15"/>
      <c r="QD59" s="15"/>
      <c r="QE59" s="15"/>
      <c r="QF59" s="15"/>
      <c r="QG59" s="15"/>
      <c r="QH59" s="15"/>
      <c r="QI59" s="15"/>
    </row>
    <row r="60" spans="18:451">
      <c r="R60" s="13"/>
      <c r="S60" s="13" t="s">
        <v>49</v>
      </c>
      <c r="T60" s="16"/>
      <c r="U60" s="26">
        <v>3448</v>
      </c>
      <c r="V60" s="26">
        <v>28</v>
      </c>
      <c r="W60" s="26">
        <v>1</v>
      </c>
      <c r="X60" s="26"/>
      <c r="Y60" s="26"/>
      <c r="Z60" s="26">
        <v>4</v>
      </c>
      <c r="AA60" s="26"/>
      <c r="AB60" s="26">
        <v>59</v>
      </c>
      <c r="AC60" s="26"/>
      <c r="AD60" s="26"/>
      <c r="AE60" s="26"/>
      <c r="AF60" s="29"/>
      <c r="AG60" s="29">
        <v>43923829.621582665</v>
      </c>
      <c r="AH60" s="29">
        <v>311043.72166666668</v>
      </c>
      <c r="AI60" s="29">
        <v>3032</v>
      </c>
      <c r="AJ60" s="29"/>
      <c r="AK60" s="29"/>
      <c r="AL60" s="29">
        <v>22232.97</v>
      </c>
      <c r="AM60" s="29"/>
      <c r="AN60" s="29">
        <v>832557.09499999997</v>
      </c>
      <c r="AO60" s="29"/>
      <c r="AP60" s="29"/>
      <c r="AQ60" s="29"/>
      <c r="AR60" s="26"/>
      <c r="AS60" s="26">
        <v>43703544.236061454</v>
      </c>
      <c r="AT60" s="26">
        <v>351551.84</v>
      </c>
      <c r="AU60" s="26">
        <v>3032</v>
      </c>
      <c r="AV60" s="26"/>
      <c r="AW60" s="26"/>
      <c r="AX60" s="26">
        <v>0</v>
      </c>
      <c r="AY60" s="26"/>
      <c r="AZ60" s="26">
        <v>0</v>
      </c>
      <c r="BA60" s="26"/>
      <c r="BB60" s="26"/>
      <c r="BC60" s="26"/>
      <c r="BD60" s="26"/>
      <c r="BE60" s="26">
        <v>259965.65218786229</v>
      </c>
      <c r="BF60" s="26">
        <v>55.5049999999992</v>
      </c>
      <c r="BG60" s="26">
        <v>0</v>
      </c>
      <c r="BH60" s="15"/>
      <c r="BI60" s="15"/>
      <c r="BJ60" s="15">
        <v>0</v>
      </c>
      <c r="BK60" s="15"/>
      <c r="BL60" s="15">
        <v>0</v>
      </c>
      <c r="BM60" s="15"/>
      <c r="BN60" s="15"/>
      <c r="BO60" s="15"/>
      <c r="BP60" s="15"/>
      <c r="BQ60" s="15">
        <v>587442.95751382119</v>
      </c>
      <c r="BR60" s="15">
        <v>0</v>
      </c>
      <c r="BS60" s="15">
        <v>0</v>
      </c>
      <c r="BT60" s="15"/>
      <c r="BU60" s="15"/>
      <c r="BV60" s="15">
        <v>-397.26</v>
      </c>
      <c r="BW60" s="15"/>
      <c r="BX60" s="15">
        <v>1415.7799999999997</v>
      </c>
      <c r="BY60" s="15"/>
      <c r="BZ60" s="15"/>
      <c r="CA60" s="15"/>
      <c r="CB60" s="17" t="e">
        <v>#DIV/0!</v>
      </c>
      <c r="CC60" s="17">
        <v>0</v>
      </c>
      <c r="CD60" s="17">
        <v>0</v>
      </c>
      <c r="CE60" s="17">
        <v>0</v>
      </c>
      <c r="CF60" s="17" t="e">
        <v>#DIV/0!</v>
      </c>
      <c r="CG60" s="17" t="e">
        <v>#DIV/0!</v>
      </c>
      <c r="CH60" s="17">
        <v>0</v>
      </c>
      <c r="CI60" s="17" t="e">
        <v>#DIV/0!</v>
      </c>
      <c r="CJ60" s="17">
        <v>0</v>
      </c>
      <c r="CK60" s="17" t="e">
        <v>#DIV/0!</v>
      </c>
      <c r="CL60" s="17" t="e">
        <v>#DIV/0!</v>
      </c>
      <c r="CM60" s="17" t="e">
        <v>#DIV/0!</v>
      </c>
      <c r="CN60" s="17" t="e">
        <v>#DIV/0!</v>
      </c>
      <c r="CO60" s="17">
        <v>0</v>
      </c>
      <c r="CP60" s="17">
        <v>0</v>
      </c>
      <c r="CQ60" s="17">
        <v>0</v>
      </c>
      <c r="CR60" s="17" t="e">
        <v>#DIV/0!</v>
      </c>
      <c r="CS60" s="17" t="e">
        <v>#DIV/0!</v>
      </c>
      <c r="CT60" s="17">
        <v>0</v>
      </c>
      <c r="CU60" s="17" t="e">
        <v>#DIV/0!</v>
      </c>
      <c r="CV60" s="17">
        <v>1</v>
      </c>
      <c r="CW60" s="17" t="e">
        <v>#DIV/0!</v>
      </c>
      <c r="CX60" s="17" t="e">
        <v>#DIV/0!</v>
      </c>
      <c r="CY60" s="17" t="e">
        <v>#DIV/0!</v>
      </c>
      <c r="CZ60" s="17">
        <v>0</v>
      </c>
      <c r="DA60" s="17">
        <v>0.16066654966909713</v>
      </c>
      <c r="DB60" s="17">
        <v>0.17000424263259872</v>
      </c>
      <c r="DC60" s="17">
        <v>0.15990000000000001</v>
      </c>
      <c r="DD60" s="17">
        <v>0</v>
      </c>
      <c r="DE60" s="17">
        <v>0</v>
      </c>
      <c r="DF60" s="17">
        <v>0.15383756071712446</v>
      </c>
      <c r="DG60" s="17">
        <v>0</v>
      </c>
      <c r="DH60" s="17">
        <v>0.15096103018620538</v>
      </c>
      <c r="DI60" s="17">
        <v>0</v>
      </c>
      <c r="DJ60" s="17">
        <v>0</v>
      </c>
      <c r="DK60" s="17">
        <v>0</v>
      </c>
      <c r="DL60" s="18">
        <v>0</v>
      </c>
      <c r="DM60" s="18">
        <v>118.25833423286491</v>
      </c>
      <c r="DN60" s="18">
        <v>118.40078255662877</v>
      </c>
      <c r="DO60" s="18">
        <v>120</v>
      </c>
      <c r="DP60" s="18">
        <v>0</v>
      </c>
      <c r="DQ60" s="18">
        <v>0</v>
      </c>
      <c r="DR60" s="18">
        <v>114.39636138832465</v>
      </c>
      <c r="DS60" s="18">
        <v>0</v>
      </c>
      <c r="DT60" s="18">
        <v>116.54135980637814</v>
      </c>
      <c r="DU60" s="18">
        <v>0</v>
      </c>
      <c r="DV60" s="18">
        <v>0</v>
      </c>
      <c r="DW60" s="18">
        <v>0</v>
      </c>
      <c r="DX60" s="18">
        <v>0</v>
      </c>
      <c r="DY60" s="18">
        <v>115.31537958788192</v>
      </c>
      <c r="DZ60" s="18">
        <v>115.83060331097292</v>
      </c>
      <c r="EA60" s="18">
        <v>117</v>
      </c>
      <c r="EB60" s="18">
        <v>0</v>
      </c>
      <c r="EC60" s="18">
        <v>0</v>
      </c>
      <c r="ED60" s="18">
        <v>111.39636138832465</v>
      </c>
      <c r="EE60" s="18">
        <v>0</v>
      </c>
      <c r="EF60" s="18">
        <v>113.54135980637815</v>
      </c>
      <c r="EG60" s="18">
        <v>0</v>
      </c>
      <c r="EH60" s="18">
        <v>0</v>
      </c>
      <c r="EI60" s="18">
        <v>0</v>
      </c>
      <c r="EJ60" s="18">
        <v>0</v>
      </c>
      <c r="EK60" s="18">
        <v>2.9999999999999996</v>
      </c>
      <c r="EL60" s="18">
        <v>2.9999999999999996</v>
      </c>
      <c r="EM60" s="18">
        <v>3</v>
      </c>
      <c r="EN60" s="18">
        <v>0</v>
      </c>
      <c r="EO60" s="18">
        <v>0</v>
      </c>
      <c r="EP60" s="18">
        <v>3</v>
      </c>
      <c r="EQ60" s="18">
        <v>0</v>
      </c>
      <c r="ER60" s="18">
        <v>3.0000000000000004</v>
      </c>
      <c r="ES60" s="18">
        <v>0</v>
      </c>
      <c r="ET60" s="18">
        <v>0</v>
      </c>
      <c r="EU60" s="18">
        <v>0</v>
      </c>
      <c r="EV60" s="18">
        <v>0</v>
      </c>
      <c r="EW60" s="18">
        <v>690.490560611246</v>
      </c>
      <c r="EX60" s="18">
        <v>654.84487823001859</v>
      </c>
      <c r="EY60" s="18">
        <v>793</v>
      </c>
      <c r="EZ60" s="18">
        <v>0</v>
      </c>
      <c r="FA60" s="18">
        <v>0</v>
      </c>
      <c r="FB60" s="18">
        <v>749.52583237657859</v>
      </c>
      <c r="FC60" s="18">
        <v>0</v>
      </c>
      <c r="FD60" s="18">
        <v>748.72410897776103</v>
      </c>
      <c r="FE60" s="18">
        <v>0</v>
      </c>
      <c r="FF60" s="18">
        <v>0</v>
      </c>
      <c r="FG60" s="18">
        <v>0</v>
      </c>
      <c r="FH60" s="14">
        <v>0</v>
      </c>
      <c r="FI60" s="14">
        <v>14783.296983758701</v>
      </c>
      <c r="FJ60" s="14">
        <v>14416.428571428571</v>
      </c>
      <c r="FK60" s="14">
        <v>12682</v>
      </c>
      <c r="FL60" s="14">
        <v>0</v>
      </c>
      <c r="FM60" s="14">
        <v>0</v>
      </c>
      <c r="FN60" s="14">
        <v>14295.5</v>
      </c>
      <c r="FO60" s="14">
        <v>0</v>
      </c>
      <c r="FP60" s="14">
        <v>19173.898305084746</v>
      </c>
      <c r="FQ60" s="14">
        <v>0</v>
      </c>
      <c r="FR60" s="14">
        <v>0</v>
      </c>
      <c r="FS60" s="14">
        <v>0</v>
      </c>
      <c r="FT60" s="17">
        <v>0</v>
      </c>
      <c r="FU60" s="17">
        <v>0.14932794088958173</v>
      </c>
      <c r="FV60" s="17">
        <v>0.12663404845662191</v>
      </c>
      <c r="FW60" s="17">
        <v>0.76092099038006622</v>
      </c>
      <c r="FX60" s="17">
        <v>0</v>
      </c>
      <c r="FY60" s="17">
        <v>0</v>
      </c>
      <c r="FZ60" s="17">
        <v>0.20793256619215836</v>
      </c>
      <c r="GA60" s="17">
        <v>0</v>
      </c>
      <c r="GB60" s="17">
        <v>0.19202735887417569</v>
      </c>
      <c r="GC60" s="17">
        <v>0</v>
      </c>
      <c r="GD60" s="17">
        <v>0</v>
      </c>
      <c r="GE60" s="17">
        <v>0</v>
      </c>
      <c r="GF60" s="16"/>
      <c r="GG60" s="16">
        <v>0</v>
      </c>
      <c r="GH60" s="16">
        <v>0</v>
      </c>
      <c r="GI60" s="16">
        <v>0</v>
      </c>
      <c r="GJ60" s="16"/>
      <c r="GK60" s="16"/>
      <c r="GL60" s="16">
        <v>0</v>
      </c>
      <c r="GM60" s="16"/>
      <c r="GN60" s="16">
        <v>0</v>
      </c>
      <c r="GO60" s="16"/>
      <c r="GP60" s="16"/>
      <c r="GQ60" s="16"/>
      <c r="GR60" s="16"/>
      <c r="GS60" s="16">
        <v>3448</v>
      </c>
      <c r="GT60" s="16">
        <v>0</v>
      </c>
      <c r="GU60" s="16">
        <v>0</v>
      </c>
      <c r="GV60" s="16"/>
      <c r="GW60" s="16"/>
      <c r="GX60" s="16">
        <v>0</v>
      </c>
      <c r="GY60" s="16"/>
      <c r="GZ60" s="16">
        <v>0</v>
      </c>
      <c r="HA60" s="16"/>
      <c r="HB60" s="16"/>
      <c r="HC60" s="16"/>
      <c r="HD60" s="16"/>
      <c r="HE60" s="16">
        <v>0</v>
      </c>
      <c r="HF60" s="16">
        <v>28</v>
      </c>
      <c r="HG60" s="16">
        <v>0</v>
      </c>
      <c r="HH60" s="16"/>
      <c r="HI60" s="16"/>
      <c r="HJ60" s="16">
        <v>0</v>
      </c>
      <c r="HK60" s="16"/>
      <c r="HL60" s="16">
        <v>0</v>
      </c>
      <c r="HM60" s="16"/>
      <c r="HN60" s="16"/>
      <c r="HO60" s="16"/>
      <c r="HP60" s="16"/>
      <c r="HQ60" s="16">
        <v>0</v>
      </c>
      <c r="HR60" s="16">
        <v>0</v>
      </c>
      <c r="HS60" s="16">
        <v>1</v>
      </c>
      <c r="HT60" s="16"/>
      <c r="HU60" s="16"/>
      <c r="HV60" s="16">
        <v>0</v>
      </c>
      <c r="HW60" s="16"/>
      <c r="HX60" s="16">
        <v>0</v>
      </c>
      <c r="HY60" s="16"/>
      <c r="HZ60" s="16"/>
      <c r="IA60" s="16"/>
      <c r="IB60" s="16"/>
      <c r="IC60" s="16">
        <v>0</v>
      </c>
      <c r="ID60" s="16">
        <v>0</v>
      </c>
      <c r="IE60" s="16">
        <v>0</v>
      </c>
      <c r="IF60" s="16"/>
      <c r="IG60" s="16"/>
      <c r="IH60" s="16">
        <v>0</v>
      </c>
      <c r="II60" s="16"/>
      <c r="IJ60" s="16">
        <v>0</v>
      </c>
      <c r="IK60" s="16"/>
      <c r="IL60" s="16"/>
      <c r="IM60" s="16"/>
      <c r="IN60" s="16"/>
      <c r="IO60" s="16">
        <v>0</v>
      </c>
      <c r="IP60" s="16">
        <v>0</v>
      </c>
      <c r="IQ60" s="16">
        <v>0</v>
      </c>
      <c r="IR60" s="16"/>
      <c r="IS60" s="16"/>
      <c r="IT60" s="16">
        <v>0</v>
      </c>
      <c r="IU60" s="16"/>
      <c r="IV60" s="16">
        <v>0</v>
      </c>
      <c r="IW60" s="16"/>
      <c r="IX60" s="16"/>
      <c r="IY60" s="16"/>
      <c r="IZ60" s="16"/>
      <c r="JA60" s="16">
        <v>0</v>
      </c>
      <c r="JB60" s="16">
        <v>0</v>
      </c>
      <c r="JC60" s="16">
        <v>0</v>
      </c>
      <c r="JD60" s="16"/>
      <c r="JE60" s="16"/>
      <c r="JF60" s="16">
        <v>4</v>
      </c>
      <c r="JG60" s="16"/>
      <c r="JH60" s="16">
        <v>0</v>
      </c>
      <c r="JI60" s="16"/>
      <c r="JJ60" s="16"/>
      <c r="JK60" s="16"/>
      <c r="JL60" s="16"/>
      <c r="JM60" s="16">
        <v>0</v>
      </c>
      <c r="JN60" s="16">
        <v>0</v>
      </c>
      <c r="JO60" s="16">
        <v>0</v>
      </c>
      <c r="JP60" s="16"/>
      <c r="JQ60" s="16"/>
      <c r="JR60" s="16">
        <v>0</v>
      </c>
      <c r="JS60" s="16"/>
      <c r="JT60" s="16">
        <v>0</v>
      </c>
      <c r="JU60" s="16"/>
      <c r="JV60" s="16"/>
      <c r="JW60" s="16"/>
      <c r="JX60" s="16"/>
      <c r="JY60" s="16">
        <v>0</v>
      </c>
      <c r="JZ60" s="16">
        <v>0</v>
      </c>
      <c r="KA60" s="16">
        <v>0</v>
      </c>
      <c r="KB60" s="16"/>
      <c r="KC60" s="16"/>
      <c r="KD60" s="16">
        <v>0</v>
      </c>
      <c r="KE60" s="16"/>
      <c r="KF60" s="16">
        <v>59</v>
      </c>
      <c r="KG60" s="16"/>
      <c r="KH60" s="16"/>
      <c r="KI60" s="16"/>
      <c r="KJ60" s="16"/>
      <c r="KK60" s="16">
        <v>0</v>
      </c>
      <c r="KL60" s="16">
        <v>0</v>
      </c>
      <c r="KM60" s="16">
        <v>0</v>
      </c>
      <c r="KN60" s="16"/>
      <c r="KO60" s="16"/>
      <c r="KP60" s="16">
        <v>0</v>
      </c>
      <c r="KQ60" s="16"/>
      <c r="KR60" s="16">
        <v>0</v>
      </c>
      <c r="KS60" s="16"/>
      <c r="KT60" s="16"/>
      <c r="KU60" s="16"/>
      <c r="KV60" s="16"/>
      <c r="KW60" s="16">
        <v>0</v>
      </c>
      <c r="KX60" s="16">
        <v>0</v>
      </c>
      <c r="KY60" s="16">
        <v>0</v>
      </c>
      <c r="KZ60" s="16"/>
      <c r="LA60" s="16"/>
      <c r="LB60" s="16">
        <v>0</v>
      </c>
      <c r="LC60" s="16"/>
      <c r="LD60" s="16">
        <v>0</v>
      </c>
      <c r="LE60" s="16"/>
      <c r="LF60" s="16"/>
      <c r="LG60" s="16"/>
      <c r="LH60" s="16"/>
      <c r="LI60" s="16">
        <v>0</v>
      </c>
      <c r="LJ60" s="16">
        <v>0</v>
      </c>
      <c r="LK60" s="16">
        <v>0</v>
      </c>
      <c r="LL60" s="16"/>
      <c r="LM60" s="16"/>
      <c r="LN60" s="16">
        <v>0</v>
      </c>
      <c r="LO60" s="16"/>
      <c r="LP60" s="16">
        <v>0</v>
      </c>
      <c r="LQ60" s="16"/>
      <c r="LR60" s="16"/>
      <c r="LS60" s="16"/>
      <c r="LT60" s="15"/>
      <c r="LU60" s="15">
        <v>0</v>
      </c>
      <c r="LV60" s="15">
        <v>0</v>
      </c>
      <c r="LW60" s="15">
        <v>0</v>
      </c>
      <c r="LX60" s="15"/>
      <c r="LY60" s="15"/>
      <c r="LZ60" s="15">
        <v>0</v>
      </c>
      <c r="MA60" s="15"/>
      <c r="MB60" s="15">
        <v>0</v>
      </c>
      <c r="MC60" s="15"/>
      <c r="MD60" s="15"/>
      <c r="ME60" s="15"/>
      <c r="MF60" s="15"/>
      <c r="MG60" s="15">
        <v>43703544.236061454</v>
      </c>
      <c r="MH60" s="15">
        <v>0</v>
      </c>
      <c r="MI60" s="15">
        <v>0</v>
      </c>
      <c r="MJ60" s="15"/>
      <c r="MK60" s="15"/>
      <c r="ML60" s="15">
        <v>0</v>
      </c>
      <c r="MM60" s="15"/>
      <c r="MN60" s="15">
        <v>0</v>
      </c>
      <c r="MO60" s="15"/>
      <c r="MP60" s="15"/>
      <c r="MQ60" s="15"/>
      <c r="MR60" s="15"/>
      <c r="MS60" s="15">
        <v>0</v>
      </c>
      <c r="MT60" s="15">
        <v>351551.84</v>
      </c>
      <c r="MU60" s="15">
        <v>0</v>
      </c>
      <c r="MV60" s="15"/>
      <c r="MW60" s="15"/>
      <c r="MX60" s="15">
        <v>0</v>
      </c>
      <c r="MY60" s="15"/>
      <c r="MZ60" s="15">
        <v>0</v>
      </c>
      <c r="NA60" s="15"/>
      <c r="NB60" s="15"/>
      <c r="NC60" s="15"/>
      <c r="ND60" s="15"/>
      <c r="NE60" s="15">
        <v>0</v>
      </c>
      <c r="NF60" s="15">
        <v>0</v>
      </c>
      <c r="NG60" s="15">
        <v>3032</v>
      </c>
      <c r="NH60" s="15"/>
      <c r="NI60" s="15"/>
      <c r="NJ60" s="15">
        <v>0</v>
      </c>
      <c r="NK60" s="15"/>
      <c r="NL60" s="15">
        <v>0</v>
      </c>
      <c r="NM60" s="15"/>
      <c r="NN60" s="15"/>
      <c r="NO60" s="15"/>
      <c r="NP60" s="15"/>
      <c r="NQ60" s="15">
        <v>0</v>
      </c>
      <c r="NR60" s="15">
        <v>0</v>
      </c>
      <c r="NS60" s="15">
        <v>0</v>
      </c>
      <c r="NT60" s="15"/>
      <c r="NU60" s="15"/>
      <c r="NV60" s="15">
        <v>0</v>
      </c>
      <c r="NW60" s="15"/>
      <c r="NX60" s="15">
        <v>0</v>
      </c>
      <c r="NY60" s="15"/>
      <c r="NZ60" s="15"/>
      <c r="OA60" s="15"/>
      <c r="OB60" s="15"/>
      <c r="OC60" s="15">
        <v>0</v>
      </c>
      <c r="OD60" s="15">
        <v>0</v>
      </c>
      <c r="OE60" s="15">
        <v>0</v>
      </c>
      <c r="OF60" s="15"/>
      <c r="OG60" s="15"/>
      <c r="OH60" s="15">
        <v>0</v>
      </c>
      <c r="OI60" s="15"/>
      <c r="OJ60" s="15">
        <v>0</v>
      </c>
      <c r="OK60" s="15"/>
      <c r="OL60" s="15"/>
      <c r="OM60" s="15"/>
      <c r="ON60" s="15"/>
      <c r="OO60" s="15">
        <v>0</v>
      </c>
      <c r="OP60" s="15">
        <v>0</v>
      </c>
      <c r="OQ60" s="15">
        <v>0</v>
      </c>
      <c r="OR60" s="15"/>
      <c r="OS60" s="15"/>
      <c r="OT60" s="15">
        <v>22232.97</v>
      </c>
      <c r="OU60" s="15"/>
      <c r="OV60" s="15">
        <v>0</v>
      </c>
      <c r="OW60" s="15"/>
      <c r="OX60" s="15"/>
      <c r="OY60" s="15"/>
      <c r="OZ60" s="15"/>
      <c r="PA60" s="15">
        <v>0</v>
      </c>
      <c r="PB60" s="15">
        <v>0</v>
      </c>
      <c r="PC60" s="15">
        <v>0</v>
      </c>
      <c r="PD60" s="15"/>
      <c r="PE60" s="15"/>
      <c r="PF60" s="15">
        <v>0</v>
      </c>
      <c r="PG60" s="15"/>
      <c r="PH60" s="15">
        <v>0</v>
      </c>
      <c r="PI60" s="15"/>
      <c r="PJ60" s="15"/>
      <c r="PK60" s="15"/>
      <c r="PL60" s="15"/>
      <c r="PM60" s="15">
        <v>0</v>
      </c>
      <c r="PN60" s="15">
        <v>0</v>
      </c>
      <c r="PO60" s="15">
        <v>0</v>
      </c>
      <c r="PP60" s="15"/>
      <c r="PQ60" s="15"/>
      <c r="PR60" s="15">
        <v>0</v>
      </c>
      <c r="PS60" s="15"/>
      <c r="PT60" s="15">
        <v>832557.09499999997</v>
      </c>
      <c r="PU60" s="15"/>
      <c r="PV60" s="15"/>
      <c r="PW60" s="15"/>
      <c r="PX60" s="15"/>
      <c r="PY60" s="15">
        <v>0</v>
      </c>
      <c r="PZ60" s="15">
        <v>0</v>
      </c>
      <c r="QA60" s="15">
        <v>0</v>
      </c>
      <c r="QB60" s="15"/>
      <c r="QC60" s="15"/>
      <c r="QD60" s="15">
        <v>0</v>
      </c>
      <c r="QE60" s="15"/>
      <c r="QF60" s="15">
        <v>0</v>
      </c>
      <c r="QG60" s="15"/>
      <c r="QH60" s="15"/>
      <c r="QI60" s="15"/>
    </row>
    <row r="61" spans="18:451">
      <c r="R61" s="13"/>
      <c r="S61" s="13" t="s">
        <v>50</v>
      </c>
      <c r="T61" s="16"/>
      <c r="U61" s="26">
        <v>9</v>
      </c>
      <c r="V61" s="26">
        <v>1</v>
      </c>
      <c r="W61" s="26">
        <v>33</v>
      </c>
      <c r="X61" s="26"/>
      <c r="Y61" s="26">
        <v>1</v>
      </c>
      <c r="Z61" s="26">
        <v>5</v>
      </c>
      <c r="AA61" s="26"/>
      <c r="AB61" s="26"/>
      <c r="AC61" s="26"/>
      <c r="AD61" s="26"/>
      <c r="AE61" s="26"/>
      <c r="AF61" s="29"/>
      <c r="AG61" s="29">
        <v>127502</v>
      </c>
      <c r="AH61" s="29">
        <v>13230</v>
      </c>
      <c r="AI61" s="29">
        <v>434958.27</v>
      </c>
      <c r="AJ61" s="29"/>
      <c r="AK61" s="29">
        <v>12720</v>
      </c>
      <c r="AL61" s="29">
        <v>90490</v>
      </c>
      <c r="AM61" s="29"/>
      <c r="AN61" s="29"/>
      <c r="AO61" s="29"/>
      <c r="AP61" s="29"/>
      <c r="AQ61" s="29"/>
      <c r="AR61" s="26"/>
      <c r="AS61" s="26">
        <v>125751.19504416292</v>
      </c>
      <c r="AT61" s="26">
        <v>13198.34</v>
      </c>
      <c r="AU61" s="26">
        <v>434958.27</v>
      </c>
      <c r="AV61" s="26"/>
      <c r="AW61" s="26">
        <v>12552.74</v>
      </c>
      <c r="AX61" s="26">
        <v>0</v>
      </c>
      <c r="AY61" s="26"/>
      <c r="AZ61" s="26"/>
      <c r="BA61" s="26"/>
      <c r="BB61" s="26"/>
      <c r="BC61" s="26"/>
      <c r="BD61" s="26"/>
      <c r="BE61" s="26">
        <v>1750.8049558371731</v>
      </c>
      <c r="BF61" s="26">
        <v>31.659999999999901</v>
      </c>
      <c r="BG61" s="26">
        <v>0</v>
      </c>
      <c r="BH61" s="15"/>
      <c r="BI61" s="15">
        <v>83.08</v>
      </c>
      <c r="BJ61" s="15">
        <v>0</v>
      </c>
      <c r="BK61" s="15"/>
      <c r="BL61" s="15"/>
      <c r="BM61" s="15"/>
      <c r="BN61" s="15"/>
      <c r="BO61" s="15"/>
      <c r="BP61" s="15"/>
      <c r="BQ61" s="15">
        <v>1852.932483333333</v>
      </c>
      <c r="BR61" s="15">
        <v>0</v>
      </c>
      <c r="BS61" s="15">
        <v>0</v>
      </c>
      <c r="BT61" s="15"/>
      <c r="BU61" s="15">
        <v>169.49</v>
      </c>
      <c r="BV61" s="15">
        <v>0</v>
      </c>
      <c r="BW61" s="15"/>
      <c r="BX61" s="15"/>
      <c r="BY61" s="15"/>
      <c r="BZ61" s="15"/>
      <c r="CA61" s="15"/>
      <c r="CB61" s="17" t="e">
        <v>#DIV/0!</v>
      </c>
      <c r="CC61" s="17">
        <v>0</v>
      </c>
      <c r="CD61" s="17">
        <v>0</v>
      </c>
      <c r="CE61" s="17">
        <v>0</v>
      </c>
      <c r="CF61" s="17" t="e">
        <v>#DIV/0!</v>
      </c>
      <c r="CG61" s="17">
        <v>0</v>
      </c>
      <c r="CH61" s="17">
        <v>0</v>
      </c>
      <c r="CI61" s="17" t="e">
        <v>#DIV/0!</v>
      </c>
      <c r="CJ61" s="17" t="e">
        <v>#DIV/0!</v>
      </c>
      <c r="CK61" s="17" t="e">
        <v>#DIV/0!</v>
      </c>
      <c r="CL61" s="17" t="e">
        <v>#DIV/0!</v>
      </c>
      <c r="CM61" s="17" t="e">
        <v>#DIV/0!</v>
      </c>
      <c r="CN61" s="17" t="e">
        <v>#DIV/0!</v>
      </c>
      <c r="CO61" s="17">
        <v>0</v>
      </c>
      <c r="CP61" s="17">
        <v>0</v>
      </c>
      <c r="CQ61" s="17">
        <v>0</v>
      </c>
      <c r="CR61" s="17" t="e">
        <v>#DIV/0!</v>
      </c>
      <c r="CS61" s="17">
        <v>0</v>
      </c>
      <c r="CT61" s="17">
        <v>0</v>
      </c>
      <c r="CU61" s="17" t="e">
        <v>#DIV/0!</v>
      </c>
      <c r="CV61" s="17" t="e">
        <v>#DIV/0!</v>
      </c>
      <c r="CW61" s="17" t="e">
        <v>#DIV/0!</v>
      </c>
      <c r="CX61" s="17" t="e">
        <v>#DIV/0!</v>
      </c>
      <c r="CY61" s="17" t="e">
        <v>#DIV/0!</v>
      </c>
      <c r="CZ61" s="17">
        <v>0</v>
      </c>
      <c r="DA61" s="17">
        <v>0.17439090994651063</v>
      </c>
      <c r="DB61" s="17">
        <v>0.17990000000000003</v>
      </c>
      <c r="DC61" s="17">
        <v>0.16790586171963912</v>
      </c>
      <c r="DD61" s="17">
        <v>0</v>
      </c>
      <c r="DE61" s="17">
        <v>0.15989999999999999</v>
      </c>
      <c r="DF61" s="17">
        <v>0.15990607801967069</v>
      </c>
      <c r="DG61" s="17">
        <v>0</v>
      </c>
      <c r="DH61" s="17">
        <v>0</v>
      </c>
      <c r="DI61" s="17">
        <v>0</v>
      </c>
      <c r="DJ61" s="17">
        <v>0</v>
      </c>
      <c r="DK61" s="17">
        <v>0</v>
      </c>
      <c r="DL61" s="18">
        <v>0</v>
      </c>
      <c r="DM61" s="18">
        <v>113.2659879845022</v>
      </c>
      <c r="DN61" s="18">
        <v>120</v>
      </c>
      <c r="DO61" s="18">
        <v>119.15627237196537</v>
      </c>
      <c r="DP61" s="18">
        <v>0</v>
      </c>
      <c r="DQ61" s="18">
        <v>84</v>
      </c>
      <c r="DR61" s="18">
        <v>120</v>
      </c>
      <c r="DS61" s="18">
        <v>0</v>
      </c>
      <c r="DT61" s="18">
        <v>0</v>
      </c>
      <c r="DU61" s="18">
        <v>0</v>
      </c>
      <c r="DV61" s="18">
        <v>0</v>
      </c>
      <c r="DW61" s="18">
        <v>0</v>
      </c>
      <c r="DX61" s="18">
        <v>0</v>
      </c>
      <c r="DY61" s="18">
        <v>110.81139119386363</v>
      </c>
      <c r="DZ61" s="18">
        <v>117</v>
      </c>
      <c r="EA61" s="18">
        <v>116.17238521661139</v>
      </c>
      <c r="EB61" s="18">
        <v>0</v>
      </c>
      <c r="EC61" s="18">
        <v>83</v>
      </c>
      <c r="ED61" s="18">
        <v>117</v>
      </c>
      <c r="EE61" s="18">
        <v>0</v>
      </c>
      <c r="EF61" s="18">
        <v>0</v>
      </c>
      <c r="EG61" s="18">
        <v>0</v>
      </c>
      <c r="EH61" s="18">
        <v>0</v>
      </c>
      <c r="EI61" s="18">
        <v>0</v>
      </c>
      <c r="EJ61" s="18">
        <v>0</v>
      </c>
      <c r="EK61" s="18">
        <v>3</v>
      </c>
      <c r="EL61" s="18">
        <v>3</v>
      </c>
      <c r="EM61" s="18">
        <v>3</v>
      </c>
      <c r="EN61" s="18">
        <v>0</v>
      </c>
      <c r="EO61" s="18">
        <v>3</v>
      </c>
      <c r="EP61" s="18">
        <v>3</v>
      </c>
      <c r="EQ61" s="18">
        <v>0</v>
      </c>
      <c r="ER61" s="18">
        <v>0</v>
      </c>
      <c r="ES61" s="18">
        <v>0</v>
      </c>
      <c r="ET61" s="18">
        <v>0</v>
      </c>
      <c r="EU61" s="18">
        <v>0</v>
      </c>
      <c r="EV61" s="18">
        <v>0</v>
      </c>
      <c r="EW61" s="18">
        <v>631.08089568942228</v>
      </c>
      <c r="EX61" s="18">
        <v>594.5</v>
      </c>
      <c r="EY61" s="18">
        <v>661.32514474694619</v>
      </c>
      <c r="EZ61" s="18">
        <v>0</v>
      </c>
      <c r="FA61" s="18">
        <v>610.5</v>
      </c>
      <c r="FB61" s="18">
        <v>746.03994916565364</v>
      </c>
      <c r="FC61" s="18">
        <v>0</v>
      </c>
      <c r="FD61" s="18">
        <v>0</v>
      </c>
      <c r="FE61" s="18">
        <v>0</v>
      </c>
      <c r="FF61" s="18">
        <v>0</v>
      </c>
      <c r="FG61" s="18">
        <v>0</v>
      </c>
      <c r="FH61" s="14">
        <v>0</v>
      </c>
      <c r="FI61" s="14">
        <v>16553.333333333332</v>
      </c>
      <c r="FJ61" s="14">
        <v>14700</v>
      </c>
      <c r="FK61" s="14">
        <v>15558.30303030303</v>
      </c>
      <c r="FL61" s="14">
        <v>0</v>
      </c>
      <c r="FM61" s="14">
        <v>15900</v>
      </c>
      <c r="FN61" s="14">
        <v>20390</v>
      </c>
      <c r="FO61" s="14">
        <v>0</v>
      </c>
      <c r="FP61" s="14">
        <v>0</v>
      </c>
      <c r="FQ61" s="14">
        <v>0</v>
      </c>
      <c r="FR61" s="14">
        <v>0</v>
      </c>
      <c r="FS61" s="14">
        <v>0</v>
      </c>
      <c r="FT61" s="17">
        <v>0</v>
      </c>
      <c r="FU61" s="17">
        <v>0.14416700228218554</v>
      </c>
      <c r="FV61" s="17">
        <v>0.1</v>
      </c>
      <c r="FW61" s="17">
        <v>0.15277630184798527</v>
      </c>
      <c r="FX61" s="17">
        <v>0</v>
      </c>
      <c r="FY61" s="17">
        <v>0.2</v>
      </c>
      <c r="FZ61" s="17">
        <v>0.11240804315841099</v>
      </c>
      <c r="GA61" s="17">
        <v>0</v>
      </c>
      <c r="GB61" s="17">
        <v>0</v>
      </c>
      <c r="GC61" s="17">
        <v>0</v>
      </c>
      <c r="GD61" s="17">
        <v>0</v>
      </c>
      <c r="GE61" s="17">
        <v>0</v>
      </c>
      <c r="GF61" s="16"/>
      <c r="GG61" s="16">
        <v>0</v>
      </c>
      <c r="GH61" s="16">
        <v>0</v>
      </c>
      <c r="GI61" s="16">
        <v>0</v>
      </c>
      <c r="GJ61" s="16"/>
      <c r="GK61" s="16">
        <v>0</v>
      </c>
      <c r="GL61" s="16">
        <v>0</v>
      </c>
      <c r="GM61" s="16"/>
      <c r="GN61" s="16"/>
      <c r="GO61" s="16"/>
      <c r="GP61" s="16"/>
      <c r="GQ61" s="16"/>
      <c r="GR61" s="16"/>
      <c r="GS61" s="16">
        <v>9</v>
      </c>
      <c r="GT61" s="16">
        <v>0</v>
      </c>
      <c r="GU61" s="16">
        <v>0</v>
      </c>
      <c r="GV61" s="16"/>
      <c r="GW61" s="16">
        <v>0</v>
      </c>
      <c r="GX61" s="16">
        <v>0</v>
      </c>
      <c r="GY61" s="16"/>
      <c r="GZ61" s="16"/>
      <c r="HA61" s="16"/>
      <c r="HB61" s="16"/>
      <c r="HC61" s="16"/>
      <c r="HD61" s="16"/>
      <c r="HE61" s="16">
        <v>0</v>
      </c>
      <c r="HF61" s="16">
        <v>1</v>
      </c>
      <c r="HG61" s="16">
        <v>0</v>
      </c>
      <c r="HH61" s="16"/>
      <c r="HI61" s="16">
        <v>0</v>
      </c>
      <c r="HJ61" s="16">
        <v>0</v>
      </c>
      <c r="HK61" s="16"/>
      <c r="HL61" s="16"/>
      <c r="HM61" s="16"/>
      <c r="HN61" s="16"/>
      <c r="HO61" s="16"/>
      <c r="HP61" s="16"/>
      <c r="HQ61" s="16">
        <v>0</v>
      </c>
      <c r="HR61" s="16">
        <v>0</v>
      </c>
      <c r="HS61" s="16">
        <v>33</v>
      </c>
      <c r="HT61" s="16"/>
      <c r="HU61" s="16">
        <v>0</v>
      </c>
      <c r="HV61" s="16">
        <v>0</v>
      </c>
      <c r="HW61" s="16"/>
      <c r="HX61" s="16"/>
      <c r="HY61" s="16"/>
      <c r="HZ61" s="16"/>
      <c r="IA61" s="16"/>
      <c r="IB61" s="16"/>
      <c r="IC61" s="16">
        <v>0</v>
      </c>
      <c r="ID61" s="16">
        <v>0</v>
      </c>
      <c r="IE61" s="16">
        <v>0</v>
      </c>
      <c r="IF61" s="16"/>
      <c r="IG61" s="16">
        <v>0</v>
      </c>
      <c r="IH61" s="16">
        <v>0</v>
      </c>
      <c r="II61" s="16"/>
      <c r="IJ61" s="16"/>
      <c r="IK61" s="16"/>
      <c r="IL61" s="16"/>
      <c r="IM61" s="16"/>
      <c r="IN61" s="16"/>
      <c r="IO61" s="16">
        <v>0</v>
      </c>
      <c r="IP61" s="16">
        <v>0</v>
      </c>
      <c r="IQ61" s="16">
        <v>0</v>
      </c>
      <c r="IR61" s="16"/>
      <c r="IS61" s="16">
        <v>0</v>
      </c>
      <c r="IT61" s="16">
        <v>0</v>
      </c>
      <c r="IU61" s="16"/>
      <c r="IV61" s="16"/>
      <c r="IW61" s="16"/>
      <c r="IX61" s="16"/>
      <c r="IY61" s="16"/>
      <c r="IZ61" s="16"/>
      <c r="JA61" s="16">
        <v>0</v>
      </c>
      <c r="JB61" s="16">
        <v>0</v>
      </c>
      <c r="JC61" s="16">
        <v>0</v>
      </c>
      <c r="JD61" s="16"/>
      <c r="JE61" s="16">
        <v>0</v>
      </c>
      <c r="JF61" s="16">
        <v>5</v>
      </c>
      <c r="JG61" s="16"/>
      <c r="JH61" s="16"/>
      <c r="JI61" s="16"/>
      <c r="JJ61" s="16"/>
      <c r="JK61" s="16"/>
      <c r="JL61" s="16"/>
      <c r="JM61" s="16">
        <v>0</v>
      </c>
      <c r="JN61" s="16">
        <v>0</v>
      </c>
      <c r="JO61" s="16">
        <v>0</v>
      </c>
      <c r="JP61" s="16"/>
      <c r="JQ61" s="16">
        <v>0</v>
      </c>
      <c r="JR61" s="16">
        <v>0</v>
      </c>
      <c r="JS61" s="16"/>
      <c r="JT61" s="16"/>
      <c r="JU61" s="16"/>
      <c r="JV61" s="16"/>
      <c r="JW61" s="16"/>
      <c r="JX61" s="16"/>
      <c r="JY61" s="16">
        <v>0</v>
      </c>
      <c r="JZ61" s="16">
        <v>0</v>
      </c>
      <c r="KA61" s="16">
        <v>0</v>
      </c>
      <c r="KB61" s="16"/>
      <c r="KC61" s="16">
        <v>0</v>
      </c>
      <c r="KD61" s="16">
        <v>0</v>
      </c>
      <c r="KE61" s="16"/>
      <c r="KF61" s="16"/>
      <c r="KG61" s="16"/>
      <c r="KH61" s="16"/>
      <c r="KI61" s="16"/>
      <c r="KJ61" s="16"/>
      <c r="KK61" s="16">
        <v>0</v>
      </c>
      <c r="KL61" s="16">
        <v>0</v>
      </c>
      <c r="KM61" s="16">
        <v>0</v>
      </c>
      <c r="KN61" s="16"/>
      <c r="KO61" s="16">
        <v>0</v>
      </c>
      <c r="KP61" s="16">
        <v>0</v>
      </c>
      <c r="KQ61" s="16"/>
      <c r="KR61" s="16"/>
      <c r="KS61" s="16"/>
      <c r="KT61" s="16"/>
      <c r="KU61" s="16"/>
      <c r="KV61" s="16"/>
      <c r="KW61" s="16">
        <v>0</v>
      </c>
      <c r="KX61" s="16">
        <v>0</v>
      </c>
      <c r="KY61" s="16">
        <v>0</v>
      </c>
      <c r="KZ61" s="16"/>
      <c r="LA61" s="16">
        <v>0</v>
      </c>
      <c r="LB61" s="16">
        <v>0</v>
      </c>
      <c r="LC61" s="16"/>
      <c r="LD61" s="16"/>
      <c r="LE61" s="16"/>
      <c r="LF61" s="16"/>
      <c r="LG61" s="16"/>
      <c r="LH61" s="16"/>
      <c r="LI61" s="16">
        <v>0</v>
      </c>
      <c r="LJ61" s="16">
        <v>0</v>
      </c>
      <c r="LK61" s="16">
        <v>0</v>
      </c>
      <c r="LL61" s="16"/>
      <c r="LM61" s="16">
        <v>0</v>
      </c>
      <c r="LN61" s="16">
        <v>0</v>
      </c>
      <c r="LO61" s="16"/>
      <c r="LP61" s="16"/>
      <c r="LQ61" s="16"/>
      <c r="LR61" s="16"/>
      <c r="LS61" s="16"/>
      <c r="LT61" s="15"/>
      <c r="LU61" s="15">
        <v>0</v>
      </c>
      <c r="LV61" s="15">
        <v>0</v>
      </c>
      <c r="LW61" s="15">
        <v>0</v>
      </c>
      <c r="LX61" s="15"/>
      <c r="LY61" s="15">
        <v>0</v>
      </c>
      <c r="LZ61" s="15">
        <v>0</v>
      </c>
      <c r="MA61" s="15"/>
      <c r="MB61" s="15"/>
      <c r="MC61" s="15"/>
      <c r="MD61" s="15"/>
      <c r="ME61" s="15"/>
      <c r="MF61" s="15"/>
      <c r="MG61" s="15">
        <v>125751.19504416292</v>
      </c>
      <c r="MH61" s="15">
        <v>0</v>
      </c>
      <c r="MI61" s="15">
        <v>0</v>
      </c>
      <c r="MJ61" s="15"/>
      <c r="MK61" s="15">
        <v>0</v>
      </c>
      <c r="ML61" s="15">
        <v>0</v>
      </c>
      <c r="MM61" s="15"/>
      <c r="MN61" s="15"/>
      <c r="MO61" s="15"/>
      <c r="MP61" s="15"/>
      <c r="MQ61" s="15"/>
      <c r="MR61" s="15"/>
      <c r="MS61" s="15">
        <v>0</v>
      </c>
      <c r="MT61" s="15">
        <v>13198.34</v>
      </c>
      <c r="MU61" s="15">
        <v>0</v>
      </c>
      <c r="MV61" s="15"/>
      <c r="MW61" s="15">
        <v>0</v>
      </c>
      <c r="MX61" s="15">
        <v>0</v>
      </c>
      <c r="MY61" s="15"/>
      <c r="MZ61" s="15"/>
      <c r="NA61" s="15"/>
      <c r="NB61" s="15"/>
      <c r="NC61" s="15"/>
      <c r="ND61" s="15"/>
      <c r="NE61" s="15">
        <v>0</v>
      </c>
      <c r="NF61" s="15">
        <v>0</v>
      </c>
      <c r="NG61" s="15">
        <v>434958.27</v>
      </c>
      <c r="NH61" s="15"/>
      <c r="NI61" s="15">
        <v>0</v>
      </c>
      <c r="NJ61" s="15">
        <v>0</v>
      </c>
      <c r="NK61" s="15"/>
      <c r="NL61" s="15"/>
      <c r="NM61" s="15"/>
      <c r="NN61" s="15"/>
      <c r="NO61" s="15"/>
      <c r="NP61" s="15"/>
      <c r="NQ61" s="15">
        <v>0</v>
      </c>
      <c r="NR61" s="15">
        <v>0</v>
      </c>
      <c r="NS61" s="15">
        <v>0</v>
      </c>
      <c r="NT61" s="15"/>
      <c r="NU61" s="15">
        <v>0</v>
      </c>
      <c r="NV61" s="15">
        <v>0</v>
      </c>
      <c r="NW61" s="15"/>
      <c r="NX61" s="15"/>
      <c r="NY61" s="15"/>
      <c r="NZ61" s="15"/>
      <c r="OA61" s="15"/>
      <c r="OB61" s="15"/>
      <c r="OC61" s="15">
        <v>0</v>
      </c>
      <c r="OD61" s="15">
        <v>0</v>
      </c>
      <c r="OE61" s="15">
        <v>0</v>
      </c>
      <c r="OF61" s="15"/>
      <c r="OG61" s="15">
        <v>0</v>
      </c>
      <c r="OH61" s="15">
        <v>0</v>
      </c>
      <c r="OI61" s="15"/>
      <c r="OJ61" s="15"/>
      <c r="OK61" s="15"/>
      <c r="OL61" s="15"/>
      <c r="OM61" s="15"/>
      <c r="ON61" s="15"/>
      <c r="OO61" s="15">
        <v>0</v>
      </c>
      <c r="OP61" s="15">
        <v>0</v>
      </c>
      <c r="OQ61" s="15">
        <v>0</v>
      </c>
      <c r="OR61" s="15"/>
      <c r="OS61" s="15">
        <v>0</v>
      </c>
      <c r="OT61" s="15">
        <v>90490</v>
      </c>
      <c r="OU61" s="15"/>
      <c r="OV61" s="15"/>
      <c r="OW61" s="15"/>
      <c r="OX61" s="15"/>
      <c r="OY61" s="15"/>
      <c r="OZ61" s="15"/>
      <c r="PA61" s="15">
        <v>0</v>
      </c>
      <c r="PB61" s="15">
        <v>0</v>
      </c>
      <c r="PC61" s="15">
        <v>0</v>
      </c>
      <c r="PD61" s="15"/>
      <c r="PE61" s="15">
        <v>0</v>
      </c>
      <c r="PF61" s="15">
        <v>0</v>
      </c>
      <c r="PG61" s="15"/>
      <c r="PH61" s="15"/>
      <c r="PI61" s="15"/>
      <c r="PJ61" s="15"/>
      <c r="PK61" s="15"/>
      <c r="PL61" s="15"/>
      <c r="PM61" s="15">
        <v>0</v>
      </c>
      <c r="PN61" s="15">
        <v>0</v>
      </c>
      <c r="PO61" s="15">
        <v>0</v>
      </c>
      <c r="PP61" s="15"/>
      <c r="PQ61" s="15">
        <v>0</v>
      </c>
      <c r="PR61" s="15">
        <v>0</v>
      </c>
      <c r="PS61" s="15"/>
      <c r="PT61" s="15"/>
      <c r="PU61" s="15"/>
      <c r="PV61" s="15"/>
      <c r="PW61" s="15"/>
      <c r="PX61" s="15"/>
      <c r="PY61" s="15">
        <v>0</v>
      </c>
      <c r="PZ61" s="15">
        <v>0</v>
      </c>
      <c r="QA61" s="15">
        <v>0</v>
      </c>
      <c r="QB61" s="15"/>
      <c r="QC61" s="15">
        <v>0</v>
      </c>
      <c r="QD61" s="15">
        <v>0</v>
      </c>
      <c r="QE61" s="15"/>
      <c r="QF61" s="15"/>
      <c r="QG61" s="15"/>
      <c r="QH61" s="15"/>
      <c r="QI61" s="15"/>
    </row>
    <row r="62" spans="18:451">
      <c r="R62" s="13"/>
      <c r="S62" s="13" t="s">
        <v>51</v>
      </c>
      <c r="T62" s="16"/>
      <c r="U62" s="26"/>
      <c r="V62" s="26"/>
      <c r="W62" s="26">
        <v>1</v>
      </c>
      <c r="X62" s="26"/>
      <c r="Y62" s="26"/>
      <c r="Z62" s="26">
        <v>2</v>
      </c>
      <c r="AA62" s="26"/>
      <c r="AB62" s="26"/>
      <c r="AC62" s="26"/>
      <c r="AD62" s="26"/>
      <c r="AE62" s="26"/>
      <c r="AF62" s="29"/>
      <c r="AG62" s="29"/>
      <c r="AH62" s="29"/>
      <c r="AI62" s="29">
        <v>11025</v>
      </c>
      <c r="AJ62" s="29"/>
      <c r="AK62" s="29"/>
      <c r="AL62" s="29">
        <v>19770</v>
      </c>
      <c r="AM62" s="29"/>
      <c r="AN62" s="29"/>
      <c r="AO62" s="29"/>
      <c r="AP62" s="29"/>
      <c r="AQ62" s="29"/>
      <c r="AR62" s="26"/>
      <c r="AS62" s="26"/>
      <c r="AT62" s="26"/>
      <c r="AU62" s="26">
        <v>11025</v>
      </c>
      <c r="AV62" s="26"/>
      <c r="AW62" s="26"/>
      <c r="AX62" s="26">
        <v>0</v>
      </c>
      <c r="AY62" s="26"/>
      <c r="AZ62" s="26"/>
      <c r="BA62" s="26"/>
      <c r="BB62" s="26"/>
      <c r="BC62" s="26"/>
      <c r="BD62" s="26"/>
      <c r="BE62" s="26"/>
      <c r="BF62" s="26"/>
      <c r="BG62" s="26">
        <v>0</v>
      </c>
      <c r="BH62" s="15"/>
      <c r="BI62" s="15"/>
      <c r="BJ62" s="15">
        <v>0</v>
      </c>
      <c r="BK62" s="15"/>
      <c r="BL62" s="15"/>
      <c r="BM62" s="15"/>
      <c r="BN62" s="15"/>
      <c r="BO62" s="15"/>
      <c r="BP62" s="15"/>
      <c r="BQ62" s="15"/>
      <c r="BR62" s="15"/>
      <c r="BS62" s="15">
        <v>0</v>
      </c>
      <c r="BT62" s="15"/>
      <c r="BU62" s="15"/>
      <c r="BV62" s="15">
        <v>0</v>
      </c>
      <c r="BW62" s="15"/>
      <c r="BX62" s="15"/>
      <c r="BY62" s="15"/>
      <c r="BZ62" s="15"/>
      <c r="CA62" s="15"/>
      <c r="CB62" s="17" t="e">
        <v>#DIV/0!</v>
      </c>
      <c r="CC62" s="17" t="e">
        <v>#DIV/0!</v>
      </c>
      <c r="CD62" s="17" t="e">
        <v>#DIV/0!</v>
      </c>
      <c r="CE62" s="17">
        <v>0</v>
      </c>
      <c r="CF62" s="17" t="e">
        <v>#DIV/0!</v>
      </c>
      <c r="CG62" s="17" t="e">
        <v>#DIV/0!</v>
      </c>
      <c r="CH62" s="17">
        <v>0</v>
      </c>
      <c r="CI62" s="17" t="e">
        <v>#DIV/0!</v>
      </c>
      <c r="CJ62" s="17" t="e">
        <v>#DIV/0!</v>
      </c>
      <c r="CK62" s="17" t="e">
        <v>#DIV/0!</v>
      </c>
      <c r="CL62" s="17" t="e">
        <v>#DIV/0!</v>
      </c>
      <c r="CM62" s="17" t="e">
        <v>#DIV/0!</v>
      </c>
      <c r="CN62" s="17" t="e">
        <v>#DIV/0!</v>
      </c>
      <c r="CO62" s="17" t="e">
        <v>#DIV/0!</v>
      </c>
      <c r="CP62" s="17" t="e">
        <v>#DIV/0!</v>
      </c>
      <c r="CQ62" s="17">
        <v>0</v>
      </c>
      <c r="CR62" s="17" t="e">
        <v>#DIV/0!</v>
      </c>
      <c r="CS62" s="17" t="e">
        <v>#DIV/0!</v>
      </c>
      <c r="CT62" s="17">
        <v>0</v>
      </c>
      <c r="CU62" s="17" t="e">
        <v>#DIV/0!</v>
      </c>
      <c r="CV62" s="17" t="e">
        <v>#DIV/0!</v>
      </c>
      <c r="CW62" s="17" t="e">
        <v>#DIV/0!</v>
      </c>
      <c r="CX62" s="17" t="e">
        <v>#DIV/0!</v>
      </c>
      <c r="CY62" s="17" t="e">
        <v>#DIV/0!</v>
      </c>
      <c r="CZ62" s="17">
        <v>0</v>
      </c>
      <c r="DA62" s="17">
        <v>0</v>
      </c>
      <c r="DB62" s="17">
        <v>0</v>
      </c>
      <c r="DC62" s="17">
        <v>0.1699</v>
      </c>
      <c r="DD62" s="17">
        <v>0</v>
      </c>
      <c r="DE62" s="17">
        <v>0</v>
      </c>
      <c r="DF62" s="17">
        <v>0.15187268588770864</v>
      </c>
      <c r="DG62" s="17">
        <v>0</v>
      </c>
      <c r="DH62" s="17">
        <v>0</v>
      </c>
      <c r="DI62" s="17">
        <v>0</v>
      </c>
      <c r="DJ62" s="17">
        <v>0</v>
      </c>
      <c r="DK62" s="17">
        <v>0</v>
      </c>
      <c r="DL62" s="18">
        <v>0</v>
      </c>
      <c r="DM62" s="18">
        <v>0</v>
      </c>
      <c r="DN62" s="18">
        <v>0</v>
      </c>
      <c r="DO62" s="18">
        <v>120</v>
      </c>
      <c r="DP62" s="18">
        <v>0</v>
      </c>
      <c r="DQ62" s="18">
        <v>0</v>
      </c>
      <c r="DR62" s="18">
        <v>120</v>
      </c>
      <c r="DS62" s="18">
        <v>0</v>
      </c>
      <c r="DT62" s="18">
        <v>0</v>
      </c>
      <c r="DU62" s="18">
        <v>0</v>
      </c>
      <c r="DV62" s="18">
        <v>0</v>
      </c>
      <c r="DW62" s="18">
        <v>0</v>
      </c>
      <c r="DX62" s="18">
        <v>0</v>
      </c>
      <c r="DY62" s="18">
        <v>0</v>
      </c>
      <c r="DZ62" s="18">
        <v>0</v>
      </c>
      <c r="EA62" s="18">
        <v>117</v>
      </c>
      <c r="EB62" s="18">
        <v>0</v>
      </c>
      <c r="EC62" s="18">
        <v>0</v>
      </c>
      <c r="ED62" s="18">
        <v>116.90136570561457</v>
      </c>
      <c r="EE62" s="18">
        <v>0</v>
      </c>
      <c r="EF62" s="18">
        <v>0</v>
      </c>
      <c r="EG62" s="18">
        <v>0</v>
      </c>
      <c r="EH62" s="18">
        <v>0</v>
      </c>
      <c r="EI62" s="18">
        <v>0</v>
      </c>
      <c r="EJ62" s="18">
        <v>0</v>
      </c>
      <c r="EK62" s="18">
        <v>0</v>
      </c>
      <c r="EL62" s="18">
        <v>0</v>
      </c>
      <c r="EM62" s="18">
        <v>3</v>
      </c>
      <c r="EN62" s="18">
        <v>0</v>
      </c>
      <c r="EO62" s="18">
        <v>0</v>
      </c>
      <c r="EP62" s="18">
        <v>3</v>
      </c>
      <c r="EQ62" s="18">
        <v>0</v>
      </c>
      <c r="ER62" s="18">
        <v>0</v>
      </c>
      <c r="ES62" s="18">
        <v>0</v>
      </c>
      <c r="ET62" s="18">
        <v>0</v>
      </c>
      <c r="EU62" s="18">
        <v>0</v>
      </c>
      <c r="EV62" s="18">
        <v>0</v>
      </c>
      <c r="EW62" s="18">
        <v>0</v>
      </c>
      <c r="EX62" s="18">
        <v>0</v>
      </c>
      <c r="EY62" s="18">
        <v>614</v>
      </c>
      <c r="EZ62" s="18">
        <v>0</v>
      </c>
      <c r="FA62" s="18">
        <v>0</v>
      </c>
      <c r="FB62" s="18">
        <v>741</v>
      </c>
      <c r="FC62" s="18">
        <v>0</v>
      </c>
      <c r="FD62" s="18">
        <v>0</v>
      </c>
      <c r="FE62" s="18">
        <v>0</v>
      </c>
      <c r="FF62" s="18">
        <v>0</v>
      </c>
      <c r="FG62" s="18">
        <v>0</v>
      </c>
      <c r="FH62" s="14">
        <v>0</v>
      </c>
      <c r="FI62" s="14">
        <v>0</v>
      </c>
      <c r="FJ62" s="14">
        <v>0</v>
      </c>
      <c r="FK62" s="14">
        <v>12250</v>
      </c>
      <c r="FL62" s="14">
        <v>0</v>
      </c>
      <c r="FM62" s="14">
        <v>0</v>
      </c>
      <c r="FN62" s="14">
        <v>15200</v>
      </c>
      <c r="FO62" s="14">
        <v>0</v>
      </c>
      <c r="FP62" s="14">
        <v>0</v>
      </c>
      <c r="FQ62" s="14">
        <v>0</v>
      </c>
      <c r="FR62" s="14">
        <v>0</v>
      </c>
      <c r="FS62" s="14">
        <v>0</v>
      </c>
      <c r="FT62" s="17">
        <v>0</v>
      </c>
      <c r="FU62" s="17">
        <v>0</v>
      </c>
      <c r="FV62" s="17">
        <v>0</v>
      </c>
      <c r="FW62" s="17">
        <v>0.1</v>
      </c>
      <c r="FX62" s="17">
        <v>0</v>
      </c>
      <c r="FY62" s="17">
        <v>0</v>
      </c>
      <c r="FZ62" s="17">
        <v>0.34967105263157894</v>
      </c>
      <c r="GA62" s="17">
        <v>0</v>
      </c>
      <c r="GB62" s="17">
        <v>0</v>
      </c>
      <c r="GC62" s="17">
        <v>0</v>
      </c>
      <c r="GD62" s="17">
        <v>0</v>
      </c>
      <c r="GE62" s="17">
        <v>0</v>
      </c>
      <c r="GF62" s="16"/>
      <c r="GG62" s="16"/>
      <c r="GH62" s="16"/>
      <c r="GI62" s="16">
        <v>0</v>
      </c>
      <c r="GJ62" s="16"/>
      <c r="GK62" s="16"/>
      <c r="GL62" s="16">
        <v>0</v>
      </c>
      <c r="GM62" s="16"/>
      <c r="GN62" s="16"/>
      <c r="GO62" s="16"/>
      <c r="GP62" s="16"/>
      <c r="GQ62" s="16"/>
      <c r="GR62" s="16"/>
      <c r="GS62" s="16"/>
      <c r="GT62" s="16"/>
      <c r="GU62" s="16">
        <v>0</v>
      </c>
      <c r="GV62" s="16"/>
      <c r="GW62" s="16"/>
      <c r="GX62" s="16">
        <v>0</v>
      </c>
      <c r="GY62" s="16"/>
      <c r="GZ62" s="16"/>
      <c r="HA62" s="16"/>
      <c r="HB62" s="16"/>
      <c r="HC62" s="16"/>
      <c r="HD62" s="16"/>
      <c r="HE62" s="16"/>
      <c r="HF62" s="16"/>
      <c r="HG62" s="16">
        <v>0</v>
      </c>
      <c r="HH62" s="16"/>
      <c r="HI62" s="16"/>
      <c r="HJ62" s="16">
        <v>0</v>
      </c>
      <c r="HK62" s="16"/>
      <c r="HL62" s="16"/>
      <c r="HM62" s="16"/>
      <c r="HN62" s="16"/>
      <c r="HO62" s="16"/>
      <c r="HP62" s="16"/>
      <c r="HQ62" s="16"/>
      <c r="HR62" s="16"/>
      <c r="HS62" s="16">
        <v>1</v>
      </c>
      <c r="HT62" s="16"/>
      <c r="HU62" s="16"/>
      <c r="HV62" s="16">
        <v>0</v>
      </c>
      <c r="HW62" s="16"/>
      <c r="HX62" s="16"/>
      <c r="HY62" s="16"/>
      <c r="HZ62" s="16"/>
      <c r="IA62" s="16"/>
      <c r="IB62" s="16"/>
      <c r="IC62" s="16"/>
      <c r="ID62" s="16"/>
      <c r="IE62" s="16">
        <v>0</v>
      </c>
      <c r="IF62" s="16"/>
      <c r="IG62" s="16"/>
      <c r="IH62" s="16">
        <v>0</v>
      </c>
      <c r="II62" s="16"/>
      <c r="IJ62" s="16"/>
      <c r="IK62" s="16"/>
      <c r="IL62" s="16"/>
      <c r="IM62" s="16"/>
      <c r="IN62" s="16"/>
      <c r="IO62" s="16"/>
      <c r="IP62" s="16"/>
      <c r="IQ62" s="16">
        <v>0</v>
      </c>
      <c r="IR62" s="16"/>
      <c r="IS62" s="16"/>
      <c r="IT62" s="16">
        <v>0</v>
      </c>
      <c r="IU62" s="16"/>
      <c r="IV62" s="16"/>
      <c r="IW62" s="16"/>
      <c r="IX62" s="16"/>
      <c r="IY62" s="16"/>
      <c r="IZ62" s="16"/>
      <c r="JA62" s="16"/>
      <c r="JB62" s="16"/>
      <c r="JC62" s="16">
        <v>0</v>
      </c>
      <c r="JD62" s="16"/>
      <c r="JE62" s="16"/>
      <c r="JF62" s="16">
        <v>2</v>
      </c>
      <c r="JG62" s="16"/>
      <c r="JH62" s="16"/>
      <c r="JI62" s="16"/>
      <c r="JJ62" s="16"/>
      <c r="JK62" s="16"/>
      <c r="JL62" s="16"/>
      <c r="JM62" s="16"/>
      <c r="JN62" s="16"/>
      <c r="JO62" s="16">
        <v>0</v>
      </c>
      <c r="JP62" s="16"/>
      <c r="JQ62" s="16"/>
      <c r="JR62" s="16">
        <v>0</v>
      </c>
      <c r="JS62" s="16"/>
      <c r="JT62" s="16"/>
      <c r="JU62" s="16"/>
      <c r="JV62" s="16"/>
      <c r="JW62" s="16"/>
      <c r="JX62" s="16"/>
      <c r="JY62" s="16"/>
      <c r="JZ62" s="16"/>
      <c r="KA62" s="16">
        <v>0</v>
      </c>
      <c r="KB62" s="16"/>
      <c r="KC62" s="16"/>
      <c r="KD62" s="16">
        <v>0</v>
      </c>
      <c r="KE62" s="16"/>
      <c r="KF62" s="16"/>
      <c r="KG62" s="16"/>
      <c r="KH62" s="16"/>
      <c r="KI62" s="16"/>
      <c r="KJ62" s="16"/>
      <c r="KK62" s="16"/>
      <c r="KL62" s="16"/>
      <c r="KM62" s="16">
        <v>0</v>
      </c>
      <c r="KN62" s="16"/>
      <c r="KO62" s="16"/>
      <c r="KP62" s="16">
        <v>0</v>
      </c>
      <c r="KQ62" s="16"/>
      <c r="KR62" s="16"/>
      <c r="KS62" s="16"/>
      <c r="KT62" s="16"/>
      <c r="KU62" s="16"/>
      <c r="KV62" s="16"/>
      <c r="KW62" s="16"/>
      <c r="KX62" s="16"/>
      <c r="KY62" s="16">
        <v>0</v>
      </c>
      <c r="KZ62" s="16"/>
      <c r="LA62" s="16"/>
      <c r="LB62" s="16">
        <v>0</v>
      </c>
      <c r="LC62" s="16"/>
      <c r="LD62" s="16"/>
      <c r="LE62" s="16"/>
      <c r="LF62" s="16"/>
      <c r="LG62" s="16"/>
      <c r="LH62" s="16"/>
      <c r="LI62" s="16"/>
      <c r="LJ62" s="16"/>
      <c r="LK62" s="16">
        <v>0</v>
      </c>
      <c r="LL62" s="16"/>
      <c r="LM62" s="16"/>
      <c r="LN62" s="16">
        <v>0</v>
      </c>
      <c r="LO62" s="16"/>
      <c r="LP62" s="16"/>
      <c r="LQ62" s="16"/>
      <c r="LR62" s="16"/>
      <c r="LS62" s="16"/>
      <c r="LT62" s="15"/>
      <c r="LU62" s="15"/>
      <c r="LV62" s="15"/>
      <c r="LW62" s="15">
        <v>0</v>
      </c>
      <c r="LX62" s="15"/>
      <c r="LY62" s="15"/>
      <c r="LZ62" s="15">
        <v>0</v>
      </c>
      <c r="MA62" s="15"/>
      <c r="MB62" s="15"/>
      <c r="MC62" s="15"/>
      <c r="MD62" s="15"/>
      <c r="ME62" s="15"/>
      <c r="MF62" s="15"/>
      <c r="MG62" s="15"/>
      <c r="MH62" s="15"/>
      <c r="MI62" s="15">
        <v>0</v>
      </c>
      <c r="MJ62" s="15"/>
      <c r="MK62" s="15"/>
      <c r="ML62" s="15">
        <v>0</v>
      </c>
      <c r="MM62" s="15"/>
      <c r="MN62" s="15"/>
      <c r="MO62" s="15"/>
      <c r="MP62" s="15"/>
      <c r="MQ62" s="15"/>
      <c r="MR62" s="15"/>
      <c r="MS62" s="15"/>
      <c r="MT62" s="15"/>
      <c r="MU62" s="15">
        <v>0</v>
      </c>
      <c r="MV62" s="15"/>
      <c r="MW62" s="15"/>
      <c r="MX62" s="15">
        <v>0</v>
      </c>
      <c r="MY62" s="15"/>
      <c r="MZ62" s="15"/>
      <c r="NA62" s="15"/>
      <c r="NB62" s="15"/>
      <c r="NC62" s="15"/>
      <c r="ND62" s="15"/>
      <c r="NE62" s="15"/>
      <c r="NF62" s="15"/>
      <c r="NG62" s="15">
        <v>11025</v>
      </c>
      <c r="NH62" s="15"/>
      <c r="NI62" s="15"/>
      <c r="NJ62" s="15">
        <v>0</v>
      </c>
      <c r="NK62" s="15"/>
      <c r="NL62" s="15"/>
      <c r="NM62" s="15"/>
      <c r="NN62" s="15"/>
      <c r="NO62" s="15"/>
      <c r="NP62" s="15"/>
      <c r="NQ62" s="15"/>
      <c r="NR62" s="15"/>
      <c r="NS62" s="15">
        <v>0</v>
      </c>
      <c r="NT62" s="15"/>
      <c r="NU62" s="15"/>
      <c r="NV62" s="15">
        <v>0</v>
      </c>
      <c r="NW62" s="15"/>
      <c r="NX62" s="15"/>
      <c r="NY62" s="15"/>
      <c r="NZ62" s="15"/>
      <c r="OA62" s="15"/>
      <c r="OB62" s="15"/>
      <c r="OC62" s="15"/>
      <c r="OD62" s="15"/>
      <c r="OE62" s="15">
        <v>0</v>
      </c>
      <c r="OF62" s="15"/>
      <c r="OG62" s="15"/>
      <c r="OH62" s="15">
        <v>0</v>
      </c>
      <c r="OI62" s="15"/>
      <c r="OJ62" s="15"/>
      <c r="OK62" s="15"/>
      <c r="OL62" s="15"/>
      <c r="OM62" s="15"/>
      <c r="ON62" s="15"/>
      <c r="OO62" s="15"/>
      <c r="OP62" s="15"/>
      <c r="OQ62" s="15">
        <v>0</v>
      </c>
      <c r="OR62" s="15"/>
      <c r="OS62" s="15"/>
      <c r="OT62" s="15">
        <v>19770</v>
      </c>
      <c r="OU62" s="15"/>
      <c r="OV62" s="15"/>
      <c r="OW62" s="15"/>
      <c r="OX62" s="15"/>
      <c r="OY62" s="15"/>
      <c r="OZ62" s="15"/>
      <c r="PA62" s="15"/>
      <c r="PB62" s="15"/>
      <c r="PC62" s="15">
        <v>0</v>
      </c>
      <c r="PD62" s="15"/>
      <c r="PE62" s="15"/>
      <c r="PF62" s="15">
        <v>0</v>
      </c>
      <c r="PG62" s="15"/>
      <c r="PH62" s="15"/>
      <c r="PI62" s="15"/>
      <c r="PJ62" s="15"/>
      <c r="PK62" s="15"/>
      <c r="PL62" s="15"/>
      <c r="PM62" s="15"/>
      <c r="PN62" s="15"/>
      <c r="PO62" s="15">
        <v>0</v>
      </c>
      <c r="PP62" s="15"/>
      <c r="PQ62" s="15"/>
      <c r="PR62" s="15">
        <v>0</v>
      </c>
      <c r="PS62" s="15"/>
      <c r="PT62" s="15"/>
      <c r="PU62" s="15"/>
      <c r="PV62" s="15"/>
      <c r="PW62" s="15"/>
      <c r="PX62" s="15"/>
      <c r="PY62" s="15"/>
      <c r="PZ62" s="15"/>
      <c r="QA62" s="15">
        <v>0</v>
      </c>
      <c r="QB62" s="15"/>
      <c r="QC62" s="15"/>
      <c r="QD62" s="15">
        <v>0</v>
      </c>
      <c r="QE62" s="15"/>
      <c r="QF62" s="15"/>
      <c r="QG62" s="15"/>
      <c r="QH62" s="15"/>
      <c r="QI62" s="15"/>
    </row>
    <row r="63" spans="18:451">
      <c r="R63" s="13"/>
      <c r="S63" s="13" t="s">
        <v>52</v>
      </c>
      <c r="T63" s="1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7" t="e">
        <v>#DIV/0!</v>
      </c>
      <c r="CC63" s="17" t="e">
        <v>#DIV/0!</v>
      </c>
      <c r="CD63" s="17" t="e">
        <v>#DIV/0!</v>
      </c>
      <c r="CE63" s="17" t="e">
        <v>#DIV/0!</v>
      </c>
      <c r="CF63" s="17" t="e">
        <v>#DIV/0!</v>
      </c>
      <c r="CG63" s="17" t="e">
        <v>#DIV/0!</v>
      </c>
      <c r="CH63" s="17" t="e">
        <v>#DIV/0!</v>
      </c>
      <c r="CI63" s="17" t="e">
        <v>#DIV/0!</v>
      </c>
      <c r="CJ63" s="17" t="e">
        <v>#DIV/0!</v>
      </c>
      <c r="CK63" s="17" t="e">
        <v>#DIV/0!</v>
      </c>
      <c r="CL63" s="17" t="e">
        <v>#DIV/0!</v>
      </c>
      <c r="CM63" s="17" t="e">
        <v>#DIV/0!</v>
      </c>
      <c r="CN63" s="17" t="e">
        <v>#DIV/0!</v>
      </c>
      <c r="CO63" s="17" t="e">
        <v>#DIV/0!</v>
      </c>
      <c r="CP63" s="17" t="e">
        <v>#DIV/0!</v>
      </c>
      <c r="CQ63" s="17" t="e">
        <v>#DIV/0!</v>
      </c>
      <c r="CR63" s="17" t="e">
        <v>#DIV/0!</v>
      </c>
      <c r="CS63" s="17" t="e">
        <v>#DIV/0!</v>
      </c>
      <c r="CT63" s="17" t="e">
        <v>#DIV/0!</v>
      </c>
      <c r="CU63" s="17" t="e">
        <v>#DIV/0!</v>
      </c>
      <c r="CV63" s="17" t="e">
        <v>#DIV/0!</v>
      </c>
      <c r="CW63" s="17" t="e">
        <v>#DIV/0!</v>
      </c>
      <c r="CX63" s="17" t="e">
        <v>#DIV/0!</v>
      </c>
      <c r="CY63" s="17" t="e">
        <v>#DIV/0!</v>
      </c>
      <c r="CZ63" s="17">
        <v>0</v>
      </c>
      <c r="DA63" s="17">
        <v>0</v>
      </c>
      <c r="DB63" s="17">
        <v>0</v>
      </c>
      <c r="DC63" s="17">
        <v>0</v>
      </c>
      <c r="DD63" s="17">
        <v>0</v>
      </c>
      <c r="DE63" s="17">
        <v>0</v>
      </c>
      <c r="DF63" s="17">
        <v>0</v>
      </c>
      <c r="DG63" s="17">
        <v>0</v>
      </c>
      <c r="DH63" s="17">
        <v>0</v>
      </c>
      <c r="DI63" s="17">
        <v>0</v>
      </c>
      <c r="DJ63" s="17">
        <v>0</v>
      </c>
      <c r="DK63" s="17">
        <v>0</v>
      </c>
      <c r="DL63" s="18">
        <v>0</v>
      </c>
      <c r="DM63" s="18">
        <v>0</v>
      </c>
      <c r="DN63" s="18">
        <v>0</v>
      </c>
      <c r="DO63" s="18">
        <v>0</v>
      </c>
      <c r="DP63" s="18">
        <v>0</v>
      </c>
      <c r="DQ63" s="18">
        <v>0</v>
      </c>
      <c r="DR63" s="18">
        <v>0</v>
      </c>
      <c r="DS63" s="18">
        <v>0</v>
      </c>
      <c r="DT63" s="18">
        <v>0</v>
      </c>
      <c r="DU63" s="18">
        <v>0</v>
      </c>
      <c r="DV63" s="18">
        <v>0</v>
      </c>
      <c r="DW63" s="18">
        <v>0</v>
      </c>
      <c r="DX63" s="18">
        <v>0</v>
      </c>
      <c r="DY63" s="18">
        <v>0</v>
      </c>
      <c r="DZ63" s="18">
        <v>0</v>
      </c>
      <c r="EA63" s="18">
        <v>0</v>
      </c>
      <c r="EB63" s="18">
        <v>0</v>
      </c>
      <c r="EC63" s="18">
        <v>0</v>
      </c>
      <c r="ED63" s="18">
        <v>0</v>
      </c>
      <c r="EE63" s="18">
        <v>0</v>
      </c>
      <c r="EF63" s="18">
        <v>0</v>
      </c>
      <c r="EG63" s="18">
        <v>0</v>
      </c>
      <c r="EH63" s="18">
        <v>0</v>
      </c>
      <c r="EI63" s="18">
        <v>0</v>
      </c>
      <c r="EJ63" s="18">
        <v>0</v>
      </c>
      <c r="EK63" s="18">
        <v>0</v>
      </c>
      <c r="EL63" s="18">
        <v>0</v>
      </c>
      <c r="EM63" s="18">
        <v>0</v>
      </c>
      <c r="EN63" s="18">
        <v>0</v>
      </c>
      <c r="EO63" s="18">
        <v>0</v>
      </c>
      <c r="EP63" s="18">
        <v>0</v>
      </c>
      <c r="EQ63" s="18">
        <v>0</v>
      </c>
      <c r="ER63" s="18">
        <v>0</v>
      </c>
      <c r="ES63" s="18">
        <v>0</v>
      </c>
      <c r="ET63" s="18">
        <v>0</v>
      </c>
      <c r="EU63" s="18">
        <v>0</v>
      </c>
      <c r="EV63" s="18">
        <v>0</v>
      </c>
      <c r="EW63" s="18">
        <v>0</v>
      </c>
      <c r="EX63" s="18">
        <v>0</v>
      </c>
      <c r="EY63" s="18">
        <v>0</v>
      </c>
      <c r="EZ63" s="18">
        <v>0</v>
      </c>
      <c r="FA63" s="18">
        <v>0</v>
      </c>
      <c r="FB63" s="18">
        <v>0</v>
      </c>
      <c r="FC63" s="18">
        <v>0</v>
      </c>
      <c r="FD63" s="18">
        <v>0</v>
      </c>
      <c r="FE63" s="18">
        <v>0</v>
      </c>
      <c r="FF63" s="18">
        <v>0</v>
      </c>
      <c r="FG63" s="18">
        <v>0</v>
      </c>
      <c r="FH63" s="14">
        <v>0</v>
      </c>
      <c r="FI63" s="14">
        <v>0</v>
      </c>
      <c r="FJ63" s="14">
        <v>0</v>
      </c>
      <c r="FK63" s="14">
        <v>0</v>
      </c>
      <c r="FL63" s="14">
        <v>0</v>
      </c>
      <c r="FM63" s="14">
        <v>0</v>
      </c>
      <c r="FN63" s="14">
        <v>0</v>
      </c>
      <c r="FO63" s="14">
        <v>0</v>
      </c>
      <c r="FP63" s="14">
        <v>0</v>
      </c>
      <c r="FQ63" s="14">
        <v>0</v>
      </c>
      <c r="FR63" s="14">
        <v>0</v>
      </c>
      <c r="FS63" s="14">
        <v>0</v>
      </c>
      <c r="FT63" s="17">
        <v>0</v>
      </c>
      <c r="FU63" s="17">
        <v>0</v>
      </c>
      <c r="FV63" s="17">
        <v>0</v>
      </c>
      <c r="FW63" s="17">
        <v>0</v>
      </c>
      <c r="FX63" s="17">
        <v>0</v>
      </c>
      <c r="FY63" s="17">
        <v>0</v>
      </c>
      <c r="FZ63" s="17">
        <v>0</v>
      </c>
      <c r="GA63" s="17">
        <v>0</v>
      </c>
      <c r="GB63" s="17">
        <v>0</v>
      </c>
      <c r="GC63" s="17">
        <v>0</v>
      </c>
      <c r="GD63" s="17">
        <v>0</v>
      </c>
      <c r="GE63" s="17">
        <v>0</v>
      </c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5"/>
      <c r="LU63" s="15"/>
      <c r="LV63" s="15"/>
      <c r="LW63" s="15"/>
      <c r="LX63" s="15"/>
      <c r="LY63" s="15"/>
      <c r="LZ63" s="15"/>
      <c r="MA63" s="15"/>
      <c r="MB63" s="15"/>
      <c r="MC63" s="15"/>
      <c r="MD63" s="15"/>
      <c r="ME63" s="15"/>
      <c r="MF63" s="15"/>
      <c r="MG63" s="15"/>
      <c r="MH63" s="15"/>
      <c r="MI63" s="15"/>
      <c r="MJ63" s="15"/>
      <c r="MK63" s="15"/>
      <c r="ML63" s="15"/>
      <c r="MM63" s="15"/>
      <c r="MN63" s="15"/>
      <c r="MO63" s="15"/>
      <c r="MP63" s="15"/>
      <c r="MQ63" s="15"/>
      <c r="MR63" s="15"/>
      <c r="MS63" s="15"/>
      <c r="MT63" s="15"/>
      <c r="MU63" s="15"/>
      <c r="MV63" s="15"/>
      <c r="MW63" s="15"/>
      <c r="MX63" s="15"/>
      <c r="MY63" s="15"/>
      <c r="MZ63" s="15"/>
      <c r="NA63" s="15"/>
      <c r="NB63" s="15"/>
      <c r="NC63" s="15"/>
      <c r="ND63" s="15"/>
      <c r="NE63" s="15"/>
      <c r="NF63" s="15"/>
      <c r="NG63" s="15"/>
      <c r="NH63" s="15"/>
      <c r="NI63" s="15"/>
      <c r="NJ63" s="15"/>
      <c r="NK63" s="15"/>
      <c r="NL63" s="15"/>
      <c r="NM63" s="15"/>
      <c r="NN63" s="15"/>
      <c r="NO63" s="15"/>
      <c r="NP63" s="15"/>
      <c r="NQ63" s="15"/>
      <c r="NR63" s="15"/>
      <c r="NS63" s="15"/>
      <c r="NT63" s="15"/>
      <c r="NU63" s="15"/>
      <c r="NV63" s="15"/>
      <c r="NW63" s="15"/>
      <c r="NX63" s="15"/>
      <c r="NY63" s="15"/>
      <c r="NZ63" s="15"/>
      <c r="OA63" s="15"/>
      <c r="OB63" s="15"/>
      <c r="OC63" s="15"/>
      <c r="OD63" s="15"/>
      <c r="OE63" s="15"/>
      <c r="OF63" s="15"/>
      <c r="OG63" s="15"/>
      <c r="OH63" s="15"/>
      <c r="OI63" s="15"/>
      <c r="OJ63" s="15"/>
      <c r="OK63" s="15"/>
      <c r="OL63" s="15"/>
      <c r="OM63" s="15"/>
      <c r="ON63" s="15"/>
      <c r="OO63" s="15"/>
      <c r="OP63" s="15"/>
      <c r="OQ63" s="15"/>
      <c r="OR63" s="15"/>
      <c r="OS63" s="15"/>
      <c r="OT63" s="15"/>
      <c r="OU63" s="15"/>
      <c r="OV63" s="15"/>
      <c r="OW63" s="15"/>
      <c r="OX63" s="15"/>
      <c r="OY63" s="15"/>
      <c r="OZ63" s="15"/>
      <c r="PA63" s="15"/>
      <c r="PB63" s="15"/>
      <c r="PC63" s="15"/>
      <c r="PD63" s="15"/>
      <c r="PE63" s="15"/>
      <c r="PF63" s="15"/>
      <c r="PG63" s="15"/>
      <c r="PH63" s="15"/>
      <c r="PI63" s="15"/>
      <c r="PJ63" s="15"/>
      <c r="PK63" s="15"/>
      <c r="PL63" s="15"/>
      <c r="PM63" s="15"/>
      <c r="PN63" s="15"/>
      <c r="PO63" s="15"/>
      <c r="PP63" s="15"/>
      <c r="PQ63" s="15"/>
      <c r="PR63" s="15"/>
      <c r="PS63" s="15"/>
      <c r="PT63" s="15"/>
      <c r="PU63" s="15"/>
      <c r="PV63" s="15"/>
      <c r="PW63" s="15"/>
      <c r="PX63" s="15"/>
      <c r="PY63" s="15"/>
      <c r="PZ63" s="15"/>
      <c r="QA63" s="15"/>
      <c r="QB63" s="15"/>
      <c r="QC63" s="15"/>
      <c r="QD63" s="15"/>
      <c r="QE63" s="15"/>
      <c r="QF63" s="15"/>
      <c r="QG63" s="15"/>
      <c r="QH63" s="15"/>
      <c r="QI63" s="15"/>
    </row>
    <row r="64" spans="18:451">
      <c r="R64" s="13"/>
      <c r="S64" s="13" t="s">
        <v>99</v>
      </c>
      <c r="T64" s="1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7" t="e">
        <v>#DIV/0!</v>
      </c>
      <c r="CC64" s="17" t="e">
        <v>#DIV/0!</v>
      </c>
      <c r="CD64" s="17" t="e">
        <v>#DIV/0!</v>
      </c>
      <c r="CE64" s="17" t="e">
        <v>#DIV/0!</v>
      </c>
      <c r="CF64" s="17" t="e">
        <v>#DIV/0!</v>
      </c>
      <c r="CG64" s="17" t="e">
        <v>#DIV/0!</v>
      </c>
      <c r="CH64" s="17" t="e">
        <v>#DIV/0!</v>
      </c>
      <c r="CI64" s="17" t="e">
        <v>#DIV/0!</v>
      </c>
      <c r="CJ64" s="17" t="e">
        <v>#DIV/0!</v>
      </c>
      <c r="CK64" s="17" t="e">
        <v>#DIV/0!</v>
      </c>
      <c r="CL64" s="17" t="e">
        <v>#DIV/0!</v>
      </c>
      <c r="CM64" s="17" t="e">
        <v>#DIV/0!</v>
      </c>
      <c r="CN64" s="17" t="e">
        <v>#DIV/0!</v>
      </c>
      <c r="CO64" s="17" t="e">
        <v>#DIV/0!</v>
      </c>
      <c r="CP64" s="17" t="e">
        <v>#DIV/0!</v>
      </c>
      <c r="CQ64" s="17" t="e">
        <v>#DIV/0!</v>
      </c>
      <c r="CR64" s="17" t="e">
        <v>#DIV/0!</v>
      </c>
      <c r="CS64" s="17" t="e">
        <v>#DIV/0!</v>
      </c>
      <c r="CT64" s="17" t="e">
        <v>#DIV/0!</v>
      </c>
      <c r="CU64" s="17" t="e">
        <v>#DIV/0!</v>
      </c>
      <c r="CV64" s="17" t="e">
        <v>#DIV/0!</v>
      </c>
      <c r="CW64" s="17" t="e">
        <v>#DIV/0!</v>
      </c>
      <c r="CX64" s="17" t="e">
        <v>#DIV/0!</v>
      </c>
      <c r="CY64" s="17" t="e">
        <v>#DIV/0!</v>
      </c>
      <c r="CZ64" s="17">
        <v>0</v>
      </c>
      <c r="DA64" s="17">
        <v>0</v>
      </c>
      <c r="DB64" s="17">
        <v>0</v>
      </c>
      <c r="DC64" s="17">
        <v>0</v>
      </c>
      <c r="DD64" s="17">
        <v>0</v>
      </c>
      <c r="DE64" s="17">
        <v>0</v>
      </c>
      <c r="DF64" s="17">
        <v>0</v>
      </c>
      <c r="DG64" s="17">
        <v>0</v>
      </c>
      <c r="DH64" s="17">
        <v>0</v>
      </c>
      <c r="DI64" s="17">
        <v>0</v>
      </c>
      <c r="DJ64" s="17">
        <v>0</v>
      </c>
      <c r="DK64" s="17">
        <v>0</v>
      </c>
      <c r="DL64" s="18">
        <v>0</v>
      </c>
      <c r="DM64" s="18">
        <v>0</v>
      </c>
      <c r="DN64" s="18">
        <v>0</v>
      </c>
      <c r="DO64" s="18">
        <v>0</v>
      </c>
      <c r="DP64" s="18">
        <v>0</v>
      </c>
      <c r="DQ64" s="18">
        <v>0</v>
      </c>
      <c r="DR64" s="18">
        <v>0</v>
      </c>
      <c r="DS64" s="18">
        <v>0</v>
      </c>
      <c r="DT64" s="18">
        <v>0</v>
      </c>
      <c r="DU64" s="18">
        <v>0</v>
      </c>
      <c r="DV64" s="18">
        <v>0</v>
      </c>
      <c r="DW64" s="18">
        <v>0</v>
      </c>
      <c r="DX64" s="18">
        <v>0</v>
      </c>
      <c r="DY64" s="18">
        <v>0</v>
      </c>
      <c r="DZ64" s="18">
        <v>0</v>
      </c>
      <c r="EA64" s="18">
        <v>0</v>
      </c>
      <c r="EB64" s="18">
        <v>0</v>
      </c>
      <c r="EC64" s="18">
        <v>0</v>
      </c>
      <c r="ED64" s="18">
        <v>0</v>
      </c>
      <c r="EE64" s="18">
        <v>0</v>
      </c>
      <c r="EF64" s="18">
        <v>0</v>
      </c>
      <c r="EG64" s="18">
        <v>0</v>
      </c>
      <c r="EH64" s="18">
        <v>0</v>
      </c>
      <c r="EI64" s="18">
        <v>0</v>
      </c>
      <c r="EJ64" s="18">
        <v>0</v>
      </c>
      <c r="EK64" s="18">
        <v>0</v>
      </c>
      <c r="EL64" s="18">
        <v>0</v>
      </c>
      <c r="EM64" s="18">
        <v>0</v>
      </c>
      <c r="EN64" s="18">
        <v>0</v>
      </c>
      <c r="EO64" s="18">
        <v>0</v>
      </c>
      <c r="EP64" s="18">
        <v>0</v>
      </c>
      <c r="EQ64" s="18">
        <v>0</v>
      </c>
      <c r="ER64" s="18">
        <v>0</v>
      </c>
      <c r="ES64" s="18">
        <v>0</v>
      </c>
      <c r="ET64" s="18">
        <v>0</v>
      </c>
      <c r="EU64" s="18">
        <v>0</v>
      </c>
      <c r="EV64" s="18">
        <v>0</v>
      </c>
      <c r="EW64" s="18">
        <v>0</v>
      </c>
      <c r="EX64" s="18">
        <v>0</v>
      </c>
      <c r="EY64" s="18">
        <v>0</v>
      </c>
      <c r="EZ64" s="18">
        <v>0</v>
      </c>
      <c r="FA64" s="18">
        <v>0</v>
      </c>
      <c r="FB64" s="18">
        <v>0</v>
      </c>
      <c r="FC64" s="18">
        <v>0</v>
      </c>
      <c r="FD64" s="18">
        <v>0</v>
      </c>
      <c r="FE64" s="18">
        <v>0</v>
      </c>
      <c r="FF64" s="18">
        <v>0</v>
      </c>
      <c r="FG64" s="18">
        <v>0</v>
      </c>
      <c r="FH64" s="14">
        <v>0</v>
      </c>
      <c r="FI64" s="14">
        <v>0</v>
      </c>
      <c r="FJ64" s="14">
        <v>0</v>
      </c>
      <c r="FK64" s="14">
        <v>0</v>
      </c>
      <c r="FL64" s="14">
        <v>0</v>
      </c>
      <c r="FM64" s="14">
        <v>0</v>
      </c>
      <c r="FN64" s="14">
        <v>0</v>
      </c>
      <c r="FO64" s="14">
        <v>0</v>
      </c>
      <c r="FP64" s="14">
        <v>0</v>
      </c>
      <c r="FQ64" s="14">
        <v>0</v>
      </c>
      <c r="FR64" s="14">
        <v>0</v>
      </c>
      <c r="FS64" s="14">
        <v>0</v>
      </c>
      <c r="FT64" s="17">
        <v>0</v>
      </c>
      <c r="FU64" s="17">
        <v>0</v>
      </c>
      <c r="FV64" s="17">
        <v>0</v>
      </c>
      <c r="FW64" s="17">
        <v>0</v>
      </c>
      <c r="FX64" s="17">
        <v>0</v>
      </c>
      <c r="FY64" s="17">
        <v>0</v>
      </c>
      <c r="FZ64" s="17">
        <v>0</v>
      </c>
      <c r="GA64" s="17">
        <v>0</v>
      </c>
      <c r="GB64" s="17">
        <v>0</v>
      </c>
      <c r="GC64" s="17">
        <v>0</v>
      </c>
      <c r="GD64" s="17">
        <v>0</v>
      </c>
      <c r="GE64" s="17">
        <v>0</v>
      </c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5"/>
      <c r="LU64" s="15"/>
      <c r="LV64" s="15"/>
      <c r="LW64" s="15"/>
      <c r="LX64" s="15"/>
      <c r="LY64" s="15"/>
      <c r="LZ64" s="15"/>
      <c r="MA64" s="15"/>
      <c r="MB64" s="15"/>
      <c r="MC64" s="15"/>
      <c r="MD64" s="15"/>
      <c r="ME64" s="15"/>
      <c r="MF64" s="15"/>
      <c r="MG64" s="15"/>
      <c r="MH64" s="15"/>
      <c r="MI64" s="15"/>
      <c r="MJ64" s="15"/>
      <c r="MK64" s="15"/>
      <c r="ML64" s="15"/>
      <c r="MM64" s="15"/>
      <c r="MN64" s="15"/>
      <c r="MO64" s="15"/>
      <c r="MP64" s="15"/>
      <c r="MQ64" s="15"/>
      <c r="MR64" s="15"/>
      <c r="MS64" s="15"/>
      <c r="MT64" s="15"/>
      <c r="MU64" s="15"/>
      <c r="MV64" s="15"/>
      <c r="MW64" s="15"/>
      <c r="MX64" s="15"/>
      <c r="MY64" s="15"/>
      <c r="MZ64" s="15"/>
      <c r="NA64" s="15"/>
      <c r="NB64" s="15"/>
      <c r="NC64" s="15"/>
      <c r="ND64" s="15"/>
      <c r="NE64" s="15"/>
      <c r="NF64" s="15"/>
      <c r="NG64" s="15"/>
      <c r="NH64" s="15"/>
      <c r="NI64" s="15"/>
      <c r="NJ64" s="15"/>
      <c r="NK64" s="15"/>
      <c r="NL64" s="15"/>
      <c r="NM64" s="15"/>
      <c r="NN64" s="15"/>
      <c r="NO64" s="15"/>
      <c r="NP64" s="15"/>
      <c r="NQ64" s="15"/>
      <c r="NR64" s="15"/>
      <c r="NS64" s="15"/>
      <c r="NT64" s="15"/>
      <c r="NU64" s="15"/>
      <c r="NV64" s="15"/>
      <c r="NW64" s="15"/>
      <c r="NX64" s="15"/>
      <c r="NY64" s="15"/>
      <c r="NZ64" s="15"/>
      <c r="OA64" s="15"/>
      <c r="OB64" s="15"/>
      <c r="OC64" s="15"/>
      <c r="OD64" s="15"/>
      <c r="OE64" s="15"/>
      <c r="OF64" s="15"/>
      <c r="OG64" s="15"/>
      <c r="OH64" s="15"/>
      <c r="OI64" s="15"/>
      <c r="OJ64" s="15"/>
      <c r="OK64" s="15"/>
      <c r="OL64" s="15"/>
      <c r="OM64" s="15"/>
      <c r="ON64" s="15"/>
      <c r="OO64" s="15"/>
      <c r="OP64" s="15"/>
      <c r="OQ64" s="15"/>
      <c r="OR64" s="15"/>
      <c r="OS64" s="15"/>
      <c r="OT64" s="15"/>
      <c r="OU64" s="15"/>
      <c r="OV64" s="15"/>
      <c r="OW64" s="15"/>
      <c r="OX64" s="15"/>
      <c r="OY64" s="15"/>
      <c r="OZ64" s="15"/>
      <c r="PA64" s="15"/>
      <c r="PB64" s="15"/>
      <c r="PC64" s="15"/>
      <c r="PD64" s="15"/>
      <c r="PE64" s="15"/>
      <c r="PF64" s="15"/>
      <c r="PG64" s="15"/>
      <c r="PH64" s="15"/>
      <c r="PI64" s="15"/>
      <c r="PJ64" s="15"/>
      <c r="PK64" s="15"/>
      <c r="PL64" s="15"/>
      <c r="PM64" s="15"/>
      <c r="PN64" s="15"/>
      <c r="PO64" s="15"/>
      <c r="PP64" s="15"/>
      <c r="PQ64" s="15"/>
      <c r="PR64" s="15"/>
      <c r="PS64" s="15"/>
      <c r="PT64" s="15"/>
      <c r="PU64" s="15"/>
      <c r="PV64" s="15"/>
      <c r="PW64" s="15"/>
      <c r="PX64" s="15"/>
      <c r="PY64" s="15"/>
      <c r="PZ64" s="15"/>
      <c r="QA64" s="15"/>
      <c r="QB64" s="15"/>
      <c r="QC64" s="15"/>
      <c r="QD64" s="15"/>
      <c r="QE64" s="15"/>
      <c r="QF64" s="15"/>
      <c r="QG64" s="15"/>
      <c r="QH64" s="15"/>
      <c r="QI64" s="15"/>
    </row>
    <row r="65" spans="18:451">
      <c r="R65" s="13"/>
      <c r="S65" s="13" t="s">
        <v>54</v>
      </c>
      <c r="T65" s="16"/>
      <c r="U65" s="26"/>
      <c r="V65" s="26"/>
      <c r="W65" s="26"/>
      <c r="X65" s="26"/>
      <c r="Y65" s="26"/>
      <c r="Z65" s="26"/>
      <c r="AA65" s="26"/>
      <c r="AB65" s="26"/>
      <c r="AC65" s="26">
        <v>8</v>
      </c>
      <c r="AD65" s="26"/>
      <c r="AE65" s="26"/>
      <c r="AF65" s="29"/>
      <c r="AG65" s="29"/>
      <c r="AH65" s="29"/>
      <c r="AI65" s="29"/>
      <c r="AJ65" s="29"/>
      <c r="AK65" s="29"/>
      <c r="AL65" s="29"/>
      <c r="AM65" s="29"/>
      <c r="AN65" s="29"/>
      <c r="AO65" s="29">
        <v>0</v>
      </c>
      <c r="AP65" s="29"/>
      <c r="AQ65" s="29"/>
      <c r="AR65" s="26"/>
      <c r="AS65" s="26"/>
      <c r="AT65" s="26"/>
      <c r="AU65" s="26"/>
      <c r="AV65" s="26"/>
      <c r="AW65" s="26"/>
      <c r="AX65" s="26"/>
      <c r="AY65" s="26"/>
      <c r="AZ65" s="26"/>
      <c r="BA65" s="26">
        <v>0</v>
      </c>
      <c r="BB65" s="26"/>
      <c r="BC65" s="26"/>
      <c r="BD65" s="26"/>
      <c r="BE65" s="26"/>
      <c r="BF65" s="26"/>
      <c r="BG65" s="26"/>
      <c r="BH65" s="15"/>
      <c r="BI65" s="15"/>
      <c r="BJ65" s="15"/>
      <c r="BK65" s="15"/>
      <c r="BL65" s="15"/>
      <c r="BM65" s="15">
        <v>0</v>
      </c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>
        <v>0</v>
      </c>
      <c r="BZ65" s="15"/>
      <c r="CA65" s="15"/>
      <c r="CB65" s="17" t="e">
        <v>#DIV/0!</v>
      </c>
      <c r="CC65" s="17" t="e">
        <v>#DIV/0!</v>
      </c>
      <c r="CD65" s="17" t="e">
        <v>#DIV/0!</v>
      </c>
      <c r="CE65" s="17" t="e">
        <v>#DIV/0!</v>
      </c>
      <c r="CF65" s="17" t="e">
        <v>#DIV/0!</v>
      </c>
      <c r="CG65" s="17" t="e">
        <v>#DIV/0!</v>
      </c>
      <c r="CH65" s="17" t="e">
        <v>#DIV/0!</v>
      </c>
      <c r="CI65" s="17" t="e">
        <v>#DIV/0!</v>
      </c>
      <c r="CJ65" s="17" t="e">
        <v>#DIV/0!</v>
      </c>
      <c r="CK65" s="17" t="e">
        <v>#DIV/0!</v>
      </c>
      <c r="CL65" s="17" t="e">
        <v>#DIV/0!</v>
      </c>
      <c r="CM65" s="17" t="e">
        <v>#DIV/0!</v>
      </c>
      <c r="CN65" s="17" t="e">
        <v>#DIV/0!</v>
      </c>
      <c r="CO65" s="17" t="e">
        <v>#DIV/0!</v>
      </c>
      <c r="CP65" s="17" t="e">
        <v>#DIV/0!</v>
      </c>
      <c r="CQ65" s="17" t="e">
        <v>#DIV/0!</v>
      </c>
      <c r="CR65" s="17" t="e">
        <v>#DIV/0!</v>
      </c>
      <c r="CS65" s="17" t="e">
        <v>#DIV/0!</v>
      </c>
      <c r="CT65" s="17" t="e">
        <v>#DIV/0!</v>
      </c>
      <c r="CU65" s="17" t="e">
        <v>#DIV/0!</v>
      </c>
      <c r="CV65" s="17" t="e">
        <v>#DIV/0!</v>
      </c>
      <c r="CW65" s="17" t="e">
        <v>#DIV/0!</v>
      </c>
      <c r="CX65" s="17" t="e">
        <v>#DIV/0!</v>
      </c>
      <c r="CY65" s="17" t="e">
        <v>#DIV/0!</v>
      </c>
      <c r="CZ65" s="17">
        <v>0</v>
      </c>
      <c r="DA65" s="17">
        <v>0</v>
      </c>
      <c r="DB65" s="17">
        <v>0</v>
      </c>
      <c r="DC65" s="17">
        <v>0</v>
      </c>
      <c r="DD65" s="17">
        <v>0</v>
      </c>
      <c r="DE65" s="17">
        <v>0</v>
      </c>
      <c r="DF65" s="17">
        <v>0</v>
      </c>
      <c r="DG65" s="17">
        <v>0</v>
      </c>
      <c r="DH65" s="17">
        <v>0</v>
      </c>
      <c r="DI65" s="17">
        <v>0.15707253295438253</v>
      </c>
      <c r="DJ65" s="17">
        <v>0</v>
      </c>
      <c r="DK65" s="17">
        <v>0</v>
      </c>
      <c r="DL65" s="18">
        <v>0</v>
      </c>
      <c r="DM65" s="18">
        <v>0</v>
      </c>
      <c r="DN65" s="18">
        <v>0</v>
      </c>
      <c r="DO65" s="18">
        <v>0</v>
      </c>
      <c r="DP65" s="18">
        <v>0</v>
      </c>
      <c r="DQ65" s="18">
        <v>0</v>
      </c>
      <c r="DR65" s="18">
        <v>0</v>
      </c>
      <c r="DS65" s="18">
        <v>0</v>
      </c>
      <c r="DT65" s="18">
        <v>0</v>
      </c>
      <c r="DU65" s="18">
        <v>115.69598053519773</v>
      </c>
      <c r="DV65" s="18">
        <v>0</v>
      </c>
      <c r="DW65" s="18">
        <v>0</v>
      </c>
      <c r="DX65" s="18">
        <v>0</v>
      </c>
      <c r="DY65" s="18">
        <v>0</v>
      </c>
      <c r="DZ65" s="18">
        <v>0</v>
      </c>
      <c r="EA65" s="18">
        <v>0</v>
      </c>
      <c r="EB65" s="18">
        <v>0</v>
      </c>
      <c r="EC65" s="18">
        <v>0</v>
      </c>
      <c r="ED65" s="18">
        <v>0</v>
      </c>
      <c r="EE65" s="18">
        <v>0</v>
      </c>
      <c r="EF65" s="18">
        <v>0</v>
      </c>
      <c r="EG65" s="18">
        <v>112.61438523103912</v>
      </c>
      <c r="EH65" s="18">
        <v>0</v>
      </c>
      <c r="EI65" s="18">
        <v>0</v>
      </c>
      <c r="EJ65" s="18">
        <v>0</v>
      </c>
      <c r="EK65" s="18">
        <v>0</v>
      </c>
      <c r="EL65" s="18">
        <v>0</v>
      </c>
      <c r="EM65" s="18">
        <v>0</v>
      </c>
      <c r="EN65" s="18">
        <v>0</v>
      </c>
      <c r="EO65" s="18">
        <v>0</v>
      </c>
      <c r="EP65" s="18">
        <v>0</v>
      </c>
      <c r="EQ65" s="18">
        <v>0</v>
      </c>
      <c r="ER65" s="18">
        <v>0</v>
      </c>
      <c r="ES65" s="18">
        <v>3.0000000000000004</v>
      </c>
      <c r="ET65" s="18">
        <v>0</v>
      </c>
      <c r="EU65" s="18">
        <v>0</v>
      </c>
      <c r="EV65" s="18">
        <v>0</v>
      </c>
      <c r="EW65" s="18">
        <v>0</v>
      </c>
      <c r="EX65" s="18">
        <v>0</v>
      </c>
      <c r="EY65" s="18">
        <v>0</v>
      </c>
      <c r="EZ65" s="18">
        <v>0</v>
      </c>
      <c r="FA65" s="18">
        <v>0</v>
      </c>
      <c r="FB65" s="18">
        <v>0</v>
      </c>
      <c r="FC65" s="18">
        <v>0</v>
      </c>
      <c r="FD65" s="18">
        <v>0</v>
      </c>
      <c r="FE65" s="18">
        <v>730.44046020173221</v>
      </c>
      <c r="FF65" s="18">
        <v>0</v>
      </c>
      <c r="FG65" s="18">
        <v>0</v>
      </c>
      <c r="FH65" s="14">
        <v>0</v>
      </c>
      <c r="FI65" s="14">
        <v>0</v>
      </c>
      <c r="FJ65" s="14">
        <v>0</v>
      </c>
      <c r="FK65" s="14">
        <v>0</v>
      </c>
      <c r="FL65" s="14">
        <v>0</v>
      </c>
      <c r="FM65" s="14">
        <v>0</v>
      </c>
      <c r="FN65" s="14">
        <v>0</v>
      </c>
      <c r="FO65" s="14">
        <v>0</v>
      </c>
      <c r="FP65" s="14">
        <v>0</v>
      </c>
      <c r="FQ65" s="14">
        <v>125501</v>
      </c>
      <c r="FR65" s="14">
        <v>0</v>
      </c>
      <c r="FS65" s="14">
        <v>0</v>
      </c>
      <c r="FT65" s="17">
        <v>0</v>
      </c>
      <c r="FU65" s="17">
        <v>0</v>
      </c>
      <c r="FV65" s="17">
        <v>0</v>
      </c>
      <c r="FW65" s="17">
        <v>0</v>
      </c>
      <c r="FX65" s="17">
        <v>0</v>
      </c>
      <c r="FY65" s="17">
        <v>0</v>
      </c>
      <c r="FZ65" s="17">
        <v>0</v>
      </c>
      <c r="GA65" s="17">
        <v>0</v>
      </c>
      <c r="GB65" s="17">
        <v>0</v>
      </c>
      <c r="GC65" s="17">
        <v>0.24416219791077362</v>
      </c>
      <c r="GD65" s="17">
        <v>0</v>
      </c>
      <c r="GE65" s="17">
        <v>0</v>
      </c>
      <c r="GF65" s="16"/>
      <c r="GG65" s="16"/>
      <c r="GH65" s="16"/>
      <c r="GI65" s="16"/>
      <c r="GJ65" s="16"/>
      <c r="GK65" s="16"/>
      <c r="GL65" s="16"/>
      <c r="GM65" s="16"/>
      <c r="GN65" s="16"/>
      <c r="GO65" s="16">
        <v>0</v>
      </c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>
        <v>0</v>
      </c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>
        <v>0</v>
      </c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>
        <v>0</v>
      </c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>
        <v>0</v>
      </c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>
        <v>0</v>
      </c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>
        <v>0</v>
      </c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>
        <v>0</v>
      </c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>
        <v>0</v>
      </c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>
        <v>8</v>
      </c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>
        <v>0</v>
      </c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>
        <v>0</v>
      </c>
      <c r="LR65" s="16"/>
      <c r="LS65" s="16"/>
      <c r="LT65" s="15"/>
      <c r="LU65" s="15"/>
      <c r="LV65" s="15"/>
      <c r="LW65" s="15"/>
      <c r="LX65" s="15"/>
      <c r="LY65" s="15"/>
      <c r="LZ65" s="15"/>
      <c r="MA65" s="15"/>
      <c r="MB65" s="15"/>
      <c r="MC65" s="15">
        <v>0</v>
      </c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15"/>
      <c r="MO65" s="15">
        <v>0</v>
      </c>
      <c r="MP65" s="15"/>
      <c r="MQ65" s="15"/>
      <c r="MR65" s="15"/>
      <c r="MS65" s="15"/>
      <c r="MT65" s="15"/>
      <c r="MU65" s="15"/>
      <c r="MV65" s="15"/>
      <c r="MW65" s="15"/>
      <c r="MX65" s="15"/>
      <c r="MY65" s="15"/>
      <c r="MZ65" s="15"/>
      <c r="NA65" s="15">
        <v>0</v>
      </c>
      <c r="NB65" s="15"/>
      <c r="NC65" s="15"/>
      <c r="ND65" s="15"/>
      <c r="NE65" s="15"/>
      <c r="NF65" s="15"/>
      <c r="NG65" s="15"/>
      <c r="NH65" s="15"/>
      <c r="NI65" s="15"/>
      <c r="NJ65" s="15"/>
      <c r="NK65" s="15"/>
      <c r="NL65" s="15"/>
      <c r="NM65" s="15">
        <v>0</v>
      </c>
      <c r="NN65" s="15"/>
      <c r="NO65" s="15"/>
      <c r="NP65" s="15"/>
      <c r="NQ65" s="15"/>
      <c r="NR65" s="15"/>
      <c r="NS65" s="15"/>
      <c r="NT65" s="15"/>
      <c r="NU65" s="15"/>
      <c r="NV65" s="15"/>
      <c r="NW65" s="15"/>
      <c r="NX65" s="15"/>
      <c r="NY65" s="15">
        <v>0</v>
      </c>
      <c r="NZ65" s="15"/>
      <c r="OA65" s="15"/>
      <c r="OB65" s="15"/>
      <c r="OC65" s="15"/>
      <c r="OD65" s="15"/>
      <c r="OE65" s="15"/>
      <c r="OF65" s="15"/>
      <c r="OG65" s="15"/>
      <c r="OH65" s="15"/>
      <c r="OI65" s="15"/>
      <c r="OJ65" s="15"/>
      <c r="OK65" s="15">
        <v>0</v>
      </c>
      <c r="OL65" s="15"/>
      <c r="OM65" s="15"/>
      <c r="ON65" s="15"/>
      <c r="OO65" s="15"/>
      <c r="OP65" s="15"/>
      <c r="OQ65" s="15"/>
      <c r="OR65" s="15"/>
      <c r="OS65" s="15"/>
      <c r="OT65" s="15"/>
      <c r="OU65" s="15"/>
      <c r="OV65" s="15"/>
      <c r="OW65" s="15">
        <v>0</v>
      </c>
      <c r="OX65" s="15"/>
      <c r="OY65" s="15"/>
      <c r="OZ65" s="15"/>
      <c r="PA65" s="15"/>
      <c r="PB65" s="15"/>
      <c r="PC65" s="15"/>
      <c r="PD65" s="15"/>
      <c r="PE65" s="15"/>
      <c r="PF65" s="15"/>
      <c r="PG65" s="15"/>
      <c r="PH65" s="15"/>
      <c r="PI65" s="15">
        <v>0</v>
      </c>
      <c r="PJ65" s="15"/>
      <c r="PK65" s="15"/>
      <c r="PL65" s="15"/>
      <c r="PM65" s="15"/>
      <c r="PN65" s="15"/>
      <c r="PO65" s="15"/>
      <c r="PP65" s="15"/>
      <c r="PQ65" s="15"/>
      <c r="PR65" s="15"/>
      <c r="PS65" s="15"/>
      <c r="PT65" s="15"/>
      <c r="PU65" s="15">
        <v>0</v>
      </c>
      <c r="PV65" s="15"/>
      <c r="PW65" s="15"/>
      <c r="PX65" s="15"/>
      <c r="PY65" s="15"/>
      <c r="PZ65" s="15"/>
      <c r="QA65" s="15"/>
      <c r="QB65" s="15"/>
      <c r="QC65" s="15"/>
      <c r="QD65" s="15"/>
      <c r="QE65" s="15"/>
      <c r="QF65" s="15"/>
      <c r="QG65" s="15">
        <v>0</v>
      </c>
      <c r="QH65" s="15"/>
      <c r="QI65" s="15"/>
    </row>
    <row r="66" spans="18:451">
      <c r="R66" s="13"/>
      <c r="S66" s="13" t="s">
        <v>55</v>
      </c>
      <c r="T66" s="1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7" t="e">
        <v>#DIV/0!</v>
      </c>
      <c r="CC66" s="17" t="e">
        <v>#DIV/0!</v>
      </c>
      <c r="CD66" s="17" t="e">
        <v>#DIV/0!</v>
      </c>
      <c r="CE66" s="17" t="e">
        <v>#DIV/0!</v>
      </c>
      <c r="CF66" s="17" t="e">
        <v>#DIV/0!</v>
      </c>
      <c r="CG66" s="17" t="e">
        <v>#DIV/0!</v>
      </c>
      <c r="CH66" s="17" t="e">
        <v>#DIV/0!</v>
      </c>
      <c r="CI66" s="17" t="e">
        <v>#DIV/0!</v>
      </c>
      <c r="CJ66" s="17" t="e">
        <v>#DIV/0!</v>
      </c>
      <c r="CK66" s="17" t="e">
        <v>#DIV/0!</v>
      </c>
      <c r="CL66" s="17" t="e">
        <v>#DIV/0!</v>
      </c>
      <c r="CM66" s="17" t="e">
        <v>#DIV/0!</v>
      </c>
      <c r="CN66" s="17" t="e">
        <v>#DIV/0!</v>
      </c>
      <c r="CO66" s="17" t="e">
        <v>#DIV/0!</v>
      </c>
      <c r="CP66" s="17" t="e">
        <v>#DIV/0!</v>
      </c>
      <c r="CQ66" s="17" t="e">
        <v>#DIV/0!</v>
      </c>
      <c r="CR66" s="17" t="e">
        <v>#DIV/0!</v>
      </c>
      <c r="CS66" s="17" t="e">
        <v>#DIV/0!</v>
      </c>
      <c r="CT66" s="17" t="e">
        <v>#DIV/0!</v>
      </c>
      <c r="CU66" s="17" t="e">
        <v>#DIV/0!</v>
      </c>
      <c r="CV66" s="17" t="e">
        <v>#DIV/0!</v>
      </c>
      <c r="CW66" s="17" t="e">
        <v>#DIV/0!</v>
      </c>
      <c r="CX66" s="17" t="e">
        <v>#DIV/0!</v>
      </c>
      <c r="CY66" s="17" t="e">
        <v>#DIV/0!</v>
      </c>
      <c r="CZ66" s="17">
        <v>0</v>
      </c>
      <c r="DA66" s="17">
        <v>0</v>
      </c>
      <c r="DB66" s="17">
        <v>0</v>
      </c>
      <c r="DC66" s="17">
        <v>0</v>
      </c>
      <c r="DD66" s="17">
        <v>0</v>
      </c>
      <c r="DE66" s="17">
        <v>0</v>
      </c>
      <c r="DF66" s="17">
        <v>0</v>
      </c>
      <c r="DG66" s="17">
        <v>0</v>
      </c>
      <c r="DH66" s="17">
        <v>0</v>
      </c>
      <c r="DI66" s="17">
        <v>0</v>
      </c>
      <c r="DJ66" s="17">
        <v>0</v>
      </c>
      <c r="DK66" s="17">
        <v>0</v>
      </c>
      <c r="DL66" s="18">
        <v>0</v>
      </c>
      <c r="DM66" s="18">
        <v>0</v>
      </c>
      <c r="DN66" s="18">
        <v>0</v>
      </c>
      <c r="DO66" s="18">
        <v>0</v>
      </c>
      <c r="DP66" s="18">
        <v>0</v>
      </c>
      <c r="DQ66" s="18">
        <v>0</v>
      </c>
      <c r="DR66" s="18">
        <v>0</v>
      </c>
      <c r="DS66" s="18">
        <v>0</v>
      </c>
      <c r="DT66" s="18">
        <v>0</v>
      </c>
      <c r="DU66" s="18">
        <v>0</v>
      </c>
      <c r="DV66" s="18">
        <v>0</v>
      </c>
      <c r="DW66" s="18">
        <v>0</v>
      </c>
      <c r="DX66" s="18">
        <v>0</v>
      </c>
      <c r="DY66" s="18">
        <v>0</v>
      </c>
      <c r="DZ66" s="18">
        <v>0</v>
      </c>
      <c r="EA66" s="18">
        <v>0</v>
      </c>
      <c r="EB66" s="18">
        <v>0</v>
      </c>
      <c r="EC66" s="18">
        <v>0</v>
      </c>
      <c r="ED66" s="18">
        <v>0</v>
      </c>
      <c r="EE66" s="18">
        <v>0</v>
      </c>
      <c r="EF66" s="18">
        <v>0</v>
      </c>
      <c r="EG66" s="18">
        <v>0</v>
      </c>
      <c r="EH66" s="18">
        <v>0</v>
      </c>
      <c r="EI66" s="18">
        <v>0</v>
      </c>
      <c r="EJ66" s="18">
        <v>0</v>
      </c>
      <c r="EK66" s="18">
        <v>0</v>
      </c>
      <c r="EL66" s="18">
        <v>0</v>
      </c>
      <c r="EM66" s="18">
        <v>0</v>
      </c>
      <c r="EN66" s="18">
        <v>0</v>
      </c>
      <c r="EO66" s="18">
        <v>0</v>
      </c>
      <c r="EP66" s="18">
        <v>0</v>
      </c>
      <c r="EQ66" s="18">
        <v>0</v>
      </c>
      <c r="ER66" s="18">
        <v>0</v>
      </c>
      <c r="ES66" s="18">
        <v>0</v>
      </c>
      <c r="ET66" s="18">
        <v>0</v>
      </c>
      <c r="EU66" s="18">
        <v>0</v>
      </c>
      <c r="EV66" s="18">
        <v>0</v>
      </c>
      <c r="EW66" s="18">
        <v>0</v>
      </c>
      <c r="EX66" s="18">
        <v>0</v>
      </c>
      <c r="EY66" s="18">
        <v>0</v>
      </c>
      <c r="EZ66" s="18">
        <v>0</v>
      </c>
      <c r="FA66" s="18">
        <v>0</v>
      </c>
      <c r="FB66" s="18">
        <v>0</v>
      </c>
      <c r="FC66" s="18">
        <v>0</v>
      </c>
      <c r="FD66" s="18">
        <v>0</v>
      </c>
      <c r="FE66" s="18">
        <v>0</v>
      </c>
      <c r="FF66" s="18">
        <v>0</v>
      </c>
      <c r="FG66" s="18">
        <v>0</v>
      </c>
      <c r="FH66" s="14">
        <v>0</v>
      </c>
      <c r="FI66" s="14">
        <v>0</v>
      </c>
      <c r="FJ66" s="14">
        <v>0</v>
      </c>
      <c r="FK66" s="14">
        <v>0</v>
      </c>
      <c r="FL66" s="14">
        <v>0</v>
      </c>
      <c r="FM66" s="14">
        <v>0</v>
      </c>
      <c r="FN66" s="14">
        <v>0</v>
      </c>
      <c r="FO66" s="14">
        <v>0</v>
      </c>
      <c r="FP66" s="14">
        <v>0</v>
      </c>
      <c r="FQ66" s="14">
        <v>0</v>
      </c>
      <c r="FR66" s="14">
        <v>0</v>
      </c>
      <c r="FS66" s="14">
        <v>0</v>
      </c>
      <c r="FT66" s="17">
        <v>0</v>
      </c>
      <c r="FU66" s="17">
        <v>0</v>
      </c>
      <c r="FV66" s="17">
        <v>0</v>
      </c>
      <c r="FW66" s="17">
        <v>0</v>
      </c>
      <c r="FX66" s="17">
        <v>0</v>
      </c>
      <c r="FY66" s="17">
        <v>0</v>
      </c>
      <c r="FZ66" s="17">
        <v>0</v>
      </c>
      <c r="GA66" s="17">
        <v>0</v>
      </c>
      <c r="GB66" s="17">
        <v>0</v>
      </c>
      <c r="GC66" s="17">
        <v>0</v>
      </c>
      <c r="GD66" s="17">
        <v>0</v>
      </c>
      <c r="GE66" s="17">
        <v>0</v>
      </c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5"/>
      <c r="NJ66" s="15"/>
      <c r="NK66" s="15"/>
      <c r="NL66" s="15"/>
      <c r="NM66" s="15"/>
      <c r="NN66" s="15"/>
      <c r="NO66" s="15"/>
      <c r="NP66" s="15"/>
      <c r="NQ66" s="15"/>
      <c r="NR66" s="15"/>
      <c r="NS66" s="15"/>
      <c r="NT66" s="15"/>
      <c r="NU66" s="15"/>
      <c r="NV66" s="15"/>
      <c r="NW66" s="15"/>
      <c r="NX66" s="15"/>
      <c r="NY66" s="15"/>
      <c r="NZ66" s="15"/>
      <c r="OA66" s="15"/>
      <c r="OB66" s="15"/>
      <c r="OC66" s="15"/>
      <c r="OD66" s="15"/>
      <c r="OE66" s="15"/>
      <c r="OF66" s="15"/>
      <c r="OG66" s="15"/>
      <c r="OH66" s="15"/>
      <c r="OI66" s="15"/>
      <c r="OJ66" s="15"/>
      <c r="OK66" s="15"/>
      <c r="OL66" s="15"/>
      <c r="OM66" s="15"/>
      <c r="ON66" s="15"/>
      <c r="OO66" s="15"/>
      <c r="OP66" s="15"/>
      <c r="OQ66" s="15"/>
      <c r="OR66" s="15"/>
      <c r="OS66" s="15"/>
      <c r="OT66" s="15"/>
      <c r="OU66" s="15"/>
      <c r="OV66" s="15"/>
      <c r="OW66" s="15"/>
      <c r="OX66" s="15"/>
      <c r="OY66" s="15"/>
      <c r="OZ66" s="15"/>
      <c r="PA66" s="15"/>
      <c r="PB66" s="15"/>
      <c r="PC66" s="15"/>
      <c r="PD66" s="15"/>
      <c r="PE66" s="15"/>
      <c r="PF66" s="15"/>
      <c r="PG66" s="15"/>
      <c r="PH66" s="15"/>
      <c r="PI66" s="15"/>
      <c r="PJ66" s="15"/>
      <c r="PK66" s="15"/>
      <c r="PL66" s="15"/>
      <c r="PM66" s="15"/>
      <c r="PN66" s="15"/>
      <c r="PO66" s="15"/>
      <c r="PP66" s="15"/>
      <c r="PQ66" s="15"/>
      <c r="PR66" s="15"/>
      <c r="PS66" s="15"/>
      <c r="PT66" s="15"/>
      <c r="PU66" s="15"/>
      <c r="PV66" s="15"/>
      <c r="PW66" s="15"/>
      <c r="PX66" s="15"/>
      <c r="PY66" s="15"/>
      <c r="PZ66" s="15"/>
      <c r="QA66" s="15"/>
      <c r="QB66" s="15"/>
      <c r="QC66" s="15"/>
      <c r="QD66" s="15"/>
      <c r="QE66" s="15"/>
      <c r="QF66" s="15"/>
      <c r="QG66" s="15"/>
      <c r="QH66" s="15"/>
      <c r="QI66" s="15"/>
    </row>
    <row r="67" spans="18:451">
      <c r="R67" s="13"/>
      <c r="S67" s="13" t="s">
        <v>56</v>
      </c>
      <c r="T67" s="1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>
        <v>93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>
        <v>0</v>
      </c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>
        <v>0</v>
      </c>
      <c r="BD67" s="26"/>
      <c r="BE67" s="26"/>
      <c r="BF67" s="26"/>
      <c r="BG67" s="26"/>
      <c r="BH67" s="15"/>
      <c r="BI67" s="15"/>
      <c r="BJ67" s="15"/>
      <c r="BK67" s="15"/>
      <c r="BL67" s="15"/>
      <c r="BM67" s="15"/>
      <c r="BN67" s="15"/>
      <c r="BO67" s="15">
        <v>0</v>
      </c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>
        <v>0</v>
      </c>
      <c r="CB67" s="17" t="e">
        <v>#DIV/0!</v>
      </c>
      <c r="CC67" s="17" t="e">
        <v>#DIV/0!</v>
      </c>
      <c r="CD67" s="17" t="e">
        <v>#DIV/0!</v>
      </c>
      <c r="CE67" s="17" t="e">
        <v>#DIV/0!</v>
      </c>
      <c r="CF67" s="17" t="e">
        <v>#DIV/0!</v>
      </c>
      <c r="CG67" s="17" t="e">
        <v>#DIV/0!</v>
      </c>
      <c r="CH67" s="17" t="e">
        <v>#DIV/0!</v>
      </c>
      <c r="CI67" s="17" t="e">
        <v>#DIV/0!</v>
      </c>
      <c r="CJ67" s="17" t="e">
        <v>#DIV/0!</v>
      </c>
      <c r="CK67" s="17" t="e">
        <v>#DIV/0!</v>
      </c>
      <c r="CL67" s="17" t="e">
        <v>#DIV/0!</v>
      </c>
      <c r="CM67" s="17" t="e">
        <v>#DIV/0!</v>
      </c>
      <c r="CN67" s="17" t="e">
        <v>#DIV/0!</v>
      </c>
      <c r="CO67" s="17" t="e">
        <v>#DIV/0!</v>
      </c>
      <c r="CP67" s="17" t="e">
        <v>#DIV/0!</v>
      </c>
      <c r="CQ67" s="17" t="e">
        <v>#DIV/0!</v>
      </c>
      <c r="CR67" s="17" t="e">
        <v>#DIV/0!</v>
      </c>
      <c r="CS67" s="17" t="e">
        <v>#DIV/0!</v>
      </c>
      <c r="CT67" s="17" t="e">
        <v>#DIV/0!</v>
      </c>
      <c r="CU67" s="17" t="e">
        <v>#DIV/0!</v>
      </c>
      <c r="CV67" s="17" t="e">
        <v>#DIV/0!</v>
      </c>
      <c r="CW67" s="17" t="e">
        <v>#DIV/0!</v>
      </c>
      <c r="CX67" s="17" t="e">
        <v>#DIV/0!</v>
      </c>
      <c r="CY67" s="17" t="e">
        <v>#DIV/0!</v>
      </c>
      <c r="CZ67" s="17">
        <v>0</v>
      </c>
      <c r="DA67" s="17">
        <v>0</v>
      </c>
      <c r="DB67" s="17">
        <v>0</v>
      </c>
      <c r="DC67" s="17">
        <v>0</v>
      </c>
      <c r="DD67" s="17">
        <v>0</v>
      </c>
      <c r="DE67" s="17">
        <v>0</v>
      </c>
      <c r="DF67" s="17">
        <v>0</v>
      </c>
      <c r="DG67" s="17">
        <v>0</v>
      </c>
      <c r="DH67" s="17">
        <v>0</v>
      </c>
      <c r="DI67" s="17">
        <v>0</v>
      </c>
      <c r="DJ67" s="17">
        <v>0</v>
      </c>
      <c r="DK67" s="17">
        <v>0.15794571883782277</v>
      </c>
      <c r="DL67" s="18">
        <v>0</v>
      </c>
      <c r="DM67" s="18">
        <v>0</v>
      </c>
      <c r="DN67" s="18">
        <v>0</v>
      </c>
      <c r="DO67" s="18">
        <v>0</v>
      </c>
      <c r="DP67" s="18">
        <v>0</v>
      </c>
      <c r="DQ67" s="18">
        <v>0</v>
      </c>
      <c r="DR67" s="18">
        <v>0</v>
      </c>
      <c r="DS67" s="18">
        <v>0</v>
      </c>
      <c r="DT67" s="18">
        <v>0</v>
      </c>
      <c r="DU67" s="18">
        <v>0</v>
      </c>
      <c r="DV67" s="18">
        <v>0</v>
      </c>
      <c r="DW67" s="18">
        <v>117.51237045406043</v>
      </c>
      <c r="DX67" s="18">
        <v>0</v>
      </c>
      <c r="DY67" s="18">
        <v>0</v>
      </c>
      <c r="DZ67" s="18">
        <v>0</v>
      </c>
      <c r="EA67" s="18">
        <v>0</v>
      </c>
      <c r="EB67" s="18">
        <v>0</v>
      </c>
      <c r="EC67" s="18">
        <v>0</v>
      </c>
      <c r="ED67" s="18">
        <v>0</v>
      </c>
      <c r="EE67" s="18">
        <v>0</v>
      </c>
      <c r="EF67" s="18">
        <v>0</v>
      </c>
      <c r="EG67" s="18">
        <v>0</v>
      </c>
      <c r="EH67" s="18">
        <v>0</v>
      </c>
      <c r="EI67" s="18">
        <v>114.54023389717318</v>
      </c>
      <c r="EJ67" s="18">
        <v>0</v>
      </c>
      <c r="EK67" s="18">
        <v>0</v>
      </c>
      <c r="EL67" s="18">
        <v>0</v>
      </c>
      <c r="EM67" s="18">
        <v>0</v>
      </c>
      <c r="EN67" s="18">
        <v>0</v>
      </c>
      <c r="EO67" s="18">
        <v>0</v>
      </c>
      <c r="EP67" s="18">
        <v>0</v>
      </c>
      <c r="EQ67" s="18">
        <v>0</v>
      </c>
      <c r="ER67" s="18">
        <v>0</v>
      </c>
      <c r="ES67" s="18">
        <v>0</v>
      </c>
      <c r="ET67" s="18">
        <v>0</v>
      </c>
      <c r="EU67" s="18">
        <v>2.9999999999999996</v>
      </c>
      <c r="EV67" s="18">
        <v>0</v>
      </c>
      <c r="EW67" s="18">
        <v>0</v>
      </c>
      <c r="EX67" s="18">
        <v>0</v>
      </c>
      <c r="EY67" s="18">
        <v>0</v>
      </c>
      <c r="EZ67" s="18">
        <v>0</v>
      </c>
      <c r="FA67" s="18">
        <v>0</v>
      </c>
      <c r="FB67" s="18">
        <v>0</v>
      </c>
      <c r="FC67" s="18">
        <v>0</v>
      </c>
      <c r="FD67" s="18">
        <v>0</v>
      </c>
      <c r="FE67" s="18">
        <v>0</v>
      </c>
      <c r="FF67" s="18">
        <v>0</v>
      </c>
      <c r="FG67" s="18">
        <v>742.53879112479274</v>
      </c>
      <c r="FH67" s="14">
        <v>0</v>
      </c>
      <c r="FI67" s="14">
        <v>0</v>
      </c>
      <c r="FJ67" s="14">
        <v>0</v>
      </c>
      <c r="FK67" s="14">
        <v>0</v>
      </c>
      <c r="FL67" s="14">
        <v>0</v>
      </c>
      <c r="FM67" s="14">
        <v>0</v>
      </c>
      <c r="FN67" s="14">
        <v>0</v>
      </c>
      <c r="FO67" s="14">
        <v>0</v>
      </c>
      <c r="FP67" s="14">
        <v>0</v>
      </c>
      <c r="FQ67" s="14">
        <v>0</v>
      </c>
      <c r="FR67" s="14">
        <v>0</v>
      </c>
      <c r="FS67" s="14">
        <v>1712184</v>
      </c>
      <c r="FT67" s="17">
        <v>0</v>
      </c>
      <c r="FU67" s="17">
        <v>0</v>
      </c>
      <c r="FV67" s="17">
        <v>0</v>
      </c>
      <c r="FW67" s="17">
        <v>0</v>
      </c>
      <c r="FX67" s="17">
        <v>0</v>
      </c>
      <c r="FY67" s="17">
        <v>0</v>
      </c>
      <c r="FZ67" s="17">
        <v>0</v>
      </c>
      <c r="GA67" s="17">
        <v>0</v>
      </c>
      <c r="GB67" s="17">
        <v>0</v>
      </c>
      <c r="GC67" s="17">
        <v>0</v>
      </c>
      <c r="GD67" s="17">
        <v>0</v>
      </c>
      <c r="GE67" s="17">
        <v>0.19226268321628986</v>
      </c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>
        <v>0</v>
      </c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>
        <v>0</v>
      </c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>
        <v>0</v>
      </c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>
        <v>0</v>
      </c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>
        <v>0</v>
      </c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>
        <v>0</v>
      </c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>
        <v>0</v>
      </c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>
        <v>0</v>
      </c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>
        <v>0</v>
      </c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>
        <v>0</v>
      </c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>
        <v>0</v>
      </c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>
        <v>93</v>
      </c>
      <c r="LT67" s="15"/>
      <c r="LU67" s="15"/>
      <c r="LV67" s="15"/>
      <c r="LW67" s="15"/>
      <c r="LX67" s="15"/>
      <c r="LY67" s="15"/>
      <c r="LZ67" s="15"/>
      <c r="MA67" s="15"/>
      <c r="MB67" s="15"/>
      <c r="MC67" s="15"/>
      <c r="MD67" s="15"/>
      <c r="ME67" s="15">
        <v>0</v>
      </c>
      <c r="MF67" s="15"/>
      <c r="MG67" s="15"/>
      <c r="MH67" s="15"/>
      <c r="MI67" s="15"/>
      <c r="MJ67" s="15"/>
      <c r="MK67" s="15"/>
      <c r="ML67" s="15"/>
      <c r="MM67" s="15"/>
      <c r="MN67" s="15"/>
      <c r="MO67" s="15"/>
      <c r="MP67" s="15"/>
      <c r="MQ67" s="15">
        <v>0</v>
      </c>
      <c r="MR67" s="15"/>
      <c r="MS67" s="15"/>
      <c r="MT67" s="15"/>
      <c r="MU67" s="15"/>
      <c r="MV67" s="15"/>
      <c r="MW67" s="15"/>
      <c r="MX67" s="15"/>
      <c r="MY67" s="15"/>
      <c r="MZ67" s="15"/>
      <c r="NA67" s="15"/>
      <c r="NB67" s="15"/>
      <c r="NC67" s="15">
        <v>0</v>
      </c>
      <c r="ND67" s="15"/>
      <c r="NE67" s="15"/>
      <c r="NF67" s="15"/>
      <c r="NG67" s="15"/>
      <c r="NH67" s="15"/>
      <c r="NI67" s="15"/>
      <c r="NJ67" s="15"/>
      <c r="NK67" s="15"/>
      <c r="NL67" s="15"/>
      <c r="NM67" s="15"/>
      <c r="NN67" s="15"/>
      <c r="NO67" s="15">
        <v>0</v>
      </c>
      <c r="NP67" s="15"/>
      <c r="NQ67" s="15"/>
      <c r="NR67" s="15"/>
      <c r="NS67" s="15"/>
      <c r="NT67" s="15"/>
      <c r="NU67" s="15"/>
      <c r="NV67" s="15"/>
      <c r="NW67" s="15"/>
      <c r="NX67" s="15"/>
      <c r="NY67" s="15"/>
      <c r="NZ67" s="15"/>
      <c r="OA67" s="15">
        <v>0</v>
      </c>
      <c r="OB67" s="15"/>
      <c r="OC67" s="15"/>
      <c r="OD67" s="15"/>
      <c r="OE67" s="15"/>
      <c r="OF67" s="15"/>
      <c r="OG67" s="15"/>
      <c r="OH67" s="15"/>
      <c r="OI67" s="15"/>
      <c r="OJ67" s="15"/>
      <c r="OK67" s="15"/>
      <c r="OL67" s="15"/>
      <c r="OM67" s="15">
        <v>0</v>
      </c>
      <c r="ON67" s="15"/>
      <c r="OO67" s="15"/>
      <c r="OP67" s="15"/>
      <c r="OQ67" s="15"/>
      <c r="OR67" s="15"/>
      <c r="OS67" s="15"/>
      <c r="OT67" s="15"/>
      <c r="OU67" s="15"/>
      <c r="OV67" s="15"/>
      <c r="OW67" s="15"/>
      <c r="OX67" s="15"/>
      <c r="OY67" s="15">
        <v>0</v>
      </c>
      <c r="OZ67" s="15"/>
      <c r="PA67" s="15"/>
      <c r="PB67" s="15"/>
      <c r="PC67" s="15"/>
      <c r="PD67" s="15"/>
      <c r="PE67" s="15"/>
      <c r="PF67" s="15"/>
      <c r="PG67" s="15"/>
      <c r="PH67" s="15"/>
      <c r="PI67" s="15"/>
      <c r="PJ67" s="15"/>
      <c r="PK67" s="15">
        <v>0</v>
      </c>
      <c r="PL67" s="15"/>
      <c r="PM67" s="15"/>
      <c r="PN67" s="15"/>
      <c r="PO67" s="15"/>
      <c r="PP67" s="15"/>
      <c r="PQ67" s="15"/>
      <c r="PR67" s="15"/>
      <c r="PS67" s="15"/>
      <c r="PT67" s="15"/>
      <c r="PU67" s="15"/>
      <c r="PV67" s="15"/>
      <c r="PW67" s="15">
        <v>0</v>
      </c>
      <c r="PX67" s="15"/>
      <c r="PY67" s="15"/>
      <c r="PZ67" s="15"/>
      <c r="QA67" s="15"/>
      <c r="QB67" s="15"/>
      <c r="QC67" s="15"/>
      <c r="QD67" s="15"/>
      <c r="QE67" s="15"/>
      <c r="QF67" s="15"/>
      <c r="QG67" s="15"/>
      <c r="QH67" s="15"/>
      <c r="QI67" s="15">
        <v>0</v>
      </c>
    </row>
    <row r="68" spans="18:451">
      <c r="R68" s="13"/>
      <c r="S68" s="13" t="s">
        <v>57</v>
      </c>
      <c r="T68" s="16"/>
      <c r="U68" s="26"/>
      <c r="V68" s="26"/>
      <c r="W68" s="26"/>
      <c r="X68" s="26"/>
      <c r="Y68" s="26"/>
      <c r="Z68" s="26"/>
      <c r="AA68" s="26"/>
      <c r="AB68" s="26"/>
      <c r="AC68" s="14">
        <v>1</v>
      </c>
      <c r="AD68" s="14"/>
      <c r="AE68" s="14"/>
      <c r="AF68" s="29"/>
      <c r="AG68" s="29"/>
      <c r="AH68" s="29"/>
      <c r="AI68" s="29"/>
      <c r="AJ68" s="29"/>
      <c r="AK68" s="29"/>
      <c r="AL68" s="29"/>
      <c r="AM68" s="29"/>
      <c r="AN68" s="29"/>
      <c r="AO68" s="29">
        <v>0</v>
      </c>
      <c r="AP68" s="29"/>
      <c r="AQ68" s="29"/>
      <c r="AR68" s="26"/>
      <c r="AS68" s="26"/>
      <c r="AT68" s="26"/>
      <c r="AU68" s="26"/>
      <c r="AV68" s="26"/>
      <c r="AW68" s="26"/>
      <c r="AX68" s="26"/>
      <c r="AY68" s="26"/>
      <c r="AZ68" s="26"/>
      <c r="BA68" s="26">
        <v>0</v>
      </c>
      <c r="BB68" s="26"/>
      <c r="BC68" s="26"/>
      <c r="BD68" s="26"/>
      <c r="BE68" s="26"/>
      <c r="BF68" s="26"/>
      <c r="BG68" s="26"/>
      <c r="BH68" s="15"/>
      <c r="BI68" s="15"/>
      <c r="BJ68" s="15"/>
      <c r="BK68" s="15"/>
      <c r="BL68" s="15"/>
      <c r="BM68" s="15">
        <v>0</v>
      </c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>
        <v>0</v>
      </c>
      <c r="BZ68" s="15"/>
      <c r="CA68" s="15"/>
      <c r="CB68" s="17" t="e">
        <v>#DIV/0!</v>
      </c>
      <c r="CC68" s="17" t="e">
        <v>#DIV/0!</v>
      </c>
      <c r="CD68" s="17" t="e">
        <v>#DIV/0!</v>
      </c>
      <c r="CE68" s="17" t="e">
        <v>#DIV/0!</v>
      </c>
      <c r="CF68" s="17" t="e">
        <v>#DIV/0!</v>
      </c>
      <c r="CG68" s="17" t="e">
        <v>#DIV/0!</v>
      </c>
      <c r="CH68" s="17" t="e">
        <v>#DIV/0!</v>
      </c>
      <c r="CI68" s="17" t="e">
        <v>#DIV/0!</v>
      </c>
      <c r="CJ68" s="17" t="e">
        <v>#DIV/0!</v>
      </c>
      <c r="CK68" s="17" t="e">
        <v>#DIV/0!</v>
      </c>
      <c r="CL68" s="17" t="e">
        <v>#DIV/0!</v>
      </c>
      <c r="CM68" s="17" t="e">
        <v>#DIV/0!</v>
      </c>
      <c r="CN68" s="17" t="e">
        <v>#DIV/0!</v>
      </c>
      <c r="CO68" s="17" t="e">
        <v>#DIV/0!</v>
      </c>
      <c r="CP68" s="17" t="e">
        <v>#DIV/0!</v>
      </c>
      <c r="CQ68" s="17" t="e">
        <v>#DIV/0!</v>
      </c>
      <c r="CR68" s="17" t="e">
        <v>#DIV/0!</v>
      </c>
      <c r="CS68" s="17" t="e">
        <v>#DIV/0!</v>
      </c>
      <c r="CT68" s="17" t="e">
        <v>#DIV/0!</v>
      </c>
      <c r="CU68" s="17" t="e">
        <v>#DIV/0!</v>
      </c>
      <c r="CV68" s="17" t="e">
        <v>#DIV/0!</v>
      </c>
      <c r="CW68" s="17" t="e">
        <v>#DIV/0!</v>
      </c>
      <c r="CX68" s="17" t="e">
        <v>#DIV/0!</v>
      </c>
      <c r="CY68" s="17" t="e">
        <v>#DIV/0!</v>
      </c>
      <c r="CZ68" s="17">
        <v>0</v>
      </c>
      <c r="DA68" s="17">
        <v>0</v>
      </c>
      <c r="DB68" s="17">
        <v>0</v>
      </c>
      <c r="DC68" s="17">
        <v>0</v>
      </c>
      <c r="DD68" s="17">
        <v>0</v>
      </c>
      <c r="DE68" s="17">
        <v>0</v>
      </c>
      <c r="DF68" s="17">
        <v>0</v>
      </c>
      <c r="DG68" s="17">
        <v>0</v>
      </c>
      <c r="DH68" s="17">
        <v>0</v>
      </c>
      <c r="DI68" s="17">
        <v>0.15602050410147325</v>
      </c>
      <c r="DJ68" s="17">
        <v>0</v>
      </c>
      <c r="DK68" s="17">
        <v>0</v>
      </c>
      <c r="DL68" s="18">
        <v>0</v>
      </c>
      <c r="DM68" s="18">
        <v>0</v>
      </c>
      <c r="DN68" s="18">
        <v>0</v>
      </c>
      <c r="DO68" s="18">
        <v>0</v>
      </c>
      <c r="DP68" s="18">
        <v>0</v>
      </c>
      <c r="DQ68" s="18">
        <v>0</v>
      </c>
      <c r="DR68" s="18">
        <v>0</v>
      </c>
      <c r="DS68" s="18">
        <v>0</v>
      </c>
      <c r="DT68" s="18">
        <v>0</v>
      </c>
      <c r="DU68" s="18">
        <v>114.55193250995195</v>
      </c>
      <c r="DV68" s="18">
        <v>0</v>
      </c>
      <c r="DW68" s="18">
        <v>0</v>
      </c>
      <c r="DX68" s="18">
        <v>0</v>
      </c>
      <c r="DY68" s="18">
        <v>0</v>
      </c>
      <c r="DZ68" s="18">
        <v>0</v>
      </c>
      <c r="EA68" s="18">
        <v>0</v>
      </c>
      <c r="EB68" s="18">
        <v>0</v>
      </c>
      <c r="EC68" s="18">
        <v>0</v>
      </c>
      <c r="ED68" s="18">
        <v>0</v>
      </c>
      <c r="EE68" s="18">
        <v>0</v>
      </c>
      <c r="EF68" s="18">
        <v>0</v>
      </c>
      <c r="EG68" s="18">
        <v>112.58946579114756</v>
      </c>
      <c r="EH68" s="18">
        <v>0</v>
      </c>
      <c r="EI68" s="18">
        <v>0</v>
      </c>
      <c r="EJ68" s="18">
        <v>0</v>
      </c>
      <c r="EK68" s="18">
        <v>0</v>
      </c>
      <c r="EL68" s="18">
        <v>0</v>
      </c>
      <c r="EM68" s="18">
        <v>0</v>
      </c>
      <c r="EN68" s="18">
        <v>0</v>
      </c>
      <c r="EO68" s="18">
        <v>0</v>
      </c>
      <c r="EP68" s="18">
        <v>0</v>
      </c>
      <c r="EQ68" s="18">
        <v>0</v>
      </c>
      <c r="ER68" s="18">
        <v>0</v>
      </c>
      <c r="ES68" s="18">
        <v>3</v>
      </c>
      <c r="ET68" s="18">
        <v>0</v>
      </c>
      <c r="EU68" s="18">
        <v>0</v>
      </c>
      <c r="EV68" s="18">
        <v>0</v>
      </c>
      <c r="EW68" s="18">
        <v>0</v>
      </c>
      <c r="EX68" s="18">
        <v>0</v>
      </c>
      <c r="EY68" s="18">
        <v>0</v>
      </c>
      <c r="EZ68" s="18">
        <v>0</v>
      </c>
      <c r="FA68" s="18">
        <v>0</v>
      </c>
      <c r="FB68" s="18">
        <v>0</v>
      </c>
      <c r="FC68" s="18">
        <v>0</v>
      </c>
      <c r="FD68" s="18">
        <v>0</v>
      </c>
      <c r="FE68" s="18">
        <v>709.78940853441554</v>
      </c>
      <c r="FF68" s="18">
        <v>0</v>
      </c>
      <c r="FG68" s="18">
        <v>0</v>
      </c>
      <c r="FH68" s="14">
        <v>0</v>
      </c>
      <c r="FI68" s="14">
        <v>0</v>
      </c>
      <c r="FJ68" s="14">
        <v>0</v>
      </c>
      <c r="FK68" s="14">
        <v>0</v>
      </c>
      <c r="FL68" s="14">
        <v>0</v>
      </c>
      <c r="FM68" s="14">
        <v>0</v>
      </c>
      <c r="FN68" s="14">
        <v>0</v>
      </c>
      <c r="FO68" s="14">
        <v>0</v>
      </c>
      <c r="FP68" s="14">
        <v>0</v>
      </c>
      <c r="FQ68" s="14">
        <v>1398690</v>
      </c>
      <c r="FR68" s="14">
        <v>0</v>
      </c>
      <c r="FS68" s="14">
        <v>0</v>
      </c>
      <c r="FT68" s="17">
        <v>0</v>
      </c>
      <c r="FU68" s="17">
        <v>0</v>
      </c>
      <c r="FV68" s="17">
        <v>0</v>
      </c>
      <c r="FW68" s="17">
        <v>0</v>
      </c>
      <c r="FX68" s="17">
        <v>0</v>
      </c>
      <c r="FY68" s="17">
        <v>0</v>
      </c>
      <c r="FZ68" s="17">
        <v>0</v>
      </c>
      <c r="GA68" s="17">
        <v>0</v>
      </c>
      <c r="GB68" s="17">
        <v>0</v>
      </c>
      <c r="GC68" s="17">
        <v>0.16115119862156732</v>
      </c>
      <c r="GD68" s="17">
        <v>0</v>
      </c>
      <c r="GE68" s="17">
        <v>0</v>
      </c>
      <c r="GF68" s="16"/>
      <c r="GG68" s="16"/>
      <c r="GH68" s="16"/>
      <c r="GI68" s="16"/>
      <c r="GJ68" s="16"/>
      <c r="GK68" s="16"/>
      <c r="GL68" s="16"/>
      <c r="GM68" s="16"/>
      <c r="GN68" s="16"/>
      <c r="GO68" s="16">
        <v>0</v>
      </c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>
        <v>0</v>
      </c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>
        <v>0</v>
      </c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>
        <v>0</v>
      </c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>
        <v>0</v>
      </c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>
        <v>0</v>
      </c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>
        <v>0</v>
      </c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>
        <v>0</v>
      </c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>
        <v>0</v>
      </c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>
        <v>104</v>
      </c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>
        <v>0</v>
      </c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>
        <v>0</v>
      </c>
      <c r="LR68" s="16"/>
      <c r="LS68" s="16"/>
      <c r="LT68" s="15"/>
      <c r="LU68" s="15"/>
      <c r="LV68" s="15"/>
      <c r="LW68" s="15"/>
      <c r="LX68" s="15"/>
      <c r="LY68" s="15"/>
      <c r="LZ68" s="15"/>
      <c r="MA68" s="15"/>
      <c r="MB68" s="15"/>
      <c r="MC68" s="15">
        <v>0</v>
      </c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>
        <v>0</v>
      </c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>
        <v>0</v>
      </c>
      <c r="NB68" s="15"/>
      <c r="NC68" s="15"/>
      <c r="ND68" s="15"/>
      <c r="NE68" s="15"/>
      <c r="NF68" s="15"/>
      <c r="NG68" s="15"/>
      <c r="NH68" s="15"/>
      <c r="NI68" s="15"/>
      <c r="NJ68" s="15"/>
      <c r="NK68" s="15"/>
      <c r="NL68" s="15"/>
      <c r="NM68" s="15">
        <v>0</v>
      </c>
      <c r="NN68" s="15"/>
      <c r="NO68" s="15"/>
      <c r="NP68" s="15"/>
      <c r="NQ68" s="15"/>
      <c r="NR68" s="15"/>
      <c r="NS68" s="15"/>
      <c r="NT68" s="15"/>
      <c r="NU68" s="15"/>
      <c r="NV68" s="15"/>
      <c r="NW68" s="15"/>
      <c r="NX68" s="15"/>
      <c r="NY68" s="15">
        <v>0</v>
      </c>
      <c r="NZ68" s="15"/>
      <c r="OA68" s="15"/>
      <c r="OB68" s="15"/>
      <c r="OC68" s="15"/>
      <c r="OD68" s="15"/>
      <c r="OE68" s="15"/>
      <c r="OF68" s="15"/>
      <c r="OG68" s="15"/>
      <c r="OH68" s="15"/>
      <c r="OI68" s="15"/>
      <c r="OJ68" s="15"/>
      <c r="OK68" s="15">
        <v>0</v>
      </c>
      <c r="OL68" s="15"/>
      <c r="OM68" s="15"/>
      <c r="ON68" s="15"/>
      <c r="OO68" s="15"/>
      <c r="OP68" s="15"/>
      <c r="OQ68" s="15"/>
      <c r="OR68" s="15"/>
      <c r="OS68" s="15"/>
      <c r="OT68" s="15"/>
      <c r="OU68" s="15"/>
      <c r="OV68" s="15"/>
      <c r="OW68" s="15">
        <v>0</v>
      </c>
      <c r="OX68" s="15"/>
      <c r="OY68" s="15"/>
      <c r="OZ68" s="15"/>
      <c r="PA68" s="15"/>
      <c r="PB68" s="15"/>
      <c r="PC68" s="15"/>
      <c r="PD68" s="15"/>
      <c r="PE68" s="15"/>
      <c r="PF68" s="15"/>
      <c r="PG68" s="15"/>
      <c r="PH68" s="15"/>
      <c r="PI68" s="15">
        <v>0</v>
      </c>
      <c r="PJ68" s="15"/>
      <c r="PK68" s="15"/>
      <c r="PL68" s="15"/>
      <c r="PM68" s="15"/>
      <c r="PN68" s="15"/>
      <c r="PO68" s="15"/>
      <c r="PP68" s="15"/>
      <c r="PQ68" s="15"/>
      <c r="PR68" s="15"/>
      <c r="PS68" s="15"/>
      <c r="PT68" s="15"/>
      <c r="PU68" s="15">
        <v>0</v>
      </c>
      <c r="PV68" s="15"/>
      <c r="PW68" s="15"/>
      <c r="PX68" s="15"/>
      <c r="PY68" s="15"/>
      <c r="PZ68" s="15"/>
      <c r="QA68" s="15"/>
      <c r="QB68" s="15"/>
      <c r="QC68" s="15"/>
      <c r="QD68" s="15"/>
      <c r="QE68" s="15"/>
      <c r="QF68" s="15"/>
      <c r="QG68" s="15">
        <v>0</v>
      </c>
      <c r="QH68" s="15"/>
      <c r="QI68" s="15"/>
    </row>
    <row r="69" spans="18:451">
      <c r="R69" s="13"/>
      <c r="S69" s="13" t="s">
        <v>58</v>
      </c>
      <c r="T69" s="16"/>
      <c r="U69" s="26"/>
      <c r="V69" s="26"/>
      <c r="W69" s="26"/>
      <c r="X69" s="26"/>
      <c r="Y69" s="26"/>
      <c r="Z69" s="26"/>
      <c r="AA69" s="26"/>
      <c r="AB69" s="26"/>
      <c r="AC69" s="14"/>
      <c r="AD69" s="14">
        <v>1</v>
      </c>
      <c r="AE69" s="14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7" t="e">
        <v>#DIV/0!</v>
      </c>
      <c r="CC69" s="17" t="e">
        <v>#DIV/0!</v>
      </c>
      <c r="CD69" s="17" t="e">
        <v>#DIV/0!</v>
      </c>
      <c r="CE69" s="17" t="e">
        <v>#DIV/0!</v>
      </c>
      <c r="CF69" s="17" t="e">
        <v>#DIV/0!</v>
      </c>
      <c r="CG69" s="17" t="e">
        <v>#DIV/0!</v>
      </c>
      <c r="CH69" s="17" t="e">
        <v>#DIV/0!</v>
      </c>
      <c r="CI69" s="17" t="e">
        <v>#DIV/0!</v>
      </c>
      <c r="CJ69" s="17" t="e">
        <v>#DIV/0!</v>
      </c>
      <c r="CK69" s="17" t="e">
        <v>#DIV/0!</v>
      </c>
      <c r="CL69" s="17" t="e">
        <v>#DIV/0!</v>
      </c>
      <c r="CM69" s="17" t="e">
        <v>#DIV/0!</v>
      </c>
      <c r="CN69" s="17" t="e">
        <v>#DIV/0!</v>
      </c>
      <c r="CO69" s="17" t="e">
        <v>#DIV/0!</v>
      </c>
      <c r="CP69" s="17" t="e">
        <v>#DIV/0!</v>
      </c>
      <c r="CQ69" s="17" t="e">
        <v>#DIV/0!</v>
      </c>
      <c r="CR69" s="17" t="e">
        <v>#DIV/0!</v>
      </c>
      <c r="CS69" s="17" t="e">
        <v>#DIV/0!</v>
      </c>
      <c r="CT69" s="17" t="e">
        <v>#DIV/0!</v>
      </c>
      <c r="CU69" s="17" t="e">
        <v>#DIV/0!</v>
      </c>
      <c r="CV69" s="17" t="e">
        <v>#DIV/0!</v>
      </c>
      <c r="CW69" s="17" t="e">
        <v>#DIV/0!</v>
      </c>
      <c r="CX69" s="17" t="e">
        <v>#DIV/0!</v>
      </c>
      <c r="CY69" s="17" t="e">
        <v>#DIV/0!</v>
      </c>
      <c r="CZ69" s="17">
        <v>0</v>
      </c>
      <c r="DA69" s="17">
        <v>0</v>
      </c>
      <c r="DB69" s="17">
        <v>0</v>
      </c>
      <c r="DC69" s="17">
        <v>0</v>
      </c>
      <c r="DD69" s="17">
        <v>0</v>
      </c>
      <c r="DE69" s="17">
        <v>0</v>
      </c>
      <c r="DF69" s="17">
        <v>0</v>
      </c>
      <c r="DG69" s="17">
        <v>0</v>
      </c>
      <c r="DH69" s="17">
        <v>0</v>
      </c>
      <c r="DI69" s="17">
        <v>0</v>
      </c>
      <c r="DJ69" s="17">
        <v>0</v>
      </c>
      <c r="DK69" s="17">
        <v>0</v>
      </c>
      <c r="DL69" s="18">
        <v>0</v>
      </c>
      <c r="DM69" s="18">
        <v>0</v>
      </c>
      <c r="DN69" s="18">
        <v>0</v>
      </c>
      <c r="DO69" s="18">
        <v>0</v>
      </c>
      <c r="DP69" s="18">
        <v>0</v>
      </c>
      <c r="DQ69" s="18">
        <v>0</v>
      </c>
      <c r="DR69" s="18">
        <v>0</v>
      </c>
      <c r="DS69" s="18">
        <v>0</v>
      </c>
      <c r="DT69" s="18">
        <v>0</v>
      </c>
      <c r="DU69" s="18">
        <v>0</v>
      </c>
      <c r="DV69" s="18">
        <v>0</v>
      </c>
      <c r="DW69" s="18">
        <v>0</v>
      </c>
      <c r="DX69" s="18">
        <v>0</v>
      </c>
      <c r="DY69" s="18">
        <v>0</v>
      </c>
      <c r="DZ69" s="18">
        <v>0</v>
      </c>
      <c r="EA69" s="18">
        <v>0</v>
      </c>
      <c r="EB69" s="18">
        <v>0</v>
      </c>
      <c r="EC69" s="18">
        <v>0</v>
      </c>
      <c r="ED69" s="18">
        <v>0</v>
      </c>
      <c r="EE69" s="18">
        <v>0</v>
      </c>
      <c r="EF69" s="18">
        <v>0</v>
      </c>
      <c r="EG69" s="18">
        <v>0</v>
      </c>
      <c r="EH69" s="18">
        <v>0</v>
      </c>
      <c r="EI69" s="18">
        <v>0</v>
      </c>
      <c r="EJ69" s="18">
        <v>0</v>
      </c>
      <c r="EK69" s="18">
        <v>0</v>
      </c>
      <c r="EL69" s="18">
        <v>0</v>
      </c>
      <c r="EM69" s="18">
        <v>0</v>
      </c>
      <c r="EN69" s="18">
        <v>0</v>
      </c>
      <c r="EO69" s="18">
        <v>0</v>
      </c>
      <c r="EP69" s="18">
        <v>0</v>
      </c>
      <c r="EQ69" s="18">
        <v>0</v>
      </c>
      <c r="ER69" s="18">
        <v>0</v>
      </c>
      <c r="ES69" s="18">
        <v>0</v>
      </c>
      <c r="ET69" s="18">
        <v>0</v>
      </c>
      <c r="EU69" s="18">
        <v>0</v>
      </c>
      <c r="EV69" s="18">
        <v>0</v>
      </c>
      <c r="EW69" s="18">
        <v>0</v>
      </c>
      <c r="EX69" s="18">
        <v>0</v>
      </c>
      <c r="EY69" s="18">
        <v>0</v>
      </c>
      <c r="EZ69" s="18">
        <v>0</v>
      </c>
      <c r="FA69" s="18">
        <v>0</v>
      </c>
      <c r="FB69" s="18">
        <v>0</v>
      </c>
      <c r="FC69" s="18">
        <v>0</v>
      </c>
      <c r="FD69" s="18">
        <v>0</v>
      </c>
      <c r="FE69" s="18">
        <v>0</v>
      </c>
      <c r="FF69" s="18">
        <v>0</v>
      </c>
      <c r="FG69" s="18">
        <v>0</v>
      </c>
      <c r="FH69" s="14">
        <v>0</v>
      </c>
      <c r="FI69" s="14">
        <v>0</v>
      </c>
      <c r="FJ69" s="14">
        <v>0</v>
      </c>
      <c r="FK69" s="14">
        <v>0</v>
      </c>
      <c r="FL69" s="14">
        <v>0</v>
      </c>
      <c r="FM69" s="14">
        <v>0</v>
      </c>
      <c r="FN69" s="14">
        <v>0</v>
      </c>
      <c r="FO69" s="14">
        <v>0</v>
      </c>
      <c r="FP69" s="14">
        <v>0</v>
      </c>
      <c r="FQ69" s="14">
        <v>0</v>
      </c>
      <c r="FR69" s="14">
        <v>0</v>
      </c>
      <c r="FS69" s="14">
        <v>0</v>
      </c>
      <c r="FT69" s="17">
        <v>0</v>
      </c>
      <c r="FU69" s="17">
        <v>0</v>
      </c>
      <c r="FV69" s="17">
        <v>0</v>
      </c>
      <c r="FW69" s="17">
        <v>0</v>
      </c>
      <c r="FX69" s="17">
        <v>0</v>
      </c>
      <c r="FY69" s="17">
        <v>0</v>
      </c>
      <c r="FZ69" s="17">
        <v>0</v>
      </c>
      <c r="GA69" s="17">
        <v>0</v>
      </c>
      <c r="GB69" s="17">
        <v>0</v>
      </c>
      <c r="GC69" s="17">
        <v>0</v>
      </c>
      <c r="GD69" s="17">
        <v>0</v>
      </c>
      <c r="GE69" s="17">
        <v>0</v>
      </c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5"/>
      <c r="LU69" s="15"/>
      <c r="LV69" s="15"/>
      <c r="LW69" s="15"/>
      <c r="LX69" s="15"/>
      <c r="LY69" s="15"/>
      <c r="LZ69" s="15"/>
      <c r="MA69" s="15"/>
      <c r="MB69" s="15"/>
      <c r="MC69" s="15"/>
      <c r="MD69" s="15"/>
      <c r="ME69" s="15"/>
      <c r="MF69" s="15"/>
      <c r="MG69" s="15"/>
      <c r="MH69" s="15"/>
      <c r="MI69" s="15"/>
      <c r="MJ69" s="15"/>
      <c r="MK69" s="15"/>
      <c r="ML69" s="15"/>
      <c r="MM69" s="15"/>
      <c r="MN69" s="15"/>
      <c r="MO69" s="15"/>
      <c r="MP69" s="15"/>
      <c r="MQ69" s="15"/>
      <c r="MR69" s="15"/>
      <c r="MS69" s="15"/>
      <c r="MT69" s="15"/>
      <c r="MU69" s="15"/>
      <c r="MV69" s="15"/>
      <c r="MW69" s="15"/>
      <c r="MX69" s="15"/>
      <c r="MY69" s="15"/>
      <c r="MZ69" s="15"/>
      <c r="NA69" s="15"/>
      <c r="NB69" s="15"/>
      <c r="NC69" s="15"/>
      <c r="ND69" s="15"/>
      <c r="NE69" s="15"/>
      <c r="NF69" s="15"/>
      <c r="NG69" s="15"/>
      <c r="NH69" s="15"/>
      <c r="NI69" s="15"/>
      <c r="NJ69" s="15"/>
      <c r="NK69" s="15"/>
      <c r="NL69" s="15"/>
      <c r="NM69" s="15"/>
      <c r="NN69" s="15"/>
      <c r="NO69" s="15"/>
      <c r="NP69" s="15"/>
      <c r="NQ69" s="15"/>
      <c r="NR69" s="15"/>
      <c r="NS69" s="15"/>
      <c r="NT69" s="15"/>
      <c r="NU69" s="15"/>
      <c r="NV69" s="15"/>
      <c r="NW69" s="15"/>
      <c r="NX69" s="15"/>
      <c r="NY69" s="15"/>
      <c r="NZ69" s="15"/>
      <c r="OA69" s="15"/>
      <c r="OB69" s="15"/>
      <c r="OC69" s="15"/>
      <c r="OD69" s="15"/>
      <c r="OE69" s="15"/>
      <c r="OF69" s="15"/>
      <c r="OG69" s="15"/>
      <c r="OH69" s="15"/>
      <c r="OI69" s="15"/>
      <c r="OJ69" s="15"/>
      <c r="OK69" s="15"/>
      <c r="OL69" s="15"/>
      <c r="OM69" s="15"/>
      <c r="ON69" s="15"/>
      <c r="OO69" s="15"/>
      <c r="OP69" s="15"/>
      <c r="OQ69" s="15"/>
      <c r="OR69" s="15"/>
      <c r="OS69" s="15"/>
      <c r="OT69" s="15"/>
      <c r="OU69" s="15"/>
      <c r="OV69" s="15"/>
      <c r="OW69" s="15"/>
      <c r="OX69" s="15"/>
      <c r="OY69" s="15"/>
      <c r="OZ69" s="15"/>
      <c r="PA69" s="15"/>
      <c r="PB69" s="15"/>
      <c r="PC69" s="15"/>
      <c r="PD69" s="15"/>
      <c r="PE69" s="15"/>
      <c r="PF69" s="15"/>
      <c r="PG69" s="15"/>
      <c r="PH69" s="15"/>
      <c r="PI69" s="15"/>
      <c r="PJ69" s="15"/>
      <c r="PK69" s="15"/>
      <c r="PL69" s="15"/>
      <c r="PM69" s="15"/>
      <c r="PN69" s="15"/>
      <c r="PO69" s="15"/>
      <c r="PP69" s="15"/>
      <c r="PQ69" s="15"/>
      <c r="PR69" s="15"/>
      <c r="PS69" s="15"/>
      <c r="PT69" s="15"/>
      <c r="PU69" s="15"/>
      <c r="PV69" s="15"/>
      <c r="PW69" s="15"/>
      <c r="PX69" s="15"/>
      <c r="PY69" s="15"/>
      <c r="PZ69" s="15"/>
      <c r="QA69" s="15"/>
      <c r="QB69" s="15"/>
      <c r="QC69" s="15"/>
      <c r="QD69" s="15"/>
      <c r="QE69" s="15"/>
      <c r="QF69" s="15"/>
      <c r="QG69" s="15"/>
      <c r="QH69" s="15"/>
      <c r="QI69" s="15"/>
    </row>
    <row r="70" spans="18:451">
      <c r="R70" s="13"/>
      <c r="S70" s="13" t="s">
        <v>59</v>
      </c>
      <c r="T70" s="16"/>
      <c r="U70" s="26"/>
      <c r="V70" s="26"/>
      <c r="W70" s="26"/>
      <c r="X70" s="26"/>
      <c r="Y70" s="26"/>
      <c r="Z70" s="26"/>
      <c r="AA70" s="26"/>
      <c r="AB70" s="26"/>
      <c r="AC70" s="14"/>
      <c r="AD70" s="14"/>
      <c r="AE70" s="14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>
        <v>29187</v>
      </c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>
        <v>29187</v>
      </c>
      <c r="BD70" s="26"/>
      <c r="BE70" s="26"/>
      <c r="BF70" s="26"/>
      <c r="BG70" s="26"/>
      <c r="BH70" s="15"/>
      <c r="BI70" s="15"/>
      <c r="BJ70" s="15"/>
      <c r="BK70" s="15"/>
      <c r="BL70" s="15"/>
      <c r="BM70" s="15"/>
      <c r="BN70" s="15"/>
      <c r="BO70" s="15">
        <v>0</v>
      </c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>
        <v>0</v>
      </c>
      <c r="CB70" s="17" t="e">
        <v>#DIV/0!</v>
      </c>
      <c r="CC70" s="17" t="e">
        <v>#DIV/0!</v>
      </c>
      <c r="CD70" s="17" t="e">
        <v>#DIV/0!</v>
      </c>
      <c r="CE70" s="17" t="e">
        <v>#DIV/0!</v>
      </c>
      <c r="CF70" s="17" t="e">
        <v>#DIV/0!</v>
      </c>
      <c r="CG70" s="17" t="e">
        <v>#DIV/0!</v>
      </c>
      <c r="CH70" s="17" t="e">
        <v>#DIV/0!</v>
      </c>
      <c r="CI70" s="17" t="e">
        <v>#DIV/0!</v>
      </c>
      <c r="CJ70" s="17" t="e">
        <v>#DIV/0!</v>
      </c>
      <c r="CK70" s="17" t="e">
        <v>#DIV/0!</v>
      </c>
      <c r="CL70" s="17" t="e">
        <v>#DIV/0!</v>
      </c>
      <c r="CM70" s="17" t="e">
        <v>#DIV/0!</v>
      </c>
      <c r="CN70" s="17" t="e">
        <v>#DIV/0!</v>
      </c>
      <c r="CO70" s="17" t="e">
        <v>#DIV/0!</v>
      </c>
      <c r="CP70" s="17" t="e">
        <v>#DIV/0!</v>
      </c>
      <c r="CQ70" s="17" t="e">
        <v>#DIV/0!</v>
      </c>
      <c r="CR70" s="17" t="e">
        <v>#DIV/0!</v>
      </c>
      <c r="CS70" s="17" t="e">
        <v>#DIV/0!</v>
      </c>
      <c r="CT70" s="17" t="e">
        <v>#DIV/0!</v>
      </c>
      <c r="CU70" s="17" t="e">
        <v>#DIV/0!</v>
      </c>
      <c r="CV70" s="17" t="e">
        <v>#DIV/0!</v>
      </c>
      <c r="CW70" s="17" t="e">
        <v>#DIV/0!</v>
      </c>
      <c r="CX70" s="17" t="e">
        <v>#DIV/0!</v>
      </c>
      <c r="CY70" s="17" t="e">
        <v>#DIV/0!</v>
      </c>
      <c r="CZ70" s="17">
        <v>0</v>
      </c>
      <c r="DA70" s="17">
        <v>0</v>
      </c>
      <c r="DB70" s="17">
        <v>0</v>
      </c>
      <c r="DC70" s="17">
        <v>0</v>
      </c>
      <c r="DD70" s="17">
        <v>0</v>
      </c>
      <c r="DE70" s="17">
        <v>0</v>
      </c>
      <c r="DF70" s="17">
        <v>0</v>
      </c>
      <c r="DG70" s="17">
        <v>0</v>
      </c>
      <c r="DH70" s="17">
        <v>0</v>
      </c>
      <c r="DI70" s="17">
        <v>0</v>
      </c>
      <c r="DJ70" s="17">
        <v>0</v>
      </c>
      <c r="DK70" s="17">
        <v>0.15368191805313633</v>
      </c>
      <c r="DL70" s="18">
        <v>0</v>
      </c>
      <c r="DM70" s="18">
        <v>0</v>
      </c>
      <c r="DN70" s="18">
        <v>0</v>
      </c>
      <c r="DO70" s="18">
        <v>0</v>
      </c>
      <c r="DP70" s="18">
        <v>0</v>
      </c>
      <c r="DQ70" s="18">
        <v>0</v>
      </c>
      <c r="DR70" s="18">
        <v>0</v>
      </c>
      <c r="DS70" s="18">
        <v>0</v>
      </c>
      <c r="DT70" s="18">
        <v>0</v>
      </c>
      <c r="DU70" s="18">
        <v>0</v>
      </c>
      <c r="DV70" s="18">
        <v>0</v>
      </c>
      <c r="DW70" s="18">
        <v>115.48184618203803</v>
      </c>
      <c r="DX70" s="18">
        <v>0</v>
      </c>
      <c r="DY70" s="18">
        <v>0</v>
      </c>
      <c r="DZ70" s="18">
        <v>0</v>
      </c>
      <c r="EA70" s="18">
        <v>0</v>
      </c>
      <c r="EB70" s="18">
        <v>0</v>
      </c>
      <c r="EC70" s="18">
        <v>0</v>
      </c>
      <c r="ED70" s="18">
        <v>0</v>
      </c>
      <c r="EE70" s="18">
        <v>0</v>
      </c>
      <c r="EF70" s="18">
        <v>0</v>
      </c>
      <c r="EG70" s="18">
        <v>0</v>
      </c>
      <c r="EH70" s="18">
        <v>0</v>
      </c>
      <c r="EI70" s="18">
        <v>112.68333628886259</v>
      </c>
      <c r="EJ70" s="18">
        <v>0</v>
      </c>
      <c r="EK70" s="18">
        <v>0</v>
      </c>
      <c r="EL70" s="18">
        <v>0</v>
      </c>
      <c r="EM70" s="18">
        <v>0</v>
      </c>
      <c r="EN70" s="18">
        <v>0</v>
      </c>
      <c r="EO70" s="18">
        <v>0</v>
      </c>
      <c r="EP70" s="18">
        <v>0</v>
      </c>
      <c r="EQ70" s="18">
        <v>0</v>
      </c>
      <c r="ER70" s="18">
        <v>0</v>
      </c>
      <c r="ES70" s="18">
        <v>0</v>
      </c>
      <c r="ET70" s="18">
        <v>0</v>
      </c>
      <c r="EU70" s="18">
        <v>2.9999999999999987</v>
      </c>
      <c r="EV70" s="18">
        <v>0</v>
      </c>
      <c r="EW70" s="18">
        <v>0</v>
      </c>
      <c r="EX70" s="18">
        <v>0</v>
      </c>
      <c r="EY70" s="18">
        <v>0</v>
      </c>
      <c r="EZ70" s="18">
        <v>0</v>
      </c>
      <c r="FA70" s="18">
        <v>0</v>
      </c>
      <c r="FB70" s="18">
        <v>0</v>
      </c>
      <c r="FC70" s="18">
        <v>0</v>
      </c>
      <c r="FD70" s="18">
        <v>0</v>
      </c>
      <c r="FE70" s="18">
        <v>0</v>
      </c>
      <c r="FF70" s="18">
        <v>0</v>
      </c>
      <c r="FG70" s="18">
        <v>764.28340442886997</v>
      </c>
      <c r="FH70" s="14">
        <v>0</v>
      </c>
      <c r="FI70" s="14">
        <v>0</v>
      </c>
      <c r="FJ70" s="14">
        <v>0</v>
      </c>
      <c r="FK70" s="14">
        <v>0</v>
      </c>
      <c r="FL70" s="14">
        <v>0</v>
      </c>
      <c r="FM70" s="14">
        <v>0</v>
      </c>
      <c r="FN70" s="14">
        <v>0</v>
      </c>
      <c r="FO70" s="14">
        <v>0</v>
      </c>
      <c r="FP70" s="14">
        <v>0</v>
      </c>
      <c r="FQ70" s="14">
        <v>0</v>
      </c>
      <c r="FR70" s="14">
        <v>0</v>
      </c>
      <c r="FS70" s="14">
        <v>12503239</v>
      </c>
      <c r="FT70" s="17">
        <v>0</v>
      </c>
      <c r="FU70" s="17">
        <v>0</v>
      </c>
      <c r="FV70" s="17">
        <v>0</v>
      </c>
      <c r="FW70" s="17">
        <v>0</v>
      </c>
      <c r="FX70" s="17">
        <v>0</v>
      </c>
      <c r="FY70" s="17">
        <v>0</v>
      </c>
      <c r="FZ70" s="17">
        <v>0</v>
      </c>
      <c r="GA70" s="17">
        <v>0</v>
      </c>
      <c r="GB70" s="17">
        <v>0</v>
      </c>
      <c r="GC70" s="17">
        <v>0</v>
      </c>
      <c r="GD70" s="17">
        <v>0</v>
      </c>
      <c r="GE70" s="17">
        <v>0.19921108922256073</v>
      </c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>
        <v>0</v>
      </c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>
        <v>0</v>
      </c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>
        <v>0</v>
      </c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>
        <v>0</v>
      </c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>
        <v>0</v>
      </c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>
        <v>0</v>
      </c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>
        <v>0</v>
      </c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>
        <v>0</v>
      </c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>
        <v>0</v>
      </c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>
        <v>0</v>
      </c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>
        <v>0</v>
      </c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>
        <v>766</v>
      </c>
      <c r="LT70" s="15"/>
      <c r="LU70" s="15"/>
      <c r="LV70" s="15"/>
      <c r="LW70" s="15"/>
      <c r="LX70" s="15"/>
      <c r="LY70" s="15"/>
      <c r="LZ70" s="15"/>
      <c r="MA70" s="15"/>
      <c r="MB70" s="15"/>
      <c r="MC70" s="15"/>
      <c r="MD70" s="15"/>
      <c r="ME70" s="15">
        <v>0</v>
      </c>
      <c r="MF70" s="15"/>
      <c r="MG70" s="15"/>
      <c r="MH70" s="15"/>
      <c r="MI70" s="15"/>
      <c r="MJ70" s="15"/>
      <c r="MK70" s="15"/>
      <c r="ML70" s="15"/>
      <c r="MM70" s="15"/>
      <c r="MN70" s="15"/>
      <c r="MO70" s="15"/>
      <c r="MP70" s="15"/>
      <c r="MQ70" s="15">
        <v>0</v>
      </c>
      <c r="MR70" s="15"/>
      <c r="MS70" s="15"/>
      <c r="MT70" s="15"/>
      <c r="MU70" s="15"/>
      <c r="MV70" s="15"/>
      <c r="MW70" s="15"/>
      <c r="MX70" s="15"/>
      <c r="MY70" s="15"/>
      <c r="MZ70" s="15"/>
      <c r="NA70" s="15"/>
      <c r="NB70" s="15"/>
      <c r="NC70" s="15">
        <v>0</v>
      </c>
      <c r="ND70" s="15"/>
      <c r="NE70" s="15"/>
      <c r="NF70" s="15"/>
      <c r="NG70" s="15"/>
      <c r="NH70" s="15"/>
      <c r="NI70" s="15"/>
      <c r="NJ70" s="15"/>
      <c r="NK70" s="15"/>
      <c r="NL70" s="15"/>
      <c r="NM70" s="15"/>
      <c r="NN70" s="15"/>
      <c r="NO70" s="15">
        <v>0</v>
      </c>
      <c r="NP70" s="15"/>
      <c r="NQ70" s="15"/>
      <c r="NR70" s="15"/>
      <c r="NS70" s="15"/>
      <c r="NT70" s="15"/>
      <c r="NU70" s="15"/>
      <c r="NV70" s="15"/>
      <c r="NW70" s="15"/>
      <c r="NX70" s="15"/>
      <c r="NY70" s="15"/>
      <c r="NZ70" s="15"/>
      <c r="OA70" s="15">
        <v>0</v>
      </c>
      <c r="OB70" s="15"/>
      <c r="OC70" s="15"/>
      <c r="OD70" s="15"/>
      <c r="OE70" s="15"/>
      <c r="OF70" s="15"/>
      <c r="OG70" s="15"/>
      <c r="OH70" s="15"/>
      <c r="OI70" s="15"/>
      <c r="OJ70" s="15"/>
      <c r="OK70" s="15"/>
      <c r="OL70" s="15"/>
      <c r="OM70" s="15">
        <v>0</v>
      </c>
      <c r="ON70" s="15"/>
      <c r="OO70" s="15"/>
      <c r="OP70" s="15"/>
      <c r="OQ70" s="15"/>
      <c r="OR70" s="15"/>
      <c r="OS70" s="15"/>
      <c r="OT70" s="15"/>
      <c r="OU70" s="15"/>
      <c r="OV70" s="15"/>
      <c r="OW70" s="15"/>
      <c r="OX70" s="15"/>
      <c r="OY70" s="15">
        <v>0</v>
      </c>
      <c r="OZ70" s="15"/>
      <c r="PA70" s="15"/>
      <c r="PB70" s="15"/>
      <c r="PC70" s="15"/>
      <c r="PD70" s="15"/>
      <c r="PE70" s="15"/>
      <c r="PF70" s="15"/>
      <c r="PG70" s="15"/>
      <c r="PH70" s="15"/>
      <c r="PI70" s="15"/>
      <c r="PJ70" s="15"/>
      <c r="PK70" s="15">
        <v>0</v>
      </c>
      <c r="PL70" s="15"/>
      <c r="PM70" s="15"/>
      <c r="PN70" s="15"/>
      <c r="PO70" s="15"/>
      <c r="PP70" s="15"/>
      <c r="PQ70" s="15"/>
      <c r="PR70" s="15"/>
      <c r="PS70" s="15"/>
      <c r="PT70" s="15"/>
      <c r="PU70" s="15"/>
      <c r="PV70" s="15"/>
      <c r="PW70" s="15">
        <v>0</v>
      </c>
      <c r="PX70" s="15"/>
      <c r="PY70" s="15"/>
      <c r="PZ70" s="15"/>
      <c r="QA70" s="15"/>
      <c r="QB70" s="15"/>
      <c r="QC70" s="15"/>
      <c r="QD70" s="15"/>
      <c r="QE70" s="15"/>
      <c r="QF70" s="15"/>
      <c r="QG70" s="15"/>
      <c r="QH70" s="15"/>
      <c r="QI70" s="15">
        <v>0</v>
      </c>
    </row>
    <row r="71" spans="18:451">
      <c r="R71" s="13" t="s">
        <v>104</v>
      </c>
      <c r="S71" s="13" t="s">
        <v>48</v>
      </c>
      <c r="T71" s="16"/>
      <c r="U71" s="26">
        <v>1</v>
      </c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9"/>
      <c r="AG71" s="29">
        <v>10783.46</v>
      </c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6"/>
      <c r="AS71" s="26">
        <v>10783.46</v>
      </c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>
        <v>36.01</v>
      </c>
      <c r="BF71" s="26"/>
      <c r="BG71" s="26"/>
      <c r="BH71" s="15"/>
      <c r="BI71" s="15"/>
      <c r="BJ71" s="15"/>
      <c r="BK71" s="15"/>
      <c r="BL71" s="15"/>
      <c r="BM71" s="15"/>
      <c r="BN71" s="15"/>
      <c r="BO71" s="15"/>
      <c r="BP71" s="15"/>
      <c r="BQ71" s="15">
        <v>153.19</v>
      </c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7" t="e">
        <v>#DIV/0!</v>
      </c>
      <c r="CC71" s="17">
        <v>0</v>
      </c>
      <c r="CD71" s="17" t="e">
        <v>#DIV/0!</v>
      </c>
      <c r="CE71" s="17" t="e">
        <v>#DIV/0!</v>
      </c>
      <c r="CF71" s="17" t="e">
        <v>#DIV/0!</v>
      </c>
      <c r="CG71" s="17" t="e">
        <v>#DIV/0!</v>
      </c>
      <c r="CH71" s="17" t="e">
        <v>#DIV/0!</v>
      </c>
      <c r="CI71" s="17" t="e">
        <v>#DIV/0!</v>
      </c>
      <c r="CJ71" s="17" t="e">
        <v>#DIV/0!</v>
      </c>
      <c r="CK71" s="17" t="e">
        <v>#DIV/0!</v>
      </c>
      <c r="CL71" s="17" t="e">
        <v>#DIV/0!</v>
      </c>
      <c r="CM71" s="17" t="e">
        <v>#DIV/0!</v>
      </c>
      <c r="CN71" s="17" t="e">
        <v>#DIV/0!</v>
      </c>
      <c r="CO71" s="17">
        <v>0</v>
      </c>
      <c r="CP71" s="17" t="e">
        <v>#DIV/0!</v>
      </c>
      <c r="CQ71" s="17" t="e">
        <v>#DIV/0!</v>
      </c>
      <c r="CR71" s="17" t="e">
        <v>#DIV/0!</v>
      </c>
      <c r="CS71" s="17" t="e">
        <v>#DIV/0!</v>
      </c>
      <c r="CT71" s="17" t="e">
        <v>#DIV/0!</v>
      </c>
      <c r="CU71" s="17" t="e">
        <v>#DIV/0!</v>
      </c>
      <c r="CV71" s="17" t="e">
        <v>#DIV/0!</v>
      </c>
      <c r="CW71" s="17" t="e">
        <v>#DIV/0!</v>
      </c>
      <c r="CX71" s="17" t="e">
        <v>#DIV/0!</v>
      </c>
      <c r="CY71" s="17" t="e">
        <v>#DIV/0!</v>
      </c>
      <c r="CZ71" s="17">
        <v>0</v>
      </c>
      <c r="DA71" s="17">
        <v>0.16990000000000002</v>
      </c>
      <c r="DB71" s="17">
        <v>0</v>
      </c>
      <c r="DC71" s="17">
        <v>0</v>
      </c>
      <c r="DD71" s="17">
        <v>0</v>
      </c>
      <c r="DE71" s="17">
        <v>0</v>
      </c>
      <c r="DF71" s="17">
        <v>0</v>
      </c>
      <c r="DG71" s="17">
        <v>0</v>
      </c>
      <c r="DH71" s="17">
        <v>0</v>
      </c>
      <c r="DI71" s="17">
        <v>0</v>
      </c>
      <c r="DJ71" s="17">
        <v>0</v>
      </c>
      <c r="DK71" s="17">
        <v>0</v>
      </c>
      <c r="DL71" s="18">
        <v>0</v>
      </c>
      <c r="DM71" s="18">
        <v>120</v>
      </c>
      <c r="DN71" s="18">
        <v>0</v>
      </c>
      <c r="DO71" s="18">
        <v>0</v>
      </c>
      <c r="DP71" s="18">
        <v>0</v>
      </c>
      <c r="DQ71" s="18">
        <v>0</v>
      </c>
      <c r="DR71" s="18">
        <v>0</v>
      </c>
      <c r="DS71" s="18">
        <v>0</v>
      </c>
      <c r="DT71" s="18">
        <v>0</v>
      </c>
      <c r="DU71" s="18">
        <v>0</v>
      </c>
      <c r="DV71" s="18">
        <v>0</v>
      </c>
      <c r="DW71" s="18">
        <v>0</v>
      </c>
      <c r="DX71" s="18">
        <v>0</v>
      </c>
      <c r="DY71" s="18">
        <v>117</v>
      </c>
      <c r="DZ71" s="18">
        <v>0</v>
      </c>
      <c r="EA71" s="18">
        <v>0</v>
      </c>
      <c r="EB71" s="18">
        <v>0</v>
      </c>
      <c r="EC71" s="18">
        <v>0</v>
      </c>
      <c r="ED71" s="18">
        <v>0</v>
      </c>
      <c r="EE71" s="18">
        <v>0</v>
      </c>
      <c r="EF71" s="18">
        <v>0</v>
      </c>
      <c r="EG71" s="18">
        <v>0</v>
      </c>
      <c r="EH71" s="18">
        <v>0</v>
      </c>
      <c r="EI71" s="18">
        <v>0</v>
      </c>
      <c r="EJ71" s="18">
        <v>0</v>
      </c>
      <c r="EK71" s="18">
        <v>4</v>
      </c>
      <c r="EL71" s="18">
        <v>0</v>
      </c>
      <c r="EM71" s="18">
        <v>0</v>
      </c>
      <c r="EN71" s="18">
        <v>0</v>
      </c>
      <c r="EO71" s="18">
        <v>0</v>
      </c>
      <c r="EP71" s="18">
        <v>0</v>
      </c>
      <c r="EQ71" s="18">
        <v>0</v>
      </c>
      <c r="ER71" s="18">
        <v>0</v>
      </c>
      <c r="ES71" s="18">
        <v>0</v>
      </c>
      <c r="ET71" s="18">
        <v>0</v>
      </c>
      <c r="EU71" s="18">
        <v>0</v>
      </c>
      <c r="EV71" s="18">
        <v>0</v>
      </c>
      <c r="EW71" s="18">
        <v>623</v>
      </c>
      <c r="EX71" s="18">
        <v>0</v>
      </c>
      <c r="EY71" s="18">
        <v>0</v>
      </c>
      <c r="EZ71" s="18">
        <v>0</v>
      </c>
      <c r="FA71" s="18">
        <v>0</v>
      </c>
      <c r="FB71" s="18">
        <v>0</v>
      </c>
      <c r="FC71" s="18">
        <v>0</v>
      </c>
      <c r="FD71" s="18">
        <v>0</v>
      </c>
      <c r="FE71" s="18">
        <v>0</v>
      </c>
      <c r="FF71" s="18">
        <v>0</v>
      </c>
      <c r="FG71" s="18">
        <v>0</v>
      </c>
      <c r="FH71" s="14">
        <v>0</v>
      </c>
      <c r="FI71" s="14">
        <v>12100</v>
      </c>
      <c r="FJ71" s="14">
        <v>0</v>
      </c>
      <c r="FK71" s="14">
        <v>0</v>
      </c>
      <c r="FL71" s="14">
        <v>0</v>
      </c>
      <c r="FM71" s="14">
        <v>0</v>
      </c>
      <c r="FN71" s="14">
        <v>0</v>
      </c>
      <c r="FO71" s="14">
        <v>0</v>
      </c>
      <c r="FP71" s="14">
        <v>0</v>
      </c>
      <c r="FQ71" s="14">
        <v>0</v>
      </c>
      <c r="FR71" s="14">
        <v>0</v>
      </c>
      <c r="FS71" s="14">
        <v>0</v>
      </c>
      <c r="FT71" s="17">
        <v>0</v>
      </c>
      <c r="FU71" s="17">
        <v>0.1</v>
      </c>
      <c r="FV71" s="17">
        <v>0</v>
      </c>
      <c r="FW71" s="17">
        <v>0</v>
      </c>
      <c r="FX71" s="17">
        <v>0</v>
      </c>
      <c r="FY71" s="17">
        <v>0</v>
      </c>
      <c r="FZ71" s="17">
        <v>0</v>
      </c>
      <c r="GA71" s="17">
        <v>0</v>
      </c>
      <c r="GB71" s="17">
        <v>0</v>
      </c>
      <c r="GC71" s="17">
        <v>0</v>
      </c>
      <c r="GD71" s="17">
        <v>0</v>
      </c>
      <c r="GE71" s="17">
        <v>0</v>
      </c>
      <c r="GF71" s="16"/>
      <c r="GG71" s="16">
        <v>0</v>
      </c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>
        <v>1</v>
      </c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>
        <v>0</v>
      </c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>
        <v>0</v>
      </c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>
        <v>0</v>
      </c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>
        <v>0</v>
      </c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>
        <v>0</v>
      </c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>
        <v>0</v>
      </c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>
        <v>0</v>
      </c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>
        <v>0</v>
      </c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>
        <v>0</v>
      </c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>
        <v>0</v>
      </c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5"/>
      <c r="LU71" s="15">
        <v>0</v>
      </c>
      <c r="LV71" s="15"/>
      <c r="LW71" s="15"/>
      <c r="LX71" s="15"/>
      <c r="LY71" s="15"/>
      <c r="LZ71" s="15"/>
      <c r="MA71" s="15"/>
      <c r="MB71" s="15"/>
      <c r="MC71" s="15"/>
      <c r="MD71" s="15"/>
      <c r="ME71" s="15"/>
      <c r="MF71" s="15"/>
      <c r="MG71" s="15">
        <v>10783.46</v>
      </c>
      <c r="MH71" s="15"/>
      <c r="MI71" s="15"/>
      <c r="MJ71" s="15"/>
      <c r="MK71" s="15"/>
      <c r="ML71" s="15"/>
      <c r="MM71" s="15"/>
      <c r="MN71" s="15"/>
      <c r="MO71" s="15"/>
      <c r="MP71" s="15"/>
      <c r="MQ71" s="15"/>
      <c r="MR71" s="15"/>
      <c r="MS71" s="15">
        <v>0</v>
      </c>
      <c r="MT71" s="15"/>
      <c r="MU71" s="15"/>
      <c r="MV71" s="15"/>
      <c r="MW71" s="15"/>
      <c r="MX71" s="15"/>
      <c r="MY71" s="15"/>
      <c r="MZ71" s="15"/>
      <c r="NA71" s="15"/>
      <c r="NB71" s="15"/>
      <c r="NC71" s="15"/>
      <c r="ND71" s="15"/>
      <c r="NE71" s="15">
        <v>0</v>
      </c>
      <c r="NF71" s="15"/>
      <c r="NG71" s="15"/>
      <c r="NH71" s="15"/>
      <c r="NI71" s="15"/>
      <c r="NJ71" s="15"/>
      <c r="NK71" s="15"/>
      <c r="NL71" s="15"/>
      <c r="NM71" s="15"/>
      <c r="NN71" s="15"/>
      <c r="NO71" s="15"/>
      <c r="NP71" s="15"/>
      <c r="NQ71" s="15">
        <v>0</v>
      </c>
      <c r="NR71" s="15"/>
      <c r="NS71" s="15"/>
      <c r="NT71" s="15"/>
      <c r="NU71" s="15"/>
      <c r="NV71" s="15"/>
      <c r="NW71" s="15"/>
      <c r="NX71" s="15"/>
      <c r="NY71" s="15"/>
      <c r="NZ71" s="15"/>
      <c r="OA71" s="15"/>
      <c r="OB71" s="15"/>
      <c r="OC71" s="15">
        <v>0</v>
      </c>
      <c r="OD71" s="15"/>
      <c r="OE71" s="15"/>
      <c r="OF71" s="15"/>
      <c r="OG71" s="15"/>
      <c r="OH71" s="15"/>
      <c r="OI71" s="15"/>
      <c r="OJ71" s="15"/>
      <c r="OK71" s="15"/>
      <c r="OL71" s="15"/>
      <c r="OM71" s="15"/>
      <c r="ON71" s="15"/>
      <c r="OO71" s="15">
        <v>0</v>
      </c>
      <c r="OP71" s="15"/>
      <c r="OQ71" s="15"/>
      <c r="OR71" s="15"/>
      <c r="OS71" s="15"/>
      <c r="OT71" s="15"/>
      <c r="OU71" s="15"/>
      <c r="OV71" s="15"/>
      <c r="OW71" s="15"/>
      <c r="OX71" s="15"/>
      <c r="OY71" s="15"/>
      <c r="OZ71" s="15"/>
      <c r="PA71" s="15">
        <v>0</v>
      </c>
      <c r="PB71" s="15"/>
      <c r="PC71" s="15"/>
      <c r="PD71" s="15"/>
      <c r="PE71" s="15"/>
      <c r="PF71" s="15"/>
      <c r="PG71" s="15"/>
      <c r="PH71" s="15"/>
      <c r="PI71" s="15"/>
      <c r="PJ71" s="15"/>
      <c r="PK71" s="15"/>
      <c r="PL71" s="15"/>
      <c r="PM71" s="15">
        <v>0</v>
      </c>
      <c r="PN71" s="15"/>
      <c r="PO71" s="15"/>
      <c r="PP71" s="15"/>
      <c r="PQ71" s="15"/>
      <c r="PR71" s="15"/>
      <c r="PS71" s="15"/>
      <c r="PT71" s="15"/>
      <c r="PU71" s="15"/>
      <c r="PV71" s="15"/>
      <c r="PW71" s="15"/>
      <c r="PX71" s="15"/>
      <c r="PY71" s="15">
        <v>0</v>
      </c>
      <c r="PZ71" s="15"/>
      <c r="QA71" s="15"/>
      <c r="QB71" s="15"/>
      <c r="QC71" s="15"/>
      <c r="QD71" s="15"/>
      <c r="QE71" s="15"/>
      <c r="QF71" s="15"/>
      <c r="QG71" s="15"/>
      <c r="QH71" s="15"/>
      <c r="QI71" s="15"/>
    </row>
    <row r="72" spans="18:451">
      <c r="R72" s="13"/>
      <c r="S72" s="13" t="s">
        <v>49</v>
      </c>
      <c r="T72" s="16"/>
      <c r="U72" s="26">
        <v>3545</v>
      </c>
      <c r="V72" s="26">
        <v>37</v>
      </c>
      <c r="W72" s="26">
        <v>3</v>
      </c>
      <c r="X72" s="26"/>
      <c r="Y72" s="26"/>
      <c r="Z72" s="26">
        <v>2</v>
      </c>
      <c r="AA72" s="26"/>
      <c r="AB72" s="26">
        <v>43</v>
      </c>
      <c r="AC72" s="26"/>
      <c r="AD72" s="26"/>
      <c r="AE72" s="26"/>
      <c r="AF72" s="29"/>
      <c r="AG72" s="29">
        <v>44656916.748461477</v>
      </c>
      <c r="AH72" s="29">
        <v>535265.96166666655</v>
      </c>
      <c r="AI72" s="29">
        <v>40035.03</v>
      </c>
      <c r="AJ72" s="29"/>
      <c r="AK72" s="29"/>
      <c r="AL72" s="29">
        <v>25468.09</v>
      </c>
      <c r="AM72" s="29"/>
      <c r="AN72" s="29">
        <v>564129.64833333332</v>
      </c>
      <c r="AO72" s="29"/>
      <c r="AP72" s="29"/>
      <c r="AQ72" s="29"/>
      <c r="AR72" s="26"/>
      <c r="AS72" s="26">
        <v>44397380.252555117</v>
      </c>
      <c r="AT72" s="26">
        <v>534206.11</v>
      </c>
      <c r="AU72" s="26">
        <v>40088.679999999993</v>
      </c>
      <c r="AV72" s="26"/>
      <c r="AW72" s="26"/>
      <c r="AX72" s="26">
        <v>0</v>
      </c>
      <c r="AY72" s="26"/>
      <c r="AZ72" s="26">
        <v>0</v>
      </c>
      <c r="BA72" s="26"/>
      <c r="BB72" s="26"/>
      <c r="BC72" s="26"/>
      <c r="BD72" s="26"/>
      <c r="BE72" s="26">
        <v>259745.88641915505</v>
      </c>
      <c r="BF72" s="26">
        <v>1059.8516666666578</v>
      </c>
      <c r="BG72" s="26">
        <v>0</v>
      </c>
      <c r="BH72" s="15"/>
      <c r="BI72" s="15"/>
      <c r="BJ72" s="15">
        <v>0</v>
      </c>
      <c r="BK72" s="15"/>
      <c r="BL72" s="15">
        <v>0</v>
      </c>
      <c r="BM72" s="15"/>
      <c r="BN72" s="15"/>
      <c r="BO72" s="15"/>
      <c r="BP72" s="15"/>
      <c r="BQ72" s="15">
        <v>599830.06331093109</v>
      </c>
      <c r="BR72" s="15">
        <v>0</v>
      </c>
      <c r="BS72" s="15">
        <v>0</v>
      </c>
      <c r="BT72" s="15"/>
      <c r="BU72" s="15"/>
      <c r="BV72" s="15">
        <v>0</v>
      </c>
      <c r="BW72" s="15"/>
      <c r="BX72" s="15">
        <v>1274.8000000000002</v>
      </c>
      <c r="BY72" s="15"/>
      <c r="BZ72" s="15"/>
      <c r="CA72" s="15"/>
      <c r="CB72" s="17" t="e">
        <v>#DIV/0!</v>
      </c>
      <c r="CC72" s="17">
        <v>0</v>
      </c>
      <c r="CD72" s="17">
        <v>0</v>
      </c>
      <c r="CE72" s="17">
        <v>0</v>
      </c>
      <c r="CF72" s="17" t="e">
        <v>#DIV/0!</v>
      </c>
      <c r="CG72" s="17" t="e">
        <v>#DIV/0!</v>
      </c>
      <c r="CH72" s="17">
        <v>0</v>
      </c>
      <c r="CI72" s="17" t="e">
        <v>#DIV/0!</v>
      </c>
      <c r="CJ72" s="17">
        <v>0</v>
      </c>
      <c r="CK72" s="17" t="e">
        <v>#DIV/0!</v>
      </c>
      <c r="CL72" s="17" t="e">
        <v>#DIV/0!</v>
      </c>
      <c r="CM72" s="17" t="e">
        <v>#DIV/0!</v>
      </c>
      <c r="CN72" s="17" t="e">
        <v>#DIV/0!</v>
      </c>
      <c r="CO72" s="17">
        <v>0</v>
      </c>
      <c r="CP72" s="17">
        <v>0</v>
      </c>
      <c r="CQ72" s="17">
        <v>0</v>
      </c>
      <c r="CR72" s="17" t="e">
        <v>#DIV/0!</v>
      </c>
      <c r="CS72" s="17" t="e">
        <v>#DIV/0!</v>
      </c>
      <c r="CT72" s="17">
        <v>0</v>
      </c>
      <c r="CU72" s="17" t="e">
        <v>#DIV/0!</v>
      </c>
      <c r="CV72" s="17">
        <v>1</v>
      </c>
      <c r="CW72" s="17" t="e">
        <v>#DIV/0!</v>
      </c>
      <c r="CX72" s="17" t="e">
        <v>#DIV/0!</v>
      </c>
      <c r="CY72" s="17" t="e">
        <v>#DIV/0!</v>
      </c>
      <c r="CZ72" s="17">
        <v>0</v>
      </c>
      <c r="DA72" s="17">
        <v>0.16100092989148071</v>
      </c>
      <c r="DB72" s="17">
        <v>0.1672069084225466</v>
      </c>
      <c r="DC72" s="17">
        <v>0.16804980435997766</v>
      </c>
      <c r="DD72" s="17">
        <v>0</v>
      </c>
      <c r="DE72" s="17">
        <v>0</v>
      </c>
      <c r="DF72" s="17">
        <v>0.16232763734890399</v>
      </c>
      <c r="DG72" s="17">
        <v>0</v>
      </c>
      <c r="DH72" s="17">
        <v>0.15881648799878881</v>
      </c>
      <c r="DI72" s="17">
        <v>0</v>
      </c>
      <c r="DJ72" s="17">
        <v>0</v>
      </c>
      <c r="DK72" s="17">
        <v>0</v>
      </c>
      <c r="DL72" s="18">
        <v>0</v>
      </c>
      <c r="DM72" s="18">
        <v>118.31614242704036</v>
      </c>
      <c r="DN72" s="18">
        <v>114.60840661234199</v>
      </c>
      <c r="DO72" s="18">
        <v>120</v>
      </c>
      <c r="DP72" s="18">
        <v>0</v>
      </c>
      <c r="DQ72" s="18">
        <v>0</v>
      </c>
      <c r="DR72" s="18">
        <v>120</v>
      </c>
      <c r="DS72" s="18">
        <v>0</v>
      </c>
      <c r="DT72" s="18">
        <v>115.19842628713138</v>
      </c>
      <c r="DU72" s="18">
        <v>0</v>
      </c>
      <c r="DV72" s="18">
        <v>0</v>
      </c>
      <c r="DW72" s="18">
        <v>0</v>
      </c>
      <c r="DX72" s="18">
        <v>0</v>
      </c>
      <c r="DY72" s="18">
        <v>114.40198165462753</v>
      </c>
      <c r="DZ72" s="18">
        <v>111.06261603281713</v>
      </c>
      <c r="EA72" s="18">
        <v>115.81498043599777</v>
      </c>
      <c r="EB72" s="18">
        <v>0</v>
      </c>
      <c r="EC72" s="18">
        <v>0</v>
      </c>
      <c r="ED72" s="18">
        <v>115.99999999999999</v>
      </c>
      <c r="EE72" s="18">
        <v>0</v>
      </c>
      <c r="EF72" s="18">
        <v>111.19536807733367</v>
      </c>
      <c r="EG72" s="18">
        <v>0</v>
      </c>
      <c r="EH72" s="18">
        <v>0</v>
      </c>
      <c r="EI72" s="18">
        <v>0</v>
      </c>
      <c r="EJ72" s="18">
        <v>0</v>
      </c>
      <c r="EK72" s="18">
        <v>4</v>
      </c>
      <c r="EL72" s="18">
        <v>4</v>
      </c>
      <c r="EM72" s="18">
        <v>4</v>
      </c>
      <c r="EN72" s="18">
        <v>0</v>
      </c>
      <c r="EO72" s="18">
        <v>0</v>
      </c>
      <c r="EP72" s="18">
        <v>4</v>
      </c>
      <c r="EQ72" s="18">
        <v>0</v>
      </c>
      <c r="ER72" s="18">
        <v>4</v>
      </c>
      <c r="ES72" s="18">
        <v>0</v>
      </c>
      <c r="ET72" s="18">
        <v>0</v>
      </c>
      <c r="EU72" s="18">
        <v>0</v>
      </c>
      <c r="EV72" s="18">
        <v>0</v>
      </c>
      <c r="EW72" s="18">
        <v>688.56940964497016</v>
      </c>
      <c r="EX72" s="18">
        <v>654.95180876937764</v>
      </c>
      <c r="EY72" s="18">
        <v>648.98323085522634</v>
      </c>
      <c r="EZ72" s="18">
        <v>0</v>
      </c>
      <c r="FA72" s="18">
        <v>0</v>
      </c>
      <c r="FB72" s="18">
        <v>779.18487361401355</v>
      </c>
      <c r="FC72" s="18">
        <v>0</v>
      </c>
      <c r="FD72" s="18">
        <v>752.35450722494238</v>
      </c>
      <c r="FE72" s="18">
        <v>0</v>
      </c>
      <c r="FF72" s="18">
        <v>0</v>
      </c>
      <c r="FG72" s="18">
        <v>0</v>
      </c>
      <c r="FH72" s="14">
        <v>0</v>
      </c>
      <c r="FI72" s="14">
        <v>14674.602256699576</v>
      </c>
      <c r="FJ72" s="14">
        <v>16892.486486486487</v>
      </c>
      <c r="FK72" s="14">
        <v>14908.333333333334</v>
      </c>
      <c r="FL72" s="14">
        <v>0</v>
      </c>
      <c r="FM72" s="14">
        <v>0</v>
      </c>
      <c r="FN72" s="14">
        <v>20585</v>
      </c>
      <c r="FO72" s="14">
        <v>0</v>
      </c>
      <c r="FP72" s="14">
        <v>16219.348837209302</v>
      </c>
      <c r="FQ72" s="14">
        <v>0</v>
      </c>
      <c r="FR72" s="14">
        <v>0</v>
      </c>
      <c r="FS72" s="14">
        <v>0</v>
      </c>
      <c r="FT72" s="17">
        <v>0</v>
      </c>
      <c r="FU72" s="17">
        <v>0.14841933171239988</v>
      </c>
      <c r="FV72" s="17">
        <v>0.13648159584782615</v>
      </c>
      <c r="FW72" s="17">
        <v>0.1</v>
      </c>
      <c r="FX72" s="17">
        <v>0</v>
      </c>
      <c r="FY72" s="17">
        <v>0</v>
      </c>
      <c r="FZ72" s="17">
        <v>0.17884017488462473</v>
      </c>
      <c r="GA72" s="17">
        <v>0</v>
      </c>
      <c r="GB72" s="17">
        <v>0.16590527822067241</v>
      </c>
      <c r="GC72" s="17">
        <v>0</v>
      </c>
      <c r="GD72" s="17">
        <v>0</v>
      </c>
      <c r="GE72" s="17">
        <v>0</v>
      </c>
      <c r="GF72" s="16"/>
      <c r="GG72" s="16">
        <v>0</v>
      </c>
      <c r="GH72" s="16">
        <v>0</v>
      </c>
      <c r="GI72" s="16">
        <v>0</v>
      </c>
      <c r="GJ72" s="16"/>
      <c r="GK72" s="16"/>
      <c r="GL72" s="16">
        <v>0</v>
      </c>
      <c r="GM72" s="16"/>
      <c r="GN72" s="16">
        <v>0</v>
      </c>
      <c r="GO72" s="16"/>
      <c r="GP72" s="16"/>
      <c r="GQ72" s="16"/>
      <c r="GR72" s="16"/>
      <c r="GS72" s="16">
        <v>3545</v>
      </c>
      <c r="GT72" s="16">
        <v>0</v>
      </c>
      <c r="GU72" s="16">
        <v>0</v>
      </c>
      <c r="GV72" s="16"/>
      <c r="GW72" s="16"/>
      <c r="GX72" s="16">
        <v>0</v>
      </c>
      <c r="GY72" s="16"/>
      <c r="GZ72" s="16">
        <v>0</v>
      </c>
      <c r="HA72" s="16"/>
      <c r="HB72" s="16"/>
      <c r="HC72" s="16"/>
      <c r="HD72" s="16"/>
      <c r="HE72" s="16">
        <v>0</v>
      </c>
      <c r="HF72" s="16">
        <v>37</v>
      </c>
      <c r="HG72" s="16">
        <v>0</v>
      </c>
      <c r="HH72" s="16"/>
      <c r="HI72" s="16"/>
      <c r="HJ72" s="16">
        <v>0</v>
      </c>
      <c r="HK72" s="16"/>
      <c r="HL72" s="16">
        <v>0</v>
      </c>
      <c r="HM72" s="16"/>
      <c r="HN72" s="16"/>
      <c r="HO72" s="16"/>
      <c r="HP72" s="16"/>
      <c r="HQ72" s="16">
        <v>0</v>
      </c>
      <c r="HR72" s="16">
        <v>0</v>
      </c>
      <c r="HS72" s="16">
        <v>3</v>
      </c>
      <c r="HT72" s="16"/>
      <c r="HU72" s="16"/>
      <c r="HV72" s="16">
        <v>0</v>
      </c>
      <c r="HW72" s="16"/>
      <c r="HX72" s="16">
        <v>0</v>
      </c>
      <c r="HY72" s="16"/>
      <c r="HZ72" s="16"/>
      <c r="IA72" s="16"/>
      <c r="IB72" s="16"/>
      <c r="IC72" s="16">
        <v>0</v>
      </c>
      <c r="ID72" s="16">
        <v>0</v>
      </c>
      <c r="IE72" s="16">
        <v>0</v>
      </c>
      <c r="IF72" s="16"/>
      <c r="IG72" s="16"/>
      <c r="IH72" s="16">
        <v>0</v>
      </c>
      <c r="II72" s="16"/>
      <c r="IJ72" s="16">
        <v>0</v>
      </c>
      <c r="IK72" s="16"/>
      <c r="IL72" s="16"/>
      <c r="IM72" s="16"/>
      <c r="IN72" s="16"/>
      <c r="IO72" s="16">
        <v>0</v>
      </c>
      <c r="IP72" s="16">
        <v>0</v>
      </c>
      <c r="IQ72" s="16">
        <v>0</v>
      </c>
      <c r="IR72" s="16"/>
      <c r="IS72" s="16"/>
      <c r="IT72" s="16">
        <v>0</v>
      </c>
      <c r="IU72" s="16"/>
      <c r="IV72" s="16">
        <v>0</v>
      </c>
      <c r="IW72" s="16"/>
      <c r="IX72" s="16"/>
      <c r="IY72" s="16"/>
      <c r="IZ72" s="16"/>
      <c r="JA72" s="16">
        <v>0</v>
      </c>
      <c r="JB72" s="16">
        <v>0</v>
      </c>
      <c r="JC72" s="16">
        <v>0</v>
      </c>
      <c r="JD72" s="16"/>
      <c r="JE72" s="16"/>
      <c r="JF72" s="16">
        <v>2</v>
      </c>
      <c r="JG72" s="16"/>
      <c r="JH72" s="16">
        <v>0</v>
      </c>
      <c r="JI72" s="16"/>
      <c r="JJ72" s="16"/>
      <c r="JK72" s="16"/>
      <c r="JL72" s="16"/>
      <c r="JM72" s="16">
        <v>0</v>
      </c>
      <c r="JN72" s="16">
        <v>0</v>
      </c>
      <c r="JO72" s="16">
        <v>0</v>
      </c>
      <c r="JP72" s="16"/>
      <c r="JQ72" s="16"/>
      <c r="JR72" s="16">
        <v>0</v>
      </c>
      <c r="JS72" s="16"/>
      <c r="JT72" s="16">
        <v>0</v>
      </c>
      <c r="JU72" s="16"/>
      <c r="JV72" s="16"/>
      <c r="JW72" s="16"/>
      <c r="JX72" s="16"/>
      <c r="JY72" s="16">
        <v>0</v>
      </c>
      <c r="JZ72" s="16">
        <v>0</v>
      </c>
      <c r="KA72" s="16">
        <v>0</v>
      </c>
      <c r="KB72" s="16"/>
      <c r="KC72" s="16"/>
      <c r="KD72" s="16">
        <v>0</v>
      </c>
      <c r="KE72" s="16"/>
      <c r="KF72" s="16">
        <v>43</v>
      </c>
      <c r="KG72" s="16"/>
      <c r="KH72" s="16"/>
      <c r="KI72" s="16"/>
      <c r="KJ72" s="16"/>
      <c r="KK72" s="16">
        <v>0</v>
      </c>
      <c r="KL72" s="16">
        <v>0</v>
      </c>
      <c r="KM72" s="16">
        <v>0</v>
      </c>
      <c r="KN72" s="16"/>
      <c r="KO72" s="16"/>
      <c r="KP72" s="16">
        <v>0</v>
      </c>
      <c r="KQ72" s="16"/>
      <c r="KR72" s="16">
        <v>0</v>
      </c>
      <c r="KS72" s="16"/>
      <c r="KT72" s="16"/>
      <c r="KU72" s="16"/>
      <c r="KV72" s="16"/>
      <c r="KW72" s="16">
        <v>0</v>
      </c>
      <c r="KX72" s="16">
        <v>0</v>
      </c>
      <c r="KY72" s="16">
        <v>0</v>
      </c>
      <c r="KZ72" s="16"/>
      <c r="LA72" s="16"/>
      <c r="LB72" s="16">
        <v>0</v>
      </c>
      <c r="LC72" s="16"/>
      <c r="LD72" s="16">
        <v>0</v>
      </c>
      <c r="LE72" s="16"/>
      <c r="LF72" s="16"/>
      <c r="LG72" s="16"/>
      <c r="LH72" s="16"/>
      <c r="LI72" s="16">
        <v>0</v>
      </c>
      <c r="LJ72" s="16">
        <v>0</v>
      </c>
      <c r="LK72" s="16">
        <v>0</v>
      </c>
      <c r="LL72" s="16"/>
      <c r="LM72" s="16"/>
      <c r="LN72" s="16">
        <v>0</v>
      </c>
      <c r="LO72" s="16"/>
      <c r="LP72" s="16">
        <v>0</v>
      </c>
      <c r="LQ72" s="16"/>
      <c r="LR72" s="16"/>
      <c r="LS72" s="16"/>
      <c r="LT72" s="15"/>
      <c r="LU72" s="15">
        <v>0</v>
      </c>
      <c r="LV72" s="15">
        <v>0</v>
      </c>
      <c r="LW72" s="15">
        <v>0</v>
      </c>
      <c r="LX72" s="15"/>
      <c r="LY72" s="15"/>
      <c r="LZ72" s="15">
        <v>0</v>
      </c>
      <c r="MA72" s="15"/>
      <c r="MB72" s="15">
        <v>0</v>
      </c>
      <c r="MC72" s="15"/>
      <c r="MD72" s="15"/>
      <c r="ME72" s="15"/>
      <c r="MF72" s="15"/>
      <c r="MG72" s="15">
        <v>44397380.252555117</v>
      </c>
      <c r="MH72" s="15">
        <v>0</v>
      </c>
      <c r="MI72" s="15">
        <v>0</v>
      </c>
      <c r="MJ72" s="15"/>
      <c r="MK72" s="15"/>
      <c r="ML72" s="15">
        <v>0</v>
      </c>
      <c r="MM72" s="15"/>
      <c r="MN72" s="15">
        <v>0</v>
      </c>
      <c r="MO72" s="15"/>
      <c r="MP72" s="15"/>
      <c r="MQ72" s="15"/>
      <c r="MR72" s="15"/>
      <c r="MS72" s="15">
        <v>0</v>
      </c>
      <c r="MT72" s="15">
        <v>534206.11</v>
      </c>
      <c r="MU72" s="15">
        <v>0</v>
      </c>
      <c r="MV72" s="15"/>
      <c r="MW72" s="15"/>
      <c r="MX72" s="15">
        <v>0</v>
      </c>
      <c r="MY72" s="15"/>
      <c r="MZ72" s="15">
        <v>0</v>
      </c>
      <c r="NA72" s="15"/>
      <c r="NB72" s="15"/>
      <c r="NC72" s="15"/>
      <c r="ND72" s="15"/>
      <c r="NE72" s="15">
        <v>0</v>
      </c>
      <c r="NF72" s="15">
        <v>0</v>
      </c>
      <c r="NG72" s="15">
        <v>40088.679999999993</v>
      </c>
      <c r="NH72" s="15"/>
      <c r="NI72" s="15"/>
      <c r="NJ72" s="15">
        <v>0</v>
      </c>
      <c r="NK72" s="15"/>
      <c r="NL72" s="15">
        <v>0</v>
      </c>
      <c r="NM72" s="15"/>
      <c r="NN72" s="15"/>
      <c r="NO72" s="15"/>
      <c r="NP72" s="15"/>
      <c r="NQ72" s="15">
        <v>0</v>
      </c>
      <c r="NR72" s="15">
        <v>0</v>
      </c>
      <c r="NS72" s="15">
        <v>0</v>
      </c>
      <c r="NT72" s="15"/>
      <c r="NU72" s="15"/>
      <c r="NV72" s="15">
        <v>0</v>
      </c>
      <c r="NW72" s="15"/>
      <c r="NX72" s="15">
        <v>0</v>
      </c>
      <c r="NY72" s="15"/>
      <c r="NZ72" s="15"/>
      <c r="OA72" s="15"/>
      <c r="OB72" s="15"/>
      <c r="OC72" s="15">
        <v>0</v>
      </c>
      <c r="OD72" s="15">
        <v>0</v>
      </c>
      <c r="OE72" s="15">
        <v>0</v>
      </c>
      <c r="OF72" s="15"/>
      <c r="OG72" s="15"/>
      <c r="OH72" s="15">
        <v>0</v>
      </c>
      <c r="OI72" s="15"/>
      <c r="OJ72" s="15">
        <v>0</v>
      </c>
      <c r="OK72" s="15"/>
      <c r="OL72" s="15"/>
      <c r="OM72" s="15"/>
      <c r="ON72" s="15"/>
      <c r="OO72" s="15">
        <v>0</v>
      </c>
      <c r="OP72" s="15">
        <v>0</v>
      </c>
      <c r="OQ72" s="15">
        <v>0</v>
      </c>
      <c r="OR72" s="15"/>
      <c r="OS72" s="15"/>
      <c r="OT72" s="15">
        <v>25468.09</v>
      </c>
      <c r="OU72" s="15"/>
      <c r="OV72" s="15">
        <v>0</v>
      </c>
      <c r="OW72" s="15"/>
      <c r="OX72" s="15"/>
      <c r="OY72" s="15"/>
      <c r="OZ72" s="15"/>
      <c r="PA72" s="15">
        <v>0</v>
      </c>
      <c r="PB72" s="15">
        <v>0</v>
      </c>
      <c r="PC72" s="15">
        <v>0</v>
      </c>
      <c r="PD72" s="15"/>
      <c r="PE72" s="15"/>
      <c r="PF72" s="15">
        <v>0</v>
      </c>
      <c r="PG72" s="15"/>
      <c r="PH72" s="15">
        <v>0</v>
      </c>
      <c r="PI72" s="15"/>
      <c r="PJ72" s="15"/>
      <c r="PK72" s="15"/>
      <c r="PL72" s="15"/>
      <c r="PM72" s="15">
        <v>0</v>
      </c>
      <c r="PN72" s="15">
        <v>0</v>
      </c>
      <c r="PO72" s="15">
        <v>0</v>
      </c>
      <c r="PP72" s="15"/>
      <c r="PQ72" s="15"/>
      <c r="PR72" s="15">
        <v>0</v>
      </c>
      <c r="PS72" s="15"/>
      <c r="PT72" s="15">
        <v>564129.64833333332</v>
      </c>
      <c r="PU72" s="15"/>
      <c r="PV72" s="15"/>
      <c r="PW72" s="15"/>
      <c r="PX72" s="15"/>
      <c r="PY72" s="15">
        <v>0</v>
      </c>
      <c r="PZ72" s="15">
        <v>0</v>
      </c>
      <c r="QA72" s="15">
        <v>0</v>
      </c>
      <c r="QB72" s="15"/>
      <c r="QC72" s="15"/>
      <c r="QD72" s="15">
        <v>0</v>
      </c>
      <c r="QE72" s="15"/>
      <c r="QF72" s="15">
        <v>0</v>
      </c>
      <c r="QG72" s="15"/>
      <c r="QH72" s="15"/>
      <c r="QI72" s="15"/>
    </row>
    <row r="73" spans="18:451">
      <c r="R73" s="13"/>
      <c r="S73" s="13" t="s">
        <v>50</v>
      </c>
      <c r="T73" s="16"/>
      <c r="U73" s="26">
        <v>9</v>
      </c>
      <c r="V73" s="26">
        <v>1</v>
      </c>
      <c r="W73" s="26">
        <v>19</v>
      </c>
      <c r="X73" s="26"/>
      <c r="Y73" s="26"/>
      <c r="Z73" s="26">
        <v>2</v>
      </c>
      <c r="AA73" s="26"/>
      <c r="AB73" s="26"/>
      <c r="AC73" s="26"/>
      <c r="AD73" s="26"/>
      <c r="AE73" s="26"/>
      <c r="AF73" s="29"/>
      <c r="AG73" s="29">
        <v>127761.51000000001</v>
      </c>
      <c r="AH73" s="29">
        <v>14802.25</v>
      </c>
      <c r="AI73" s="29">
        <v>222992.76</v>
      </c>
      <c r="AJ73" s="29"/>
      <c r="AK73" s="29"/>
      <c r="AL73" s="29">
        <v>22997.360000000001</v>
      </c>
      <c r="AM73" s="29"/>
      <c r="AN73" s="29"/>
      <c r="AO73" s="29"/>
      <c r="AP73" s="29"/>
      <c r="AQ73" s="29"/>
      <c r="AR73" s="26"/>
      <c r="AS73" s="26">
        <v>127200.24642668624</v>
      </c>
      <c r="AT73" s="26">
        <v>14753.83</v>
      </c>
      <c r="AU73" s="26">
        <v>222992.76</v>
      </c>
      <c r="AV73" s="26"/>
      <c r="AW73" s="26"/>
      <c r="AX73" s="26">
        <v>0</v>
      </c>
      <c r="AY73" s="26"/>
      <c r="AZ73" s="26"/>
      <c r="BA73" s="26"/>
      <c r="BB73" s="26"/>
      <c r="BC73" s="26"/>
      <c r="BD73" s="26"/>
      <c r="BE73" s="26">
        <v>561.2635733137821</v>
      </c>
      <c r="BF73" s="26">
        <v>48.420000000000101</v>
      </c>
      <c r="BG73" s="26">
        <v>0</v>
      </c>
      <c r="BH73" s="15"/>
      <c r="BI73" s="15"/>
      <c r="BJ73" s="15">
        <v>0</v>
      </c>
      <c r="BK73" s="15"/>
      <c r="BL73" s="15"/>
      <c r="BM73" s="15"/>
      <c r="BN73" s="15"/>
      <c r="BO73" s="15"/>
      <c r="BP73" s="15"/>
      <c r="BQ73" s="15">
        <v>1274.035463499999</v>
      </c>
      <c r="BR73" s="15">
        <v>0</v>
      </c>
      <c r="BS73" s="15">
        <v>0</v>
      </c>
      <c r="BT73" s="15"/>
      <c r="BU73" s="15"/>
      <c r="BV73" s="15">
        <v>0</v>
      </c>
      <c r="BW73" s="15"/>
      <c r="BX73" s="15"/>
      <c r="BY73" s="15"/>
      <c r="BZ73" s="15"/>
      <c r="CA73" s="15"/>
      <c r="CB73" s="17" t="e">
        <v>#DIV/0!</v>
      </c>
      <c r="CC73" s="17">
        <v>0</v>
      </c>
      <c r="CD73" s="17">
        <v>0</v>
      </c>
      <c r="CE73" s="17">
        <v>0</v>
      </c>
      <c r="CF73" s="17" t="e">
        <v>#DIV/0!</v>
      </c>
      <c r="CG73" s="17" t="e">
        <v>#DIV/0!</v>
      </c>
      <c r="CH73" s="17">
        <v>0</v>
      </c>
      <c r="CI73" s="17" t="e">
        <v>#DIV/0!</v>
      </c>
      <c r="CJ73" s="17" t="e">
        <v>#DIV/0!</v>
      </c>
      <c r="CK73" s="17" t="e">
        <v>#DIV/0!</v>
      </c>
      <c r="CL73" s="17" t="e">
        <v>#DIV/0!</v>
      </c>
      <c r="CM73" s="17" t="e">
        <v>#DIV/0!</v>
      </c>
      <c r="CN73" s="17" t="e">
        <v>#DIV/0!</v>
      </c>
      <c r="CO73" s="17">
        <v>0</v>
      </c>
      <c r="CP73" s="17">
        <v>0</v>
      </c>
      <c r="CQ73" s="17">
        <v>0</v>
      </c>
      <c r="CR73" s="17" t="e">
        <v>#DIV/0!</v>
      </c>
      <c r="CS73" s="17" t="e">
        <v>#DIV/0!</v>
      </c>
      <c r="CT73" s="17">
        <v>0</v>
      </c>
      <c r="CU73" s="17" t="e">
        <v>#DIV/0!</v>
      </c>
      <c r="CV73" s="17" t="e">
        <v>#DIV/0!</v>
      </c>
      <c r="CW73" s="17" t="e">
        <v>#DIV/0!</v>
      </c>
      <c r="CX73" s="17" t="e">
        <v>#DIV/0!</v>
      </c>
      <c r="CY73" s="17" t="e">
        <v>#DIV/0!</v>
      </c>
      <c r="CZ73" s="17">
        <v>0</v>
      </c>
      <c r="DA73" s="17">
        <v>0.17331400240290842</v>
      </c>
      <c r="DB73" s="17">
        <v>0.17989999999999998</v>
      </c>
      <c r="DC73" s="17">
        <v>0.17017045467255745</v>
      </c>
      <c r="DD73" s="17">
        <v>0</v>
      </c>
      <c r="DE73" s="17">
        <v>0</v>
      </c>
      <c r="DF73" s="17">
        <v>0.14921324299033029</v>
      </c>
      <c r="DG73" s="17">
        <v>0</v>
      </c>
      <c r="DH73" s="17">
        <v>0</v>
      </c>
      <c r="DI73" s="17">
        <v>0</v>
      </c>
      <c r="DJ73" s="17">
        <v>0</v>
      </c>
      <c r="DK73" s="17">
        <v>0</v>
      </c>
      <c r="DL73" s="18">
        <v>0</v>
      </c>
      <c r="DM73" s="18">
        <v>117.6778542339559</v>
      </c>
      <c r="DN73" s="18">
        <v>120</v>
      </c>
      <c r="DO73" s="18">
        <v>118.83520368471514</v>
      </c>
      <c r="DP73" s="18">
        <v>0</v>
      </c>
      <c r="DQ73" s="18">
        <v>0</v>
      </c>
      <c r="DR73" s="18">
        <v>119.99999999999999</v>
      </c>
      <c r="DS73" s="18">
        <v>0</v>
      </c>
      <c r="DT73" s="18">
        <v>0</v>
      </c>
      <c r="DU73" s="18">
        <v>0</v>
      </c>
      <c r="DV73" s="18">
        <v>0</v>
      </c>
      <c r="DW73" s="18">
        <v>0</v>
      </c>
      <c r="DX73" s="18">
        <v>0</v>
      </c>
      <c r="DY73" s="18">
        <v>113.93491862878184</v>
      </c>
      <c r="DZ73" s="18">
        <v>116</v>
      </c>
      <c r="EA73" s="18">
        <v>115.3820725910184</v>
      </c>
      <c r="EB73" s="18">
        <v>0</v>
      </c>
      <c r="EC73" s="18">
        <v>0</v>
      </c>
      <c r="ED73" s="18">
        <v>115.99999999999999</v>
      </c>
      <c r="EE73" s="18">
        <v>0</v>
      </c>
      <c r="EF73" s="18">
        <v>0</v>
      </c>
      <c r="EG73" s="18">
        <v>0</v>
      </c>
      <c r="EH73" s="18">
        <v>0</v>
      </c>
      <c r="EI73" s="18">
        <v>0</v>
      </c>
      <c r="EJ73" s="18">
        <v>0</v>
      </c>
      <c r="EK73" s="18">
        <v>4</v>
      </c>
      <c r="EL73" s="18">
        <v>4</v>
      </c>
      <c r="EM73" s="18">
        <v>4</v>
      </c>
      <c r="EN73" s="18">
        <v>0</v>
      </c>
      <c r="EO73" s="18">
        <v>0</v>
      </c>
      <c r="EP73" s="18">
        <v>4</v>
      </c>
      <c r="EQ73" s="18">
        <v>0</v>
      </c>
      <c r="ER73" s="18">
        <v>0</v>
      </c>
      <c r="ES73" s="18">
        <v>0</v>
      </c>
      <c r="ET73" s="18">
        <v>0</v>
      </c>
      <c r="EU73" s="18">
        <v>0</v>
      </c>
      <c r="EV73" s="18">
        <v>0</v>
      </c>
      <c r="EW73" s="18">
        <v>644.96305138167236</v>
      </c>
      <c r="EX73" s="18">
        <v>622.5</v>
      </c>
      <c r="EY73" s="18">
        <v>653.22742455080947</v>
      </c>
      <c r="EZ73" s="18">
        <v>0</v>
      </c>
      <c r="FA73" s="18">
        <v>0</v>
      </c>
      <c r="FB73" s="18">
        <v>698.56111149620483</v>
      </c>
      <c r="FC73" s="18">
        <v>0</v>
      </c>
      <c r="FD73" s="18">
        <v>0</v>
      </c>
      <c r="FE73" s="18">
        <v>0</v>
      </c>
      <c r="FF73" s="18">
        <v>0</v>
      </c>
      <c r="FG73" s="18">
        <v>0</v>
      </c>
      <c r="FH73" s="14">
        <v>0</v>
      </c>
      <c r="FI73" s="14">
        <v>16255.555555555555</v>
      </c>
      <c r="FJ73" s="14">
        <v>16500</v>
      </c>
      <c r="FK73" s="14">
        <v>13354.736842105263</v>
      </c>
      <c r="FL73" s="14">
        <v>0</v>
      </c>
      <c r="FM73" s="14">
        <v>0</v>
      </c>
      <c r="FN73" s="14">
        <v>14160</v>
      </c>
      <c r="FO73" s="14">
        <v>0</v>
      </c>
      <c r="FP73" s="14">
        <v>0</v>
      </c>
      <c r="FQ73" s="14">
        <v>0</v>
      </c>
      <c r="FR73" s="14">
        <v>0</v>
      </c>
      <c r="FS73" s="14">
        <v>0</v>
      </c>
      <c r="FT73" s="17">
        <v>0</v>
      </c>
      <c r="FU73" s="17">
        <v>0.12386876281613124</v>
      </c>
      <c r="FV73" s="17">
        <v>0.1</v>
      </c>
      <c r="FW73" s="17">
        <v>0.11912784740285332</v>
      </c>
      <c r="FX73" s="17">
        <v>0</v>
      </c>
      <c r="FY73" s="17">
        <v>0</v>
      </c>
      <c r="FZ73" s="17">
        <v>0.18494350282485877</v>
      </c>
      <c r="GA73" s="17">
        <v>0</v>
      </c>
      <c r="GB73" s="17">
        <v>0</v>
      </c>
      <c r="GC73" s="17">
        <v>0</v>
      </c>
      <c r="GD73" s="17">
        <v>0</v>
      </c>
      <c r="GE73" s="17">
        <v>0</v>
      </c>
      <c r="GF73" s="16"/>
      <c r="GG73" s="16">
        <v>0</v>
      </c>
      <c r="GH73" s="16">
        <v>0</v>
      </c>
      <c r="GI73" s="16">
        <v>0</v>
      </c>
      <c r="GJ73" s="16"/>
      <c r="GK73" s="16"/>
      <c r="GL73" s="16">
        <v>0</v>
      </c>
      <c r="GM73" s="16"/>
      <c r="GN73" s="16"/>
      <c r="GO73" s="16"/>
      <c r="GP73" s="16"/>
      <c r="GQ73" s="16"/>
      <c r="GR73" s="16"/>
      <c r="GS73" s="16">
        <v>9</v>
      </c>
      <c r="GT73" s="16">
        <v>0</v>
      </c>
      <c r="GU73" s="16">
        <v>0</v>
      </c>
      <c r="GV73" s="16"/>
      <c r="GW73" s="16"/>
      <c r="GX73" s="16">
        <v>0</v>
      </c>
      <c r="GY73" s="16"/>
      <c r="GZ73" s="16"/>
      <c r="HA73" s="16"/>
      <c r="HB73" s="16"/>
      <c r="HC73" s="16"/>
      <c r="HD73" s="16"/>
      <c r="HE73" s="16">
        <v>0</v>
      </c>
      <c r="HF73" s="16">
        <v>1</v>
      </c>
      <c r="HG73" s="16">
        <v>0</v>
      </c>
      <c r="HH73" s="16"/>
      <c r="HI73" s="16"/>
      <c r="HJ73" s="16">
        <v>0</v>
      </c>
      <c r="HK73" s="16"/>
      <c r="HL73" s="16"/>
      <c r="HM73" s="16"/>
      <c r="HN73" s="16"/>
      <c r="HO73" s="16"/>
      <c r="HP73" s="16"/>
      <c r="HQ73" s="16">
        <v>0</v>
      </c>
      <c r="HR73" s="16">
        <v>0</v>
      </c>
      <c r="HS73" s="16">
        <v>19</v>
      </c>
      <c r="HT73" s="16"/>
      <c r="HU73" s="16"/>
      <c r="HV73" s="16">
        <v>0</v>
      </c>
      <c r="HW73" s="16"/>
      <c r="HX73" s="16"/>
      <c r="HY73" s="16"/>
      <c r="HZ73" s="16"/>
      <c r="IA73" s="16"/>
      <c r="IB73" s="16"/>
      <c r="IC73" s="16">
        <v>0</v>
      </c>
      <c r="ID73" s="16">
        <v>0</v>
      </c>
      <c r="IE73" s="16">
        <v>0</v>
      </c>
      <c r="IF73" s="16"/>
      <c r="IG73" s="16"/>
      <c r="IH73" s="16">
        <v>0</v>
      </c>
      <c r="II73" s="16"/>
      <c r="IJ73" s="16"/>
      <c r="IK73" s="16"/>
      <c r="IL73" s="16"/>
      <c r="IM73" s="16"/>
      <c r="IN73" s="16"/>
      <c r="IO73" s="16">
        <v>0</v>
      </c>
      <c r="IP73" s="16">
        <v>0</v>
      </c>
      <c r="IQ73" s="16">
        <v>0</v>
      </c>
      <c r="IR73" s="16"/>
      <c r="IS73" s="16"/>
      <c r="IT73" s="16">
        <v>0</v>
      </c>
      <c r="IU73" s="16"/>
      <c r="IV73" s="16"/>
      <c r="IW73" s="16"/>
      <c r="IX73" s="16"/>
      <c r="IY73" s="16"/>
      <c r="IZ73" s="16"/>
      <c r="JA73" s="16">
        <v>0</v>
      </c>
      <c r="JB73" s="16">
        <v>0</v>
      </c>
      <c r="JC73" s="16">
        <v>0</v>
      </c>
      <c r="JD73" s="16"/>
      <c r="JE73" s="16"/>
      <c r="JF73" s="16">
        <v>2</v>
      </c>
      <c r="JG73" s="16"/>
      <c r="JH73" s="16"/>
      <c r="JI73" s="16"/>
      <c r="JJ73" s="16"/>
      <c r="JK73" s="16"/>
      <c r="JL73" s="16"/>
      <c r="JM73" s="16">
        <v>0</v>
      </c>
      <c r="JN73" s="16">
        <v>0</v>
      </c>
      <c r="JO73" s="16">
        <v>0</v>
      </c>
      <c r="JP73" s="16"/>
      <c r="JQ73" s="16"/>
      <c r="JR73" s="16">
        <v>0</v>
      </c>
      <c r="JS73" s="16"/>
      <c r="JT73" s="16"/>
      <c r="JU73" s="16"/>
      <c r="JV73" s="16"/>
      <c r="JW73" s="16"/>
      <c r="JX73" s="16"/>
      <c r="JY73" s="16">
        <v>0</v>
      </c>
      <c r="JZ73" s="16">
        <v>0</v>
      </c>
      <c r="KA73" s="16">
        <v>0</v>
      </c>
      <c r="KB73" s="16"/>
      <c r="KC73" s="16"/>
      <c r="KD73" s="16">
        <v>0</v>
      </c>
      <c r="KE73" s="16"/>
      <c r="KF73" s="16"/>
      <c r="KG73" s="16"/>
      <c r="KH73" s="16"/>
      <c r="KI73" s="16"/>
      <c r="KJ73" s="16"/>
      <c r="KK73" s="16">
        <v>0</v>
      </c>
      <c r="KL73" s="16">
        <v>0</v>
      </c>
      <c r="KM73" s="16">
        <v>0</v>
      </c>
      <c r="KN73" s="16"/>
      <c r="KO73" s="16"/>
      <c r="KP73" s="16">
        <v>0</v>
      </c>
      <c r="KQ73" s="16"/>
      <c r="KR73" s="16"/>
      <c r="KS73" s="16"/>
      <c r="KT73" s="16"/>
      <c r="KU73" s="16"/>
      <c r="KV73" s="16"/>
      <c r="KW73" s="16">
        <v>0</v>
      </c>
      <c r="KX73" s="16">
        <v>0</v>
      </c>
      <c r="KY73" s="16">
        <v>0</v>
      </c>
      <c r="KZ73" s="16"/>
      <c r="LA73" s="16"/>
      <c r="LB73" s="16">
        <v>0</v>
      </c>
      <c r="LC73" s="16"/>
      <c r="LD73" s="16"/>
      <c r="LE73" s="16"/>
      <c r="LF73" s="16"/>
      <c r="LG73" s="16"/>
      <c r="LH73" s="16"/>
      <c r="LI73" s="16">
        <v>0</v>
      </c>
      <c r="LJ73" s="16">
        <v>0</v>
      </c>
      <c r="LK73" s="16">
        <v>0</v>
      </c>
      <c r="LL73" s="16"/>
      <c r="LM73" s="16"/>
      <c r="LN73" s="16">
        <v>0</v>
      </c>
      <c r="LO73" s="16"/>
      <c r="LP73" s="16"/>
      <c r="LQ73" s="16"/>
      <c r="LR73" s="16"/>
      <c r="LS73" s="16"/>
      <c r="LT73" s="15"/>
      <c r="LU73" s="15">
        <v>0</v>
      </c>
      <c r="LV73" s="15">
        <v>0</v>
      </c>
      <c r="LW73" s="15">
        <v>0</v>
      </c>
      <c r="LX73" s="15"/>
      <c r="LY73" s="15"/>
      <c r="LZ73" s="15">
        <v>0</v>
      </c>
      <c r="MA73" s="15"/>
      <c r="MB73" s="15"/>
      <c r="MC73" s="15"/>
      <c r="MD73" s="15"/>
      <c r="ME73" s="15"/>
      <c r="MF73" s="15"/>
      <c r="MG73" s="15">
        <v>127200.24642668624</v>
      </c>
      <c r="MH73" s="15">
        <v>0</v>
      </c>
      <c r="MI73" s="15">
        <v>0</v>
      </c>
      <c r="MJ73" s="15"/>
      <c r="MK73" s="15"/>
      <c r="ML73" s="15">
        <v>0</v>
      </c>
      <c r="MM73" s="15"/>
      <c r="MN73" s="15"/>
      <c r="MO73" s="15"/>
      <c r="MP73" s="15"/>
      <c r="MQ73" s="15"/>
      <c r="MR73" s="15"/>
      <c r="MS73" s="15">
        <v>0</v>
      </c>
      <c r="MT73" s="15">
        <v>14753.83</v>
      </c>
      <c r="MU73" s="15">
        <v>0</v>
      </c>
      <c r="MV73" s="15"/>
      <c r="MW73" s="15"/>
      <c r="MX73" s="15">
        <v>0</v>
      </c>
      <c r="MY73" s="15"/>
      <c r="MZ73" s="15"/>
      <c r="NA73" s="15"/>
      <c r="NB73" s="15"/>
      <c r="NC73" s="15"/>
      <c r="ND73" s="15"/>
      <c r="NE73" s="15">
        <v>0</v>
      </c>
      <c r="NF73" s="15">
        <v>0</v>
      </c>
      <c r="NG73" s="15">
        <v>222992.76</v>
      </c>
      <c r="NH73" s="15"/>
      <c r="NI73" s="15"/>
      <c r="NJ73" s="15">
        <v>0</v>
      </c>
      <c r="NK73" s="15"/>
      <c r="NL73" s="15"/>
      <c r="NM73" s="15"/>
      <c r="NN73" s="15"/>
      <c r="NO73" s="15"/>
      <c r="NP73" s="15"/>
      <c r="NQ73" s="15">
        <v>0</v>
      </c>
      <c r="NR73" s="15">
        <v>0</v>
      </c>
      <c r="NS73" s="15">
        <v>0</v>
      </c>
      <c r="NT73" s="15"/>
      <c r="NU73" s="15"/>
      <c r="NV73" s="15">
        <v>0</v>
      </c>
      <c r="NW73" s="15"/>
      <c r="NX73" s="15"/>
      <c r="NY73" s="15"/>
      <c r="NZ73" s="15"/>
      <c r="OA73" s="15"/>
      <c r="OB73" s="15"/>
      <c r="OC73" s="15">
        <v>0</v>
      </c>
      <c r="OD73" s="15">
        <v>0</v>
      </c>
      <c r="OE73" s="15">
        <v>0</v>
      </c>
      <c r="OF73" s="15"/>
      <c r="OG73" s="15"/>
      <c r="OH73" s="15">
        <v>0</v>
      </c>
      <c r="OI73" s="15"/>
      <c r="OJ73" s="15"/>
      <c r="OK73" s="15"/>
      <c r="OL73" s="15"/>
      <c r="OM73" s="15"/>
      <c r="ON73" s="15"/>
      <c r="OO73" s="15">
        <v>0</v>
      </c>
      <c r="OP73" s="15">
        <v>0</v>
      </c>
      <c r="OQ73" s="15">
        <v>0</v>
      </c>
      <c r="OR73" s="15"/>
      <c r="OS73" s="15"/>
      <c r="OT73" s="15">
        <v>22997.360000000001</v>
      </c>
      <c r="OU73" s="15"/>
      <c r="OV73" s="15"/>
      <c r="OW73" s="15"/>
      <c r="OX73" s="15"/>
      <c r="OY73" s="15"/>
      <c r="OZ73" s="15"/>
      <c r="PA73" s="15">
        <v>0</v>
      </c>
      <c r="PB73" s="15">
        <v>0</v>
      </c>
      <c r="PC73" s="15">
        <v>0</v>
      </c>
      <c r="PD73" s="15"/>
      <c r="PE73" s="15"/>
      <c r="PF73" s="15">
        <v>0</v>
      </c>
      <c r="PG73" s="15"/>
      <c r="PH73" s="15"/>
      <c r="PI73" s="15"/>
      <c r="PJ73" s="15"/>
      <c r="PK73" s="15"/>
      <c r="PL73" s="15"/>
      <c r="PM73" s="15">
        <v>0</v>
      </c>
      <c r="PN73" s="15">
        <v>0</v>
      </c>
      <c r="PO73" s="15">
        <v>0</v>
      </c>
      <c r="PP73" s="15"/>
      <c r="PQ73" s="15"/>
      <c r="PR73" s="15">
        <v>0</v>
      </c>
      <c r="PS73" s="15"/>
      <c r="PT73" s="15"/>
      <c r="PU73" s="15"/>
      <c r="PV73" s="15"/>
      <c r="PW73" s="15"/>
      <c r="PX73" s="15"/>
      <c r="PY73" s="15">
        <v>0</v>
      </c>
      <c r="PZ73" s="15">
        <v>0</v>
      </c>
      <c r="QA73" s="15">
        <v>0</v>
      </c>
      <c r="QB73" s="15"/>
      <c r="QC73" s="15"/>
      <c r="QD73" s="15">
        <v>0</v>
      </c>
      <c r="QE73" s="15"/>
      <c r="QF73" s="15"/>
      <c r="QG73" s="15"/>
      <c r="QH73" s="15"/>
      <c r="QI73" s="15"/>
    </row>
    <row r="74" spans="18:451">
      <c r="R74" s="13"/>
      <c r="S74" s="13" t="s">
        <v>51</v>
      </c>
      <c r="T74" s="16"/>
      <c r="U74" s="26">
        <v>1</v>
      </c>
      <c r="V74" s="26">
        <v>1</v>
      </c>
      <c r="W74" s="26"/>
      <c r="X74" s="26">
        <v>25</v>
      </c>
      <c r="Y74" s="26"/>
      <c r="Z74" s="26">
        <v>7</v>
      </c>
      <c r="AA74" s="26">
        <v>2</v>
      </c>
      <c r="AB74" s="26"/>
      <c r="AC74" s="26"/>
      <c r="AD74" s="26"/>
      <c r="AE74" s="26"/>
      <c r="AF74" s="29"/>
      <c r="AG74" s="29">
        <v>8480</v>
      </c>
      <c r="AH74" s="29">
        <v>9630</v>
      </c>
      <c r="AI74" s="29"/>
      <c r="AJ74" s="29">
        <v>319163.77</v>
      </c>
      <c r="AK74" s="29"/>
      <c r="AL74" s="29">
        <v>103564</v>
      </c>
      <c r="AM74" s="29">
        <v>19527.5</v>
      </c>
      <c r="AN74" s="29"/>
      <c r="AO74" s="29"/>
      <c r="AP74" s="29"/>
      <c r="AQ74" s="29"/>
      <c r="AR74" s="26"/>
      <c r="AS74" s="26">
        <v>8439.9156249999996</v>
      </c>
      <c r="AT74" s="26">
        <v>9571.3799999999992</v>
      </c>
      <c r="AU74" s="26"/>
      <c r="AV74" s="26">
        <v>319163.77</v>
      </c>
      <c r="AW74" s="26"/>
      <c r="AX74" s="26">
        <v>0</v>
      </c>
      <c r="AY74" s="26">
        <v>0</v>
      </c>
      <c r="AZ74" s="26"/>
      <c r="BA74" s="26"/>
      <c r="BB74" s="26"/>
      <c r="BC74" s="26"/>
      <c r="BD74" s="26"/>
      <c r="BE74" s="26">
        <v>40.084375000000399</v>
      </c>
      <c r="BF74" s="26">
        <v>58.62</v>
      </c>
      <c r="BG74" s="26"/>
      <c r="BH74" s="15">
        <v>0</v>
      </c>
      <c r="BI74" s="15"/>
      <c r="BJ74" s="15">
        <v>0</v>
      </c>
      <c r="BK74" s="15">
        <v>0</v>
      </c>
      <c r="BL74" s="15"/>
      <c r="BM74" s="15"/>
      <c r="BN74" s="15"/>
      <c r="BO74" s="15"/>
      <c r="BP74" s="15"/>
      <c r="BQ74" s="15">
        <v>112.996</v>
      </c>
      <c r="BR74" s="15">
        <v>288.3</v>
      </c>
      <c r="BS74" s="15"/>
      <c r="BT74" s="15">
        <v>0</v>
      </c>
      <c r="BU74" s="15"/>
      <c r="BV74" s="15">
        <v>0</v>
      </c>
      <c r="BW74" s="15">
        <v>0</v>
      </c>
      <c r="BX74" s="15"/>
      <c r="BY74" s="15"/>
      <c r="BZ74" s="15"/>
      <c r="CA74" s="15"/>
      <c r="CB74" s="17" t="e">
        <v>#DIV/0!</v>
      </c>
      <c r="CC74" s="17">
        <v>0</v>
      </c>
      <c r="CD74" s="17">
        <v>0</v>
      </c>
      <c r="CE74" s="17" t="e">
        <v>#DIV/0!</v>
      </c>
      <c r="CF74" s="17">
        <v>0</v>
      </c>
      <c r="CG74" s="17" t="e">
        <v>#DIV/0!</v>
      </c>
      <c r="CH74" s="17">
        <v>0</v>
      </c>
      <c r="CI74" s="17">
        <v>1</v>
      </c>
      <c r="CJ74" s="17" t="e">
        <v>#DIV/0!</v>
      </c>
      <c r="CK74" s="17" t="e">
        <v>#DIV/0!</v>
      </c>
      <c r="CL74" s="17" t="e">
        <v>#DIV/0!</v>
      </c>
      <c r="CM74" s="17" t="e">
        <v>#DIV/0!</v>
      </c>
      <c r="CN74" s="17" t="e">
        <v>#DIV/0!</v>
      </c>
      <c r="CO74" s="17">
        <v>0</v>
      </c>
      <c r="CP74" s="17">
        <v>0</v>
      </c>
      <c r="CQ74" s="17" t="e">
        <v>#DIV/0!</v>
      </c>
      <c r="CR74" s="17">
        <v>0</v>
      </c>
      <c r="CS74" s="17" t="e">
        <v>#DIV/0!</v>
      </c>
      <c r="CT74" s="17">
        <v>0</v>
      </c>
      <c r="CU74" s="17">
        <v>0</v>
      </c>
      <c r="CV74" s="17" t="e">
        <v>#DIV/0!</v>
      </c>
      <c r="CW74" s="17" t="e">
        <v>#DIV/0!</v>
      </c>
      <c r="CX74" s="17" t="e">
        <v>#DIV/0!</v>
      </c>
      <c r="CY74" s="17" t="e">
        <v>#DIV/0!</v>
      </c>
      <c r="CZ74" s="17">
        <v>0</v>
      </c>
      <c r="DA74" s="17">
        <v>0.15990000000000001</v>
      </c>
      <c r="DB74" s="17">
        <v>0.16990000000000002</v>
      </c>
      <c r="DC74" s="17">
        <v>0</v>
      </c>
      <c r="DD74" s="17">
        <v>0.16898216184893738</v>
      </c>
      <c r="DE74" s="17">
        <v>0</v>
      </c>
      <c r="DF74" s="17">
        <v>0.16515414236607312</v>
      </c>
      <c r="DG74" s="17">
        <v>0.1742541159902701</v>
      </c>
      <c r="DH74" s="17">
        <v>0</v>
      </c>
      <c r="DI74" s="17">
        <v>0</v>
      </c>
      <c r="DJ74" s="17">
        <v>0</v>
      </c>
      <c r="DK74" s="17">
        <v>0</v>
      </c>
      <c r="DL74" s="18">
        <v>0</v>
      </c>
      <c r="DM74" s="18">
        <v>120</v>
      </c>
      <c r="DN74" s="18">
        <v>120</v>
      </c>
      <c r="DO74" s="18">
        <v>0</v>
      </c>
      <c r="DP74" s="18">
        <v>118.84200987456781</v>
      </c>
      <c r="DQ74" s="18">
        <v>0</v>
      </c>
      <c r="DR74" s="18">
        <v>120</v>
      </c>
      <c r="DS74" s="18">
        <v>120</v>
      </c>
      <c r="DT74" s="18">
        <v>0</v>
      </c>
      <c r="DU74" s="18">
        <v>0</v>
      </c>
      <c r="DV74" s="18">
        <v>0</v>
      </c>
      <c r="DW74" s="18">
        <v>0</v>
      </c>
      <c r="DX74" s="18">
        <v>0</v>
      </c>
      <c r="DY74" s="18">
        <v>116</v>
      </c>
      <c r="DZ74" s="18">
        <v>116</v>
      </c>
      <c r="EA74" s="18">
        <v>0</v>
      </c>
      <c r="EB74" s="18">
        <v>114.8721468134012</v>
      </c>
      <c r="EC74" s="18">
        <v>0</v>
      </c>
      <c r="ED74" s="18">
        <v>116</v>
      </c>
      <c r="EE74" s="18">
        <v>116</v>
      </c>
      <c r="EF74" s="18">
        <v>0</v>
      </c>
      <c r="EG74" s="18">
        <v>0</v>
      </c>
      <c r="EH74" s="18">
        <v>0</v>
      </c>
      <c r="EI74" s="18">
        <v>0</v>
      </c>
      <c r="EJ74" s="18">
        <v>0</v>
      </c>
      <c r="EK74" s="18">
        <v>4</v>
      </c>
      <c r="EL74" s="18">
        <v>4</v>
      </c>
      <c r="EM74" s="18">
        <v>0</v>
      </c>
      <c r="EN74" s="18">
        <v>4</v>
      </c>
      <c r="EO74" s="18">
        <v>0</v>
      </c>
      <c r="EP74" s="18">
        <v>4</v>
      </c>
      <c r="EQ74" s="18">
        <v>4</v>
      </c>
      <c r="ER74" s="18">
        <v>0</v>
      </c>
      <c r="ES74" s="18">
        <v>0</v>
      </c>
      <c r="ET74" s="18">
        <v>0</v>
      </c>
      <c r="EU74" s="18">
        <v>0</v>
      </c>
      <c r="EV74" s="18">
        <v>0</v>
      </c>
      <c r="EW74" s="18">
        <v>656</v>
      </c>
      <c r="EX74" s="18">
        <v>645</v>
      </c>
      <c r="EY74" s="18">
        <v>0</v>
      </c>
      <c r="EZ74" s="18">
        <v>671.0308405157939</v>
      </c>
      <c r="FA74" s="18">
        <v>0</v>
      </c>
      <c r="FB74" s="18">
        <v>633.04798964891279</v>
      </c>
      <c r="FC74" s="18">
        <v>661.67757009345792</v>
      </c>
      <c r="FD74" s="18">
        <v>0</v>
      </c>
      <c r="FE74" s="18">
        <v>0</v>
      </c>
      <c r="FF74" s="18">
        <v>0</v>
      </c>
      <c r="FG74" s="18">
        <v>0</v>
      </c>
      <c r="FH74" s="14">
        <v>0</v>
      </c>
      <c r="FI74" s="14">
        <v>10600</v>
      </c>
      <c r="FJ74" s="14">
        <v>10700</v>
      </c>
      <c r="FK74" s="14">
        <v>0</v>
      </c>
      <c r="FL74" s="14">
        <v>15291.76</v>
      </c>
      <c r="FM74" s="14">
        <v>0</v>
      </c>
      <c r="FN74" s="14">
        <v>17951.714285714286</v>
      </c>
      <c r="FO74" s="14">
        <v>10875</v>
      </c>
      <c r="FP74" s="14">
        <v>0</v>
      </c>
      <c r="FQ74" s="14">
        <v>0</v>
      </c>
      <c r="FR74" s="14">
        <v>0</v>
      </c>
      <c r="FS74" s="14">
        <v>0</v>
      </c>
      <c r="FT74" s="17">
        <v>0</v>
      </c>
      <c r="FU74" s="17">
        <v>0.2</v>
      </c>
      <c r="FV74" s="17">
        <v>0.1</v>
      </c>
      <c r="FW74" s="17">
        <v>0</v>
      </c>
      <c r="FX74" s="17">
        <v>0.16506542085410705</v>
      </c>
      <c r="FY74" s="17">
        <v>0</v>
      </c>
      <c r="FZ74" s="17">
        <v>0.17585268418455857</v>
      </c>
      <c r="GA74" s="17">
        <v>0.10218390804597702</v>
      </c>
      <c r="GB74" s="17">
        <v>0</v>
      </c>
      <c r="GC74" s="17">
        <v>0</v>
      </c>
      <c r="GD74" s="17">
        <v>0</v>
      </c>
      <c r="GE74" s="17">
        <v>0</v>
      </c>
      <c r="GF74" s="16"/>
      <c r="GG74" s="16">
        <v>0</v>
      </c>
      <c r="GH74" s="16">
        <v>0</v>
      </c>
      <c r="GI74" s="16"/>
      <c r="GJ74" s="16">
        <v>0</v>
      </c>
      <c r="GK74" s="16"/>
      <c r="GL74" s="16">
        <v>0</v>
      </c>
      <c r="GM74" s="16">
        <v>0</v>
      </c>
      <c r="GN74" s="16"/>
      <c r="GO74" s="16"/>
      <c r="GP74" s="16"/>
      <c r="GQ74" s="16"/>
      <c r="GR74" s="16"/>
      <c r="GS74" s="16">
        <v>1</v>
      </c>
      <c r="GT74" s="16">
        <v>0</v>
      </c>
      <c r="GU74" s="16"/>
      <c r="GV74" s="16">
        <v>0</v>
      </c>
      <c r="GW74" s="16"/>
      <c r="GX74" s="16">
        <v>0</v>
      </c>
      <c r="GY74" s="16">
        <v>0</v>
      </c>
      <c r="GZ74" s="16"/>
      <c r="HA74" s="16"/>
      <c r="HB74" s="16"/>
      <c r="HC74" s="16"/>
      <c r="HD74" s="16"/>
      <c r="HE74" s="16">
        <v>0</v>
      </c>
      <c r="HF74" s="16">
        <v>1</v>
      </c>
      <c r="HG74" s="16"/>
      <c r="HH74" s="16">
        <v>0</v>
      </c>
      <c r="HI74" s="16"/>
      <c r="HJ74" s="16">
        <v>0</v>
      </c>
      <c r="HK74" s="16">
        <v>0</v>
      </c>
      <c r="HL74" s="16"/>
      <c r="HM74" s="16"/>
      <c r="HN74" s="16"/>
      <c r="HO74" s="16"/>
      <c r="HP74" s="16"/>
      <c r="HQ74" s="16">
        <v>0</v>
      </c>
      <c r="HR74" s="16">
        <v>0</v>
      </c>
      <c r="HS74" s="16"/>
      <c r="HT74" s="16">
        <v>0</v>
      </c>
      <c r="HU74" s="16"/>
      <c r="HV74" s="16">
        <v>0</v>
      </c>
      <c r="HW74" s="16">
        <v>0</v>
      </c>
      <c r="HX74" s="16"/>
      <c r="HY74" s="16"/>
      <c r="HZ74" s="16"/>
      <c r="IA74" s="16"/>
      <c r="IB74" s="16"/>
      <c r="IC74" s="16">
        <v>0</v>
      </c>
      <c r="ID74" s="16">
        <v>0</v>
      </c>
      <c r="IE74" s="16"/>
      <c r="IF74" s="16">
        <v>25</v>
      </c>
      <c r="IG74" s="16"/>
      <c r="IH74" s="16">
        <v>0</v>
      </c>
      <c r="II74" s="16">
        <v>0</v>
      </c>
      <c r="IJ74" s="16"/>
      <c r="IK74" s="16"/>
      <c r="IL74" s="16"/>
      <c r="IM74" s="16"/>
      <c r="IN74" s="16"/>
      <c r="IO74" s="16">
        <v>0</v>
      </c>
      <c r="IP74" s="16">
        <v>0</v>
      </c>
      <c r="IQ74" s="16"/>
      <c r="IR74" s="16">
        <v>0</v>
      </c>
      <c r="IS74" s="16"/>
      <c r="IT74" s="16">
        <v>0</v>
      </c>
      <c r="IU74" s="16">
        <v>0</v>
      </c>
      <c r="IV74" s="16"/>
      <c r="IW74" s="16"/>
      <c r="IX74" s="16"/>
      <c r="IY74" s="16"/>
      <c r="IZ74" s="16"/>
      <c r="JA74" s="16">
        <v>0</v>
      </c>
      <c r="JB74" s="16">
        <v>0</v>
      </c>
      <c r="JC74" s="16"/>
      <c r="JD74" s="16">
        <v>0</v>
      </c>
      <c r="JE74" s="16"/>
      <c r="JF74" s="16">
        <v>7</v>
      </c>
      <c r="JG74" s="16">
        <v>0</v>
      </c>
      <c r="JH74" s="16"/>
      <c r="JI74" s="16"/>
      <c r="JJ74" s="16"/>
      <c r="JK74" s="16"/>
      <c r="JL74" s="16"/>
      <c r="JM74" s="16">
        <v>0</v>
      </c>
      <c r="JN74" s="16">
        <v>0</v>
      </c>
      <c r="JO74" s="16"/>
      <c r="JP74" s="16">
        <v>0</v>
      </c>
      <c r="JQ74" s="16"/>
      <c r="JR74" s="16">
        <v>0</v>
      </c>
      <c r="JS74" s="16">
        <v>2</v>
      </c>
      <c r="JT74" s="16"/>
      <c r="JU74" s="16"/>
      <c r="JV74" s="16"/>
      <c r="JW74" s="16"/>
      <c r="JX74" s="16"/>
      <c r="JY74" s="16">
        <v>0</v>
      </c>
      <c r="JZ74" s="16">
        <v>0</v>
      </c>
      <c r="KA74" s="16"/>
      <c r="KB74" s="16">
        <v>0</v>
      </c>
      <c r="KC74" s="16"/>
      <c r="KD74" s="16">
        <v>0</v>
      </c>
      <c r="KE74" s="16">
        <v>0</v>
      </c>
      <c r="KF74" s="16"/>
      <c r="KG74" s="16"/>
      <c r="KH74" s="16"/>
      <c r="KI74" s="16"/>
      <c r="KJ74" s="16"/>
      <c r="KK74" s="16">
        <v>0</v>
      </c>
      <c r="KL74" s="16">
        <v>0</v>
      </c>
      <c r="KM74" s="16"/>
      <c r="KN74" s="16">
        <v>0</v>
      </c>
      <c r="KO74" s="16"/>
      <c r="KP74" s="16">
        <v>0</v>
      </c>
      <c r="KQ74" s="16">
        <v>0</v>
      </c>
      <c r="KR74" s="16"/>
      <c r="KS74" s="16"/>
      <c r="KT74" s="16"/>
      <c r="KU74" s="16"/>
      <c r="KV74" s="16"/>
      <c r="KW74" s="16">
        <v>0</v>
      </c>
      <c r="KX74" s="16">
        <v>0</v>
      </c>
      <c r="KY74" s="16"/>
      <c r="KZ74" s="16">
        <v>0</v>
      </c>
      <c r="LA74" s="16"/>
      <c r="LB74" s="16">
        <v>0</v>
      </c>
      <c r="LC74" s="16">
        <v>0</v>
      </c>
      <c r="LD74" s="16"/>
      <c r="LE74" s="16"/>
      <c r="LF74" s="16"/>
      <c r="LG74" s="16"/>
      <c r="LH74" s="16"/>
      <c r="LI74" s="16">
        <v>0</v>
      </c>
      <c r="LJ74" s="16">
        <v>0</v>
      </c>
      <c r="LK74" s="16"/>
      <c r="LL74" s="16">
        <v>0</v>
      </c>
      <c r="LM74" s="16"/>
      <c r="LN74" s="16">
        <v>0</v>
      </c>
      <c r="LO74" s="16">
        <v>0</v>
      </c>
      <c r="LP74" s="16"/>
      <c r="LQ74" s="16"/>
      <c r="LR74" s="16"/>
      <c r="LS74" s="16"/>
      <c r="LT74" s="15"/>
      <c r="LU74" s="15">
        <v>0</v>
      </c>
      <c r="LV74" s="15">
        <v>0</v>
      </c>
      <c r="LW74" s="15"/>
      <c r="LX74" s="15">
        <v>0</v>
      </c>
      <c r="LY74" s="15"/>
      <c r="LZ74" s="15">
        <v>0</v>
      </c>
      <c r="MA74" s="15">
        <v>0</v>
      </c>
      <c r="MB74" s="15"/>
      <c r="MC74" s="15"/>
      <c r="MD74" s="15"/>
      <c r="ME74" s="15"/>
      <c r="MF74" s="15"/>
      <c r="MG74" s="15">
        <v>8439.9156249999996</v>
      </c>
      <c r="MH74" s="15">
        <v>0</v>
      </c>
      <c r="MI74" s="15"/>
      <c r="MJ74" s="15">
        <v>0</v>
      </c>
      <c r="MK74" s="15"/>
      <c r="ML74" s="15">
        <v>0</v>
      </c>
      <c r="MM74" s="15">
        <v>0</v>
      </c>
      <c r="MN74" s="15"/>
      <c r="MO74" s="15"/>
      <c r="MP74" s="15"/>
      <c r="MQ74" s="15"/>
      <c r="MR74" s="15"/>
      <c r="MS74" s="15">
        <v>0</v>
      </c>
      <c r="MT74" s="15">
        <v>9571.3799999999992</v>
      </c>
      <c r="MU74" s="15"/>
      <c r="MV74" s="15">
        <v>0</v>
      </c>
      <c r="MW74" s="15"/>
      <c r="MX74" s="15">
        <v>0</v>
      </c>
      <c r="MY74" s="15">
        <v>0</v>
      </c>
      <c r="MZ74" s="15"/>
      <c r="NA74" s="15"/>
      <c r="NB74" s="15"/>
      <c r="NC74" s="15"/>
      <c r="ND74" s="15"/>
      <c r="NE74" s="15">
        <v>0</v>
      </c>
      <c r="NF74" s="15">
        <v>0</v>
      </c>
      <c r="NG74" s="15"/>
      <c r="NH74" s="15">
        <v>0</v>
      </c>
      <c r="NI74" s="15"/>
      <c r="NJ74" s="15">
        <v>0</v>
      </c>
      <c r="NK74" s="15">
        <v>0</v>
      </c>
      <c r="NL74" s="15"/>
      <c r="NM74" s="15"/>
      <c r="NN74" s="15"/>
      <c r="NO74" s="15"/>
      <c r="NP74" s="15"/>
      <c r="NQ74" s="15">
        <v>0</v>
      </c>
      <c r="NR74" s="15">
        <v>0</v>
      </c>
      <c r="NS74" s="15"/>
      <c r="NT74" s="15">
        <v>319163.77</v>
      </c>
      <c r="NU74" s="15"/>
      <c r="NV74" s="15">
        <v>0</v>
      </c>
      <c r="NW74" s="15">
        <v>0</v>
      </c>
      <c r="NX74" s="15"/>
      <c r="NY74" s="15"/>
      <c r="NZ74" s="15"/>
      <c r="OA74" s="15"/>
      <c r="OB74" s="15"/>
      <c r="OC74" s="15">
        <v>0</v>
      </c>
      <c r="OD74" s="15">
        <v>0</v>
      </c>
      <c r="OE74" s="15"/>
      <c r="OF74" s="15">
        <v>0</v>
      </c>
      <c r="OG74" s="15"/>
      <c r="OH74" s="15">
        <v>0</v>
      </c>
      <c r="OI74" s="15">
        <v>0</v>
      </c>
      <c r="OJ74" s="15"/>
      <c r="OK74" s="15"/>
      <c r="OL74" s="15"/>
      <c r="OM74" s="15"/>
      <c r="ON74" s="15"/>
      <c r="OO74" s="15">
        <v>0</v>
      </c>
      <c r="OP74" s="15">
        <v>0</v>
      </c>
      <c r="OQ74" s="15"/>
      <c r="OR74" s="15">
        <v>0</v>
      </c>
      <c r="OS74" s="15"/>
      <c r="OT74" s="15">
        <v>103564</v>
      </c>
      <c r="OU74" s="15">
        <v>0</v>
      </c>
      <c r="OV74" s="15"/>
      <c r="OW74" s="15"/>
      <c r="OX74" s="15"/>
      <c r="OY74" s="15"/>
      <c r="OZ74" s="15"/>
      <c r="PA74" s="15">
        <v>0</v>
      </c>
      <c r="PB74" s="15">
        <v>0</v>
      </c>
      <c r="PC74" s="15"/>
      <c r="PD74" s="15">
        <v>0</v>
      </c>
      <c r="PE74" s="15"/>
      <c r="PF74" s="15">
        <v>0</v>
      </c>
      <c r="PG74" s="15">
        <v>19527.5</v>
      </c>
      <c r="PH74" s="15"/>
      <c r="PI74" s="15"/>
      <c r="PJ74" s="15"/>
      <c r="PK74" s="15"/>
      <c r="PL74" s="15"/>
      <c r="PM74" s="15">
        <v>0</v>
      </c>
      <c r="PN74" s="15">
        <v>0</v>
      </c>
      <c r="PO74" s="15"/>
      <c r="PP74" s="15">
        <v>0</v>
      </c>
      <c r="PQ74" s="15"/>
      <c r="PR74" s="15">
        <v>0</v>
      </c>
      <c r="PS74" s="15">
        <v>0</v>
      </c>
      <c r="PT74" s="15"/>
      <c r="PU74" s="15"/>
      <c r="PV74" s="15"/>
      <c r="PW74" s="15"/>
      <c r="PX74" s="15"/>
      <c r="PY74" s="15">
        <v>0</v>
      </c>
      <c r="PZ74" s="15">
        <v>0</v>
      </c>
      <c r="QA74" s="15"/>
      <c r="QB74" s="15">
        <v>0</v>
      </c>
      <c r="QC74" s="15"/>
      <c r="QD74" s="15">
        <v>0</v>
      </c>
      <c r="QE74" s="15">
        <v>0</v>
      </c>
      <c r="QF74" s="15"/>
      <c r="QG74" s="15"/>
      <c r="QH74" s="15"/>
      <c r="QI74" s="15"/>
    </row>
    <row r="75" spans="18:451">
      <c r="R75" s="13"/>
      <c r="S75" s="13" t="s">
        <v>52</v>
      </c>
      <c r="T75" s="1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7" t="e">
        <v>#DIV/0!</v>
      </c>
      <c r="CC75" s="17" t="e">
        <v>#DIV/0!</v>
      </c>
      <c r="CD75" s="17" t="e">
        <v>#DIV/0!</v>
      </c>
      <c r="CE75" s="17" t="e">
        <v>#DIV/0!</v>
      </c>
      <c r="CF75" s="17" t="e">
        <v>#DIV/0!</v>
      </c>
      <c r="CG75" s="17" t="e">
        <v>#DIV/0!</v>
      </c>
      <c r="CH75" s="17" t="e">
        <v>#DIV/0!</v>
      </c>
      <c r="CI75" s="17" t="e">
        <v>#DIV/0!</v>
      </c>
      <c r="CJ75" s="17" t="e">
        <v>#DIV/0!</v>
      </c>
      <c r="CK75" s="17" t="e">
        <v>#DIV/0!</v>
      </c>
      <c r="CL75" s="17" t="e">
        <v>#DIV/0!</v>
      </c>
      <c r="CM75" s="17" t="e">
        <v>#DIV/0!</v>
      </c>
      <c r="CN75" s="17" t="e">
        <v>#DIV/0!</v>
      </c>
      <c r="CO75" s="17" t="e">
        <v>#DIV/0!</v>
      </c>
      <c r="CP75" s="17" t="e">
        <v>#DIV/0!</v>
      </c>
      <c r="CQ75" s="17" t="e">
        <v>#DIV/0!</v>
      </c>
      <c r="CR75" s="17" t="e">
        <v>#DIV/0!</v>
      </c>
      <c r="CS75" s="17" t="e">
        <v>#DIV/0!</v>
      </c>
      <c r="CT75" s="17" t="e">
        <v>#DIV/0!</v>
      </c>
      <c r="CU75" s="17" t="e">
        <v>#DIV/0!</v>
      </c>
      <c r="CV75" s="17" t="e">
        <v>#DIV/0!</v>
      </c>
      <c r="CW75" s="17" t="e">
        <v>#DIV/0!</v>
      </c>
      <c r="CX75" s="17" t="e">
        <v>#DIV/0!</v>
      </c>
      <c r="CY75" s="17" t="e">
        <v>#DIV/0!</v>
      </c>
      <c r="CZ75" s="17">
        <v>0</v>
      </c>
      <c r="DA75" s="17">
        <v>0</v>
      </c>
      <c r="DB75" s="17">
        <v>0</v>
      </c>
      <c r="DC75" s="17">
        <v>0</v>
      </c>
      <c r="DD75" s="17">
        <v>0</v>
      </c>
      <c r="DE75" s="17">
        <v>0</v>
      </c>
      <c r="DF75" s="17">
        <v>0</v>
      </c>
      <c r="DG75" s="17">
        <v>0</v>
      </c>
      <c r="DH75" s="17">
        <v>0</v>
      </c>
      <c r="DI75" s="17">
        <v>0</v>
      </c>
      <c r="DJ75" s="17">
        <v>0</v>
      </c>
      <c r="DK75" s="17">
        <v>0</v>
      </c>
      <c r="DL75" s="18">
        <v>0</v>
      </c>
      <c r="DM75" s="18">
        <v>0</v>
      </c>
      <c r="DN75" s="18">
        <v>0</v>
      </c>
      <c r="DO75" s="18">
        <v>0</v>
      </c>
      <c r="DP75" s="18">
        <v>0</v>
      </c>
      <c r="DQ75" s="18">
        <v>0</v>
      </c>
      <c r="DR75" s="18">
        <v>0</v>
      </c>
      <c r="DS75" s="18">
        <v>0</v>
      </c>
      <c r="DT75" s="18">
        <v>0</v>
      </c>
      <c r="DU75" s="18">
        <v>0</v>
      </c>
      <c r="DV75" s="18">
        <v>0</v>
      </c>
      <c r="DW75" s="18">
        <v>0</v>
      </c>
      <c r="DX75" s="18">
        <v>0</v>
      </c>
      <c r="DY75" s="18">
        <v>0</v>
      </c>
      <c r="DZ75" s="18">
        <v>0</v>
      </c>
      <c r="EA75" s="18">
        <v>0</v>
      </c>
      <c r="EB75" s="18">
        <v>0</v>
      </c>
      <c r="EC75" s="18">
        <v>0</v>
      </c>
      <c r="ED75" s="18">
        <v>0</v>
      </c>
      <c r="EE75" s="18">
        <v>0</v>
      </c>
      <c r="EF75" s="18">
        <v>0</v>
      </c>
      <c r="EG75" s="18">
        <v>0</v>
      </c>
      <c r="EH75" s="18">
        <v>0</v>
      </c>
      <c r="EI75" s="18">
        <v>0</v>
      </c>
      <c r="EJ75" s="18">
        <v>0</v>
      </c>
      <c r="EK75" s="18">
        <v>0</v>
      </c>
      <c r="EL75" s="18">
        <v>0</v>
      </c>
      <c r="EM75" s="18">
        <v>0</v>
      </c>
      <c r="EN75" s="18">
        <v>0</v>
      </c>
      <c r="EO75" s="18">
        <v>0</v>
      </c>
      <c r="EP75" s="18">
        <v>0</v>
      </c>
      <c r="EQ75" s="18">
        <v>0</v>
      </c>
      <c r="ER75" s="18">
        <v>0</v>
      </c>
      <c r="ES75" s="18">
        <v>0</v>
      </c>
      <c r="ET75" s="18">
        <v>0</v>
      </c>
      <c r="EU75" s="18">
        <v>0</v>
      </c>
      <c r="EV75" s="18">
        <v>0</v>
      </c>
      <c r="EW75" s="18">
        <v>0</v>
      </c>
      <c r="EX75" s="18">
        <v>0</v>
      </c>
      <c r="EY75" s="18">
        <v>0</v>
      </c>
      <c r="EZ75" s="18">
        <v>0</v>
      </c>
      <c r="FA75" s="18">
        <v>0</v>
      </c>
      <c r="FB75" s="18">
        <v>0</v>
      </c>
      <c r="FC75" s="18">
        <v>0</v>
      </c>
      <c r="FD75" s="18">
        <v>0</v>
      </c>
      <c r="FE75" s="18">
        <v>0</v>
      </c>
      <c r="FF75" s="18">
        <v>0</v>
      </c>
      <c r="FG75" s="18">
        <v>0</v>
      </c>
      <c r="FH75" s="14">
        <v>0</v>
      </c>
      <c r="FI75" s="14">
        <v>0</v>
      </c>
      <c r="FJ75" s="14">
        <v>0</v>
      </c>
      <c r="FK75" s="14">
        <v>0</v>
      </c>
      <c r="FL75" s="14">
        <v>0</v>
      </c>
      <c r="FM75" s="14">
        <v>0</v>
      </c>
      <c r="FN75" s="14">
        <v>0</v>
      </c>
      <c r="FO75" s="14">
        <v>0</v>
      </c>
      <c r="FP75" s="14">
        <v>0</v>
      </c>
      <c r="FQ75" s="14">
        <v>0</v>
      </c>
      <c r="FR75" s="14">
        <v>0</v>
      </c>
      <c r="FS75" s="14">
        <v>0</v>
      </c>
      <c r="FT75" s="17">
        <v>0</v>
      </c>
      <c r="FU75" s="17">
        <v>0</v>
      </c>
      <c r="FV75" s="17">
        <v>0</v>
      </c>
      <c r="FW75" s="17">
        <v>0</v>
      </c>
      <c r="FX75" s="17">
        <v>0</v>
      </c>
      <c r="FY75" s="17">
        <v>0</v>
      </c>
      <c r="FZ75" s="17">
        <v>0</v>
      </c>
      <c r="GA75" s="17">
        <v>0</v>
      </c>
      <c r="GB75" s="17">
        <v>0</v>
      </c>
      <c r="GC75" s="17">
        <v>0</v>
      </c>
      <c r="GD75" s="17">
        <v>0</v>
      </c>
      <c r="GE75" s="17">
        <v>0</v>
      </c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5"/>
      <c r="LU75" s="15"/>
      <c r="LV75" s="15"/>
      <c r="LW75" s="15"/>
      <c r="LX75" s="15"/>
      <c r="LY75" s="15"/>
      <c r="LZ75" s="15"/>
      <c r="MA75" s="15"/>
      <c r="MB75" s="15"/>
      <c r="MC75" s="15"/>
      <c r="MD75" s="15"/>
      <c r="ME75" s="15"/>
      <c r="MF75" s="15"/>
      <c r="MG75" s="15"/>
      <c r="MH75" s="15"/>
      <c r="MI75" s="15"/>
      <c r="MJ75" s="15"/>
      <c r="MK75" s="15"/>
      <c r="ML75" s="15"/>
      <c r="MM75" s="15"/>
      <c r="MN75" s="15"/>
      <c r="MO75" s="15"/>
      <c r="MP75" s="15"/>
      <c r="MQ75" s="15"/>
      <c r="MR75" s="15"/>
      <c r="MS75" s="15"/>
      <c r="MT75" s="15"/>
      <c r="MU75" s="15"/>
      <c r="MV75" s="15"/>
      <c r="MW75" s="15"/>
      <c r="MX75" s="15"/>
      <c r="MY75" s="15"/>
      <c r="MZ75" s="15"/>
      <c r="NA75" s="15"/>
      <c r="NB75" s="15"/>
      <c r="NC75" s="15"/>
      <c r="ND75" s="15"/>
      <c r="NE75" s="15"/>
      <c r="NF75" s="15"/>
      <c r="NG75" s="15"/>
      <c r="NH75" s="15"/>
      <c r="NI75" s="15"/>
      <c r="NJ75" s="15"/>
      <c r="NK75" s="15"/>
      <c r="NL75" s="15"/>
      <c r="NM75" s="15"/>
      <c r="NN75" s="15"/>
      <c r="NO75" s="15"/>
      <c r="NP75" s="15"/>
      <c r="NQ75" s="15"/>
      <c r="NR75" s="15"/>
      <c r="NS75" s="15"/>
      <c r="NT75" s="15"/>
      <c r="NU75" s="15"/>
      <c r="NV75" s="15"/>
      <c r="NW75" s="15"/>
      <c r="NX75" s="15"/>
      <c r="NY75" s="15"/>
      <c r="NZ75" s="15"/>
      <c r="OA75" s="15"/>
      <c r="OB75" s="15"/>
      <c r="OC75" s="15"/>
      <c r="OD75" s="15"/>
      <c r="OE75" s="15"/>
      <c r="OF75" s="15"/>
      <c r="OG75" s="15"/>
      <c r="OH75" s="15"/>
      <c r="OI75" s="15"/>
      <c r="OJ75" s="15"/>
      <c r="OK75" s="15"/>
      <c r="OL75" s="15"/>
      <c r="OM75" s="15"/>
      <c r="ON75" s="15"/>
      <c r="OO75" s="15"/>
      <c r="OP75" s="15"/>
      <c r="OQ75" s="15"/>
      <c r="OR75" s="15"/>
      <c r="OS75" s="15"/>
      <c r="OT75" s="15"/>
      <c r="OU75" s="15"/>
      <c r="OV75" s="15"/>
      <c r="OW75" s="15"/>
      <c r="OX75" s="15"/>
      <c r="OY75" s="15"/>
      <c r="OZ75" s="15"/>
      <c r="PA75" s="15"/>
      <c r="PB75" s="15"/>
      <c r="PC75" s="15"/>
      <c r="PD75" s="15"/>
      <c r="PE75" s="15"/>
      <c r="PF75" s="15"/>
      <c r="PG75" s="15"/>
      <c r="PH75" s="15"/>
      <c r="PI75" s="15"/>
      <c r="PJ75" s="15"/>
      <c r="PK75" s="15"/>
      <c r="PL75" s="15"/>
      <c r="PM75" s="15"/>
      <c r="PN75" s="15"/>
      <c r="PO75" s="15"/>
      <c r="PP75" s="15"/>
      <c r="PQ75" s="15"/>
      <c r="PR75" s="15"/>
      <c r="PS75" s="15"/>
      <c r="PT75" s="15"/>
      <c r="PU75" s="15"/>
      <c r="PV75" s="15"/>
      <c r="PW75" s="15"/>
      <c r="PX75" s="15"/>
      <c r="PY75" s="15"/>
      <c r="PZ75" s="15"/>
      <c r="QA75" s="15"/>
      <c r="QB75" s="15"/>
      <c r="QC75" s="15"/>
      <c r="QD75" s="15"/>
      <c r="QE75" s="15"/>
      <c r="QF75" s="15"/>
      <c r="QG75" s="15"/>
      <c r="QH75" s="15"/>
      <c r="QI75" s="15"/>
    </row>
    <row r="76" spans="18:451">
      <c r="R76" s="13"/>
      <c r="S76" s="13" t="s">
        <v>99</v>
      </c>
      <c r="T76" s="16"/>
      <c r="U76" s="26">
        <v>1</v>
      </c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9"/>
      <c r="AG76" s="29">
        <v>12552.74</v>
      </c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6"/>
      <c r="AS76" s="26">
        <v>12552.74</v>
      </c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>
        <v>84.18</v>
      </c>
      <c r="BF76" s="26"/>
      <c r="BG76" s="26"/>
      <c r="BH76" s="15"/>
      <c r="BI76" s="15"/>
      <c r="BJ76" s="15"/>
      <c r="BK76" s="15"/>
      <c r="BL76" s="15"/>
      <c r="BM76" s="15"/>
      <c r="BN76" s="15"/>
      <c r="BO76" s="15"/>
      <c r="BP76" s="15"/>
      <c r="BQ76" s="15">
        <v>168.39</v>
      </c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7" t="e">
        <v>#DIV/0!</v>
      </c>
      <c r="CC76" s="17">
        <v>0</v>
      </c>
      <c r="CD76" s="17" t="e">
        <v>#DIV/0!</v>
      </c>
      <c r="CE76" s="17" t="e">
        <v>#DIV/0!</v>
      </c>
      <c r="CF76" s="17" t="e">
        <v>#DIV/0!</v>
      </c>
      <c r="CG76" s="17" t="e">
        <v>#DIV/0!</v>
      </c>
      <c r="CH76" s="17" t="e">
        <v>#DIV/0!</v>
      </c>
      <c r="CI76" s="17" t="e">
        <v>#DIV/0!</v>
      </c>
      <c r="CJ76" s="17" t="e">
        <v>#DIV/0!</v>
      </c>
      <c r="CK76" s="17" t="e">
        <v>#DIV/0!</v>
      </c>
      <c r="CL76" s="17" t="e">
        <v>#DIV/0!</v>
      </c>
      <c r="CM76" s="17" t="e">
        <v>#DIV/0!</v>
      </c>
      <c r="CN76" s="17" t="e">
        <v>#DIV/0!</v>
      </c>
      <c r="CO76" s="17">
        <v>0</v>
      </c>
      <c r="CP76" s="17" t="e">
        <v>#DIV/0!</v>
      </c>
      <c r="CQ76" s="17" t="e">
        <v>#DIV/0!</v>
      </c>
      <c r="CR76" s="17" t="e">
        <v>#DIV/0!</v>
      </c>
      <c r="CS76" s="17" t="e">
        <v>#DIV/0!</v>
      </c>
      <c r="CT76" s="17" t="e">
        <v>#DIV/0!</v>
      </c>
      <c r="CU76" s="17" t="e">
        <v>#DIV/0!</v>
      </c>
      <c r="CV76" s="17" t="e">
        <v>#DIV/0!</v>
      </c>
      <c r="CW76" s="17" t="e">
        <v>#DIV/0!</v>
      </c>
      <c r="CX76" s="17" t="e">
        <v>#DIV/0!</v>
      </c>
      <c r="CY76" s="17" t="e">
        <v>#DIV/0!</v>
      </c>
      <c r="CZ76" s="17">
        <v>0</v>
      </c>
      <c r="DA76" s="17">
        <v>0.15989999999999999</v>
      </c>
      <c r="DB76" s="17">
        <v>0</v>
      </c>
      <c r="DC76" s="17">
        <v>0</v>
      </c>
      <c r="DD76" s="17">
        <v>0</v>
      </c>
      <c r="DE76" s="17">
        <v>0</v>
      </c>
      <c r="DF76" s="17">
        <v>0</v>
      </c>
      <c r="DG76" s="17">
        <v>0</v>
      </c>
      <c r="DH76" s="17">
        <v>0</v>
      </c>
      <c r="DI76" s="17">
        <v>0</v>
      </c>
      <c r="DJ76" s="17">
        <v>0</v>
      </c>
      <c r="DK76" s="17">
        <v>0</v>
      </c>
      <c r="DL76" s="18">
        <v>0</v>
      </c>
      <c r="DM76" s="18">
        <v>84</v>
      </c>
      <c r="DN76" s="18">
        <v>0</v>
      </c>
      <c r="DO76" s="18">
        <v>0</v>
      </c>
      <c r="DP76" s="18">
        <v>0</v>
      </c>
      <c r="DQ76" s="18">
        <v>0</v>
      </c>
      <c r="DR76" s="18">
        <v>0</v>
      </c>
      <c r="DS76" s="18">
        <v>0</v>
      </c>
      <c r="DT76" s="18">
        <v>0</v>
      </c>
      <c r="DU76" s="18">
        <v>0</v>
      </c>
      <c r="DV76" s="18">
        <v>0</v>
      </c>
      <c r="DW76" s="18">
        <v>0</v>
      </c>
      <c r="DX76" s="18">
        <v>0</v>
      </c>
      <c r="DY76" s="18">
        <v>82</v>
      </c>
      <c r="DZ76" s="18">
        <v>0</v>
      </c>
      <c r="EA76" s="18">
        <v>0</v>
      </c>
      <c r="EB76" s="18">
        <v>0</v>
      </c>
      <c r="EC76" s="18">
        <v>0</v>
      </c>
      <c r="ED76" s="18">
        <v>0</v>
      </c>
      <c r="EE76" s="18">
        <v>0</v>
      </c>
      <c r="EF76" s="18">
        <v>0</v>
      </c>
      <c r="EG76" s="18">
        <v>0</v>
      </c>
      <c r="EH76" s="18">
        <v>0</v>
      </c>
      <c r="EI76" s="18">
        <v>0</v>
      </c>
      <c r="EJ76" s="18">
        <v>0</v>
      </c>
      <c r="EK76" s="18">
        <v>4</v>
      </c>
      <c r="EL76" s="18">
        <v>0</v>
      </c>
      <c r="EM76" s="18">
        <v>0</v>
      </c>
      <c r="EN76" s="18">
        <v>0</v>
      </c>
      <c r="EO76" s="18">
        <v>0</v>
      </c>
      <c r="EP76" s="18">
        <v>0</v>
      </c>
      <c r="EQ76" s="18">
        <v>0</v>
      </c>
      <c r="ER76" s="18">
        <v>0</v>
      </c>
      <c r="ES76" s="18">
        <v>0</v>
      </c>
      <c r="ET76" s="18">
        <v>0</v>
      </c>
      <c r="EU76" s="18">
        <v>0</v>
      </c>
      <c r="EV76" s="18">
        <v>0</v>
      </c>
      <c r="EW76" s="18">
        <v>610.5</v>
      </c>
      <c r="EX76" s="18">
        <v>0</v>
      </c>
      <c r="EY76" s="18">
        <v>0</v>
      </c>
      <c r="EZ76" s="18">
        <v>0</v>
      </c>
      <c r="FA76" s="18">
        <v>0</v>
      </c>
      <c r="FB76" s="18">
        <v>0</v>
      </c>
      <c r="FC76" s="18">
        <v>0</v>
      </c>
      <c r="FD76" s="18">
        <v>0</v>
      </c>
      <c r="FE76" s="18">
        <v>0</v>
      </c>
      <c r="FF76" s="18">
        <v>0</v>
      </c>
      <c r="FG76" s="18">
        <v>0</v>
      </c>
      <c r="FH76" s="14">
        <v>0</v>
      </c>
      <c r="FI76" s="14">
        <v>15900</v>
      </c>
      <c r="FJ76" s="14">
        <v>0</v>
      </c>
      <c r="FK76" s="14">
        <v>0</v>
      </c>
      <c r="FL76" s="14">
        <v>0</v>
      </c>
      <c r="FM76" s="14">
        <v>0</v>
      </c>
      <c r="FN76" s="14">
        <v>0</v>
      </c>
      <c r="FO76" s="14">
        <v>0</v>
      </c>
      <c r="FP76" s="14">
        <v>0</v>
      </c>
      <c r="FQ76" s="14">
        <v>0</v>
      </c>
      <c r="FR76" s="14">
        <v>0</v>
      </c>
      <c r="FS76" s="14">
        <v>0</v>
      </c>
      <c r="FT76" s="17">
        <v>0</v>
      </c>
      <c r="FU76" s="17">
        <v>0.2</v>
      </c>
      <c r="FV76" s="17">
        <v>0</v>
      </c>
      <c r="FW76" s="17">
        <v>0</v>
      </c>
      <c r="FX76" s="17">
        <v>0</v>
      </c>
      <c r="FY76" s="17">
        <v>0</v>
      </c>
      <c r="FZ76" s="17">
        <v>0</v>
      </c>
      <c r="GA76" s="17">
        <v>0</v>
      </c>
      <c r="GB76" s="17">
        <v>0</v>
      </c>
      <c r="GC76" s="17">
        <v>0</v>
      </c>
      <c r="GD76" s="17">
        <v>0</v>
      </c>
      <c r="GE76" s="17">
        <v>0</v>
      </c>
      <c r="GF76" s="16"/>
      <c r="GG76" s="16">
        <v>0</v>
      </c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>
        <v>1</v>
      </c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>
        <v>0</v>
      </c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>
        <v>0</v>
      </c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>
        <v>0</v>
      </c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>
        <v>0</v>
      </c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>
        <v>0</v>
      </c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>
        <v>0</v>
      </c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>
        <v>0</v>
      </c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>
        <v>0</v>
      </c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>
        <v>0</v>
      </c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>
        <v>0</v>
      </c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5"/>
      <c r="LU76" s="15">
        <v>0</v>
      </c>
      <c r="LV76" s="15"/>
      <c r="LW76" s="15"/>
      <c r="LX76" s="15"/>
      <c r="LY76" s="15"/>
      <c r="LZ76" s="15"/>
      <c r="MA76" s="15"/>
      <c r="MB76" s="15"/>
      <c r="MC76" s="15"/>
      <c r="MD76" s="15"/>
      <c r="ME76" s="15"/>
      <c r="MF76" s="15"/>
      <c r="MG76" s="15">
        <v>12552.74</v>
      </c>
      <c r="MH76" s="15"/>
      <c r="MI76" s="15"/>
      <c r="MJ76" s="15"/>
      <c r="MK76" s="15"/>
      <c r="ML76" s="15"/>
      <c r="MM76" s="15"/>
      <c r="MN76" s="15"/>
      <c r="MO76" s="15"/>
      <c r="MP76" s="15"/>
      <c r="MQ76" s="15"/>
      <c r="MR76" s="15"/>
      <c r="MS76" s="15">
        <v>0</v>
      </c>
      <c r="MT76" s="15"/>
      <c r="MU76" s="15"/>
      <c r="MV76" s="15"/>
      <c r="MW76" s="15"/>
      <c r="MX76" s="15"/>
      <c r="MY76" s="15"/>
      <c r="MZ76" s="15"/>
      <c r="NA76" s="15"/>
      <c r="NB76" s="15"/>
      <c r="NC76" s="15"/>
      <c r="ND76" s="15"/>
      <c r="NE76" s="15">
        <v>0</v>
      </c>
      <c r="NF76" s="15"/>
      <c r="NG76" s="15"/>
      <c r="NH76" s="15"/>
      <c r="NI76" s="15"/>
      <c r="NJ76" s="15"/>
      <c r="NK76" s="15"/>
      <c r="NL76" s="15"/>
      <c r="NM76" s="15"/>
      <c r="NN76" s="15"/>
      <c r="NO76" s="15"/>
      <c r="NP76" s="15"/>
      <c r="NQ76" s="15">
        <v>0</v>
      </c>
      <c r="NR76" s="15"/>
      <c r="NS76" s="15"/>
      <c r="NT76" s="15"/>
      <c r="NU76" s="15"/>
      <c r="NV76" s="15"/>
      <c r="NW76" s="15"/>
      <c r="NX76" s="15"/>
      <c r="NY76" s="15"/>
      <c r="NZ76" s="15"/>
      <c r="OA76" s="15"/>
      <c r="OB76" s="15"/>
      <c r="OC76" s="15">
        <v>0</v>
      </c>
      <c r="OD76" s="15"/>
      <c r="OE76" s="15"/>
      <c r="OF76" s="15"/>
      <c r="OG76" s="15"/>
      <c r="OH76" s="15"/>
      <c r="OI76" s="15"/>
      <c r="OJ76" s="15"/>
      <c r="OK76" s="15"/>
      <c r="OL76" s="15"/>
      <c r="OM76" s="15"/>
      <c r="ON76" s="15"/>
      <c r="OO76" s="15">
        <v>0</v>
      </c>
      <c r="OP76" s="15"/>
      <c r="OQ76" s="15"/>
      <c r="OR76" s="15"/>
      <c r="OS76" s="15"/>
      <c r="OT76" s="15"/>
      <c r="OU76" s="15"/>
      <c r="OV76" s="15"/>
      <c r="OW76" s="15"/>
      <c r="OX76" s="15"/>
      <c r="OY76" s="15"/>
      <c r="OZ76" s="15"/>
      <c r="PA76" s="15">
        <v>0</v>
      </c>
      <c r="PB76" s="15"/>
      <c r="PC76" s="15"/>
      <c r="PD76" s="15"/>
      <c r="PE76" s="15"/>
      <c r="PF76" s="15"/>
      <c r="PG76" s="15"/>
      <c r="PH76" s="15"/>
      <c r="PI76" s="15"/>
      <c r="PJ76" s="15"/>
      <c r="PK76" s="15"/>
      <c r="PL76" s="15"/>
      <c r="PM76" s="15">
        <v>0</v>
      </c>
      <c r="PN76" s="15"/>
      <c r="PO76" s="15"/>
      <c r="PP76" s="15"/>
      <c r="PQ76" s="15"/>
      <c r="PR76" s="15"/>
      <c r="PS76" s="15"/>
      <c r="PT76" s="15"/>
      <c r="PU76" s="15"/>
      <c r="PV76" s="15"/>
      <c r="PW76" s="15"/>
      <c r="PX76" s="15"/>
      <c r="PY76" s="15">
        <v>0</v>
      </c>
      <c r="PZ76" s="15"/>
      <c r="QA76" s="15"/>
      <c r="QB76" s="15"/>
      <c r="QC76" s="15"/>
      <c r="QD76" s="15"/>
      <c r="QE76" s="15"/>
      <c r="QF76" s="15"/>
      <c r="QG76" s="15"/>
      <c r="QH76" s="15"/>
      <c r="QI76" s="15"/>
    </row>
    <row r="77" spans="18:451">
      <c r="R77" s="13"/>
      <c r="S77" s="13" t="s">
        <v>54</v>
      </c>
      <c r="T77" s="16"/>
      <c r="U77" s="26"/>
      <c r="V77" s="26"/>
      <c r="W77" s="26"/>
      <c r="X77" s="26"/>
      <c r="Y77" s="26"/>
      <c r="Z77" s="26"/>
      <c r="AA77" s="26"/>
      <c r="AB77" s="26"/>
      <c r="AC77" s="26">
        <v>11</v>
      </c>
      <c r="AD77" s="26"/>
      <c r="AE77" s="26"/>
      <c r="AF77" s="29"/>
      <c r="AG77" s="29"/>
      <c r="AH77" s="29"/>
      <c r="AI77" s="29"/>
      <c r="AJ77" s="29"/>
      <c r="AK77" s="29"/>
      <c r="AL77" s="29"/>
      <c r="AM77" s="29"/>
      <c r="AN77" s="29"/>
      <c r="AO77" s="29">
        <v>0</v>
      </c>
      <c r="AP77" s="29"/>
      <c r="AQ77" s="29"/>
      <c r="AR77" s="26"/>
      <c r="AS77" s="26"/>
      <c r="AT77" s="26"/>
      <c r="AU77" s="26"/>
      <c r="AV77" s="26"/>
      <c r="AW77" s="26"/>
      <c r="AX77" s="26"/>
      <c r="AY77" s="26"/>
      <c r="AZ77" s="26"/>
      <c r="BA77" s="26">
        <v>0</v>
      </c>
      <c r="BB77" s="26"/>
      <c r="BC77" s="26"/>
      <c r="BD77" s="26"/>
      <c r="BE77" s="26"/>
      <c r="BF77" s="26"/>
      <c r="BG77" s="26"/>
      <c r="BH77" s="15"/>
      <c r="BI77" s="15"/>
      <c r="BJ77" s="15"/>
      <c r="BK77" s="15"/>
      <c r="BL77" s="15"/>
      <c r="BM77" s="15">
        <v>0</v>
      </c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>
        <v>0</v>
      </c>
      <c r="BZ77" s="15"/>
      <c r="CA77" s="15"/>
      <c r="CB77" s="17" t="e">
        <v>#DIV/0!</v>
      </c>
      <c r="CC77" s="17" t="e">
        <v>#DIV/0!</v>
      </c>
      <c r="CD77" s="17" t="e">
        <v>#DIV/0!</v>
      </c>
      <c r="CE77" s="17" t="e">
        <v>#DIV/0!</v>
      </c>
      <c r="CF77" s="17" t="e">
        <v>#DIV/0!</v>
      </c>
      <c r="CG77" s="17" t="e">
        <v>#DIV/0!</v>
      </c>
      <c r="CH77" s="17" t="e">
        <v>#DIV/0!</v>
      </c>
      <c r="CI77" s="17" t="e">
        <v>#DIV/0!</v>
      </c>
      <c r="CJ77" s="17" t="e">
        <v>#DIV/0!</v>
      </c>
      <c r="CK77" s="17" t="e">
        <v>#DIV/0!</v>
      </c>
      <c r="CL77" s="17" t="e">
        <v>#DIV/0!</v>
      </c>
      <c r="CM77" s="17" t="e">
        <v>#DIV/0!</v>
      </c>
      <c r="CN77" s="17" t="e">
        <v>#DIV/0!</v>
      </c>
      <c r="CO77" s="17" t="e">
        <v>#DIV/0!</v>
      </c>
      <c r="CP77" s="17" t="e">
        <v>#DIV/0!</v>
      </c>
      <c r="CQ77" s="17" t="e">
        <v>#DIV/0!</v>
      </c>
      <c r="CR77" s="17" t="e">
        <v>#DIV/0!</v>
      </c>
      <c r="CS77" s="17" t="e">
        <v>#DIV/0!</v>
      </c>
      <c r="CT77" s="17" t="e">
        <v>#DIV/0!</v>
      </c>
      <c r="CU77" s="17" t="e">
        <v>#DIV/0!</v>
      </c>
      <c r="CV77" s="17" t="e">
        <v>#DIV/0!</v>
      </c>
      <c r="CW77" s="17" t="e">
        <v>#DIV/0!</v>
      </c>
      <c r="CX77" s="17" t="e">
        <v>#DIV/0!</v>
      </c>
      <c r="CY77" s="17" t="e">
        <v>#DIV/0!</v>
      </c>
      <c r="CZ77" s="17">
        <v>0</v>
      </c>
      <c r="DA77" s="17">
        <v>0</v>
      </c>
      <c r="DB77" s="17">
        <v>0</v>
      </c>
      <c r="DC77" s="17">
        <v>0</v>
      </c>
      <c r="DD77" s="17">
        <v>0</v>
      </c>
      <c r="DE77" s="17">
        <v>0</v>
      </c>
      <c r="DF77" s="17">
        <v>0</v>
      </c>
      <c r="DG77" s="17">
        <v>0</v>
      </c>
      <c r="DH77" s="17">
        <v>0</v>
      </c>
      <c r="DI77" s="17">
        <v>0.15711810069944454</v>
      </c>
      <c r="DJ77" s="17">
        <v>0</v>
      </c>
      <c r="DK77" s="17">
        <v>0</v>
      </c>
      <c r="DL77" s="18">
        <v>0</v>
      </c>
      <c r="DM77" s="18">
        <v>0</v>
      </c>
      <c r="DN77" s="18">
        <v>0</v>
      </c>
      <c r="DO77" s="18">
        <v>0</v>
      </c>
      <c r="DP77" s="18">
        <v>0</v>
      </c>
      <c r="DQ77" s="18">
        <v>0</v>
      </c>
      <c r="DR77" s="18">
        <v>0</v>
      </c>
      <c r="DS77" s="18">
        <v>0</v>
      </c>
      <c r="DT77" s="18">
        <v>0</v>
      </c>
      <c r="DU77" s="18">
        <v>118.15729097087096</v>
      </c>
      <c r="DV77" s="18">
        <v>0</v>
      </c>
      <c r="DW77" s="18">
        <v>0</v>
      </c>
      <c r="DX77" s="18">
        <v>0</v>
      </c>
      <c r="DY77" s="18">
        <v>0</v>
      </c>
      <c r="DZ77" s="18">
        <v>0</v>
      </c>
      <c r="EA77" s="18">
        <v>0</v>
      </c>
      <c r="EB77" s="18">
        <v>0</v>
      </c>
      <c r="EC77" s="18">
        <v>0</v>
      </c>
      <c r="ED77" s="18">
        <v>0</v>
      </c>
      <c r="EE77" s="18">
        <v>0</v>
      </c>
      <c r="EF77" s="18">
        <v>0</v>
      </c>
      <c r="EG77" s="18">
        <v>114.35585527669204</v>
      </c>
      <c r="EH77" s="18">
        <v>0</v>
      </c>
      <c r="EI77" s="18">
        <v>0</v>
      </c>
      <c r="EJ77" s="18">
        <v>0</v>
      </c>
      <c r="EK77" s="18">
        <v>0</v>
      </c>
      <c r="EL77" s="18">
        <v>0</v>
      </c>
      <c r="EM77" s="18">
        <v>0</v>
      </c>
      <c r="EN77" s="18">
        <v>0</v>
      </c>
      <c r="EO77" s="18">
        <v>0</v>
      </c>
      <c r="EP77" s="18">
        <v>0</v>
      </c>
      <c r="EQ77" s="18">
        <v>0</v>
      </c>
      <c r="ER77" s="18">
        <v>0</v>
      </c>
      <c r="ES77" s="18">
        <v>4</v>
      </c>
      <c r="ET77" s="18">
        <v>0</v>
      </c>
      <c r="EU77" s="18">
        <v>0</v>
      </c>
      <c r="EV77" s="18">
        <v>0</v>
      </c>
      <c r="EW77" s="18">
        <v>0</v>
      </c>
      <c r="EX77" s="18">
        <v>0</v>
      </c>
      <c r="EY77" s="18">
        <v>0</v>
      </c>
      <c r="EZ77" s="18">
        <v>0</v>
      </c>
      <c r="FA77" s="18">
        <v>0</v>
      </c>
      <c r="FB77" s="18">
        <v>0</v>
      </c>
      <c r="FC77" s="18">
        <v>0</v>
      </c>
      <c r="FD77" s="18">
        <v>0</v>
      </c>
      <c r="FE77" s="18">
        <v>747.11489704643805</v>
      </c>
      <c r="FF77" s="18">
        <v>0</v>
      </c>
      <c r="FG77" s="18">
        <v>0</v>
      </c>
      <c r="FH77" s="14">
        <v>0</v>
      </c>
      <c r="FI77" s="14">
        <v>0</v>
      </c>
      <c r="FJ77" s="14">
        <v>0</v>
      </c>
      <c r="FK77" s="14">
        <v>0</v>
      </c>
      <c r="FL77" s="14">
        <v>0</v>
      </c>
      <c r="FM77" s="14">
        <v>0</v>
      </c>
      <c r="FN77" s="14">
        <v>0</v>
      </c>
      <c r="FO77" s="14">
        <v>0</v>
      </c>
      <c r="FP77" s="14">
        <v>0</v>
      </c>
      <c r="FQ77" s="14">
        <v>189532</v>
      </c>
      <c r="FR77" s="14">
        <v>0</v>
      </c>
      <c r="FS77" s="14">
        <v>0</v>
      </c>
      <c r="FT77" s="17">
        <v>0</v>
      </c>
      <c r="FU77" s="17">
        <v>0</v>
      </c>
      <c r="FV77" s="17">
        <v>0</v>
      </c>
      <c r="FW77" s="17">
        <v>0</v>
      </c>
      <c r="FX77" s="17">
        <v>0</v>
      </c>
      <c r="FY77" s="17">
        <v>0</v>
      </c>
      <c r="FZ77" s="17">
        <v>0</v>
      </c>
      <c r="GA77" s="17">
        <v>0</v>
      </c>
      <c r="GB77" s="17">
        <v>0</v>
      </c>
      <c r="GC77" s="17">
        <v>0.17928370934723423</v>
      </c>
      <c r="GD77" s="17">
        <v>0</v>
      </c>
      <c r="GE77" s="17">
        <v>0</v>
      </c>
      <c r="GF77" s="16"/>
      <c r="GG77" s="16"/>
      <c r="GH77" s="16"/>
      <c r="GI77" s="16"/>
      <c r="GJ77" s="16"/>
      <c r="GK77" s="16"/>
      <c r="GL77" s="16"/>
      <c r="GM77" s="16"/>
      <c r="GN77" s="16"/>
      <c r="GO77" s="16">
        <v>0</v>
      </c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>
        <v>0</v>
      </c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>
        <v>0</v>
      </c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>
        <v>0</v>
      </c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>
        <v>0</v>
      </c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>
        <v>0</v>
      </c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>
        <v>0</v>
      </c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>
        <v>0</v>
      </c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>
        <v>0</v>
      </c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>
        <v>11</v>
      </c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>
        <v>0</v>
      </c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>
        <v>0</v>
      </c>
      <c r="LR77" s="16"/>
      <c r="LS77" s="16"/>
      <c r="LT77" s="15"/>
      <c r="LU77" s="15"/>
      <c r="LV77" s="15"/>
      <c r="LW77" s="15"/>
      <c r="LX77" s="15"/>
      <c r="LY77" s="15"/>
      <c r="LZ77" s="15"/>
      <c r="MA77" s="15"/>
      <c r="MB77" s="15"/>
      <c r="MC77" s="15">
        <v>0</v>
      </c>
      <c r="MD77" s="15"/>
      <c r="ME77" s="15"/>
      <c r="MF77" s="15"/>
      <c r="MG77" s="15"/>
      <c r="MH77" s="15"/>
      <c r="MI77" s="15"/>
      <c r="MJ77" s="15"/>
      <c r="MK77" s="15"/>
      <c r="ML77" s="15"/>
      <c r="MM77" s="15"/>
      <c r="MN77" s="15"/>
      <c r="MO77" s="15">
        <v>0</v>
      </c>
      <c r="MP77" s="15"/>
      <c r="MQ77" s="15"/>
      <c r="MR77" s="15"/>
      <c r="MS77" s="15"/>
      <c r="MT77" s="15"/>
      <c r="MU77" s="15"/>
      <c r="MV77" s="15"/>
      <c r="MW77" s="15"/>
      <c r="MX77" s="15"/>
      <c r="MY77" s="15"/>
      <c r="MZ77" s="15"/>
      <c r="NA77" s="15">
        <v>0</v>
      </c>
      <c r="NB77" s="15"/>
      <c r="NC77" s="15"/>
      <c r="ND77" s="15"/>
      <c r="NE77" s="15"/>
      <c r="NF77" s="15"/>
      <c r="NG77" s="15"/>
      <c r="NH77" s="15"/>
      <c r="NI77" s="15"/>
      <c r="NJ77" s="15"/>
      <c r="NK77" s="15"/>
      <c r="NL77" s="15"/>
      <c r="NM77" s="15">
        <v>0</v>
      </c>
      <c r="NN77" s="15"/>
      <c r="NO77" s="15"/>
      <c r="NP77" s="15"/>
      <c r="NQ77" s="15"/>
      <c r="NR77" s="15"/>
      <c r="NS77" s="15"/>
      <c r="NT77" s="15"/>
      <c r="NU77" s="15"/>
      <c r="NV77" s="15"/>
      <c r="NW77" s="15"/>
      <c r="NX77" s="15"/>
      <c r="NY77" s="15">
        <v>0</v>
      </c>
      <c r="NZ77" s="15"/>
      <c r="OA77" s="15"/>
      <c r="OB77" s="15"/>
      <c r="OC77" s="15"/>
      <c r="OD77" s="15"/>
      <c r="OE77" s="15"/>
      <c r="OF77" s="15"/>
      <c r="OG77" s="15"/>
      <c r="OH77" s="15"/>
      <c r="OI77" s="15"/>
      <c r="OJ77" s="15"/>
      <c r="OK77" s="15">
        <v>0</v>
      </c>
      <c r="OL77" s="15"/>
      <c r="OM77" s="15"/>
      <c r="ON77" s="15"/>
      <c r="OO77" s="15"/>
      <c r="OP77" s="15"/>
      <c r="OQ77" s="15"/>
      <c r="OR77" s="15"/>
      <c r="OS77" s="15"/>
      <c r="OT77" s="15"/>
      <c r="OU77" s="15"/>
      <c r="OV77" s="15"/>
      <c r="OW77" s="15">
        <v>0</v>
      </c>
      <c r="OX77" s="15"/>
      <c r="OY77" s="15"/>
      <c r="OZ77" s="15"/>
      <c r="PA77" s="15"/>
      <c r="PB77" s="15"/>
      <c r="PC77" s="15"/>
      <c r="PD77" s="15"/>
      <c r="PE77" s="15"/>
      <c r="PF77" s="15"/>
      <c r="PG77" s="15"/>
      <c r="PH77" s="15"/>
      <c r="PI77" s="15">
        <v>0</v>
      </c>
      <c r="PJ77" s="15"/>
      <c r="PK77" s="15"/>
      <c r="PL77" s="15"/>
      <c r="PM77" s="15"/>
      <c r="PN77" s="15"/>
      <c r="PO77" s="15"/>
      <c r="PP77" s="15"/>
      <c r="PQ77" s="15"/>
      <c r="PR77" s="15"/>
      <c r="PS77" s="15"/>
      <c r="PT77" s="15"/>
      <c r="PU77" s="15">
        <v>0</v>
      </c>
      <c r="PV77" s="15"/>
      <c r="PW77" s="15"/>
      <c r="PX77" s="15"/>
      <c r="PY77" s="15"/>
      <c r="PZ77" s="15"/>
      <c r="QA77" s="15"/>
      <c r="QB77" s="15"/>
      <c r="QC77" s="15"/>
      <c r="QD77" s="15"/>
      <c r="QE77" s="15"/>
      <c r="QF77" s="15"/>
      <c r="QG77" s="15">
        <v>0</v>
      </c>
      <c r="QH77" s="15"/>
      <c r="QI77" s="15"/>
    </row>
    <row r="78" spans="18:451">
      <c r="R78" s="13"/>
      <c r="S78" s="13" t="s">
        <v>55</v>
      </c>
      <c r="T78" s="1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7" t="e">
        <v>#DIV/0!</v>
      </c>
      <c r="CC78" s="17" t="e">
        <v>#DIV/0!</v>
      </c>
      <c r="CD78" s="17" t="e">
        <v>#DIV/0!</v>
      </c>
      <c r="CE78" s="17" t="e">
        <v>#DIV/0!</v>
      </c>
      <c r="CF78" s="17" t="e">
        <v>#DIV/0!</v>
      </c>
      <c r="CG78" s="17" t="e">
        <v>#DIV/0!</v>
      </c>
      <c r="CH78" s="17" t="e">
        <v>#DIV/0!</v>
      </c>
      <c r="CI78" s="17" t="e">
        <v>#DIV/0!</v>
      </c>
      <c r="CJ78" s="17" t="e">
        <v>#DIV/0!</v>
      </c>
      <c r="CK78" s="17" t="e">
        <v>#DIV/0!</v>
      </c>
      <c r="CL78" s="17" t="e">
        <v>#DIV/0!</v>
      </c>
      <c r="CM78" s="17" t="e">
        <v>#DIV/0!</v>
      </c>
      <c r="CN78" s="17" t="e">
        <v>#DIV/0!</v>
      </c>
      <c r="CO78" s="17" t="e">
        <v>#DIV/0!</v>
      </c>
      <c r="CP78" s="17" t="e">
        <v>#DIV/0!</v>
      </c>
      <c r="CQ78" s="17" t="e">
        <v>#DIV/0!</v>
      </c>
      <c r="CR78" s="17" t="e">
        <v>#DIV/0!</v>
      </c>
      <c r="CS78" s="17" t="e">
        <v>#DIV/0!</v>
      </c>
      <c r="CT78" s="17" t="e">
        <v>#DIV/0!</v>
      </c>
      <c r="CU78" s="17" t="e">
        <v>#DIV/0!</v>
      </c>
      <c r="CV78" s="17" t="e">
        <v>#DIV/0!</v>
      </c>
      <c r="CW78" s="17" t="e">
        <v>#DIV/0!</v>
      </c>
      <c r="CX78" s="17" t="e">
        <v>#DIV/0!</v>
      </c>
      <c r="CY78" s="17" t="e">
        <v>#DIV/0!</v>
      </c>
      <c r="CZ78" s="17">
        <v>0</v>
      </c>
      <c r="DA78" s="17">
        <v>0</v>
      </c>
      <c r="DB78" s="17">
        <v>0</v>
      </c>
      <c r="DC78" s="17">
        <v>0</v>
      </c>
      <c r="DD78" s="17">
        <v>0</v>
      </c>
      <c r="DE78" s="17">
        <v>0</v>
      </c>
      <c r="DF78" s="17">
        <v>0</v>
      </c>
      <c r="DG78" s="17">
        <v>0</v>
      </c>
      <c r="DH78" s="17">
        <v>0</v>
      </c>
      <c r="DI78" s="17">
        <v>0</v>
      </c>
      <c r="DJ78" s="17">
        <v>0</v>
      </c>
      <c r="DK78" s="17">
        <v>0</v>
      </c>
      <c r="DL78" s="18">
        <v>0</v>
      </c>
      <c r="DM78" s="18">
        <v>0</v>
      </c>
      <c r="DN78" s="18">
        <v>0</v>
      </c>
      <c r="DO78" s="18">
        <v>0</v>
      </c>
      <c r="DP78" s="18">
        <v>0</v>
      </c>
      <c r="DQ78" s="18">
        <v>0</v>
      </c>
      <c r="DR78" s="18">
        <v>0</v>
      </c>
      <c r="DS78" s="18">
        <v>0</v>
      </c>
      <c r="DT78" s="18">
        <v>0</v>
      </c>
      <c r="DU78" s="18">
        <v>0</v>
      </c>
      <c r="DV78" s="18">
        <v>0</v>
      </c>
      <c r="DW78" s="18">
        <v>0</v>
      </c>
      <c r="DX78" s="18">
        <v>0</v>
      </c>
      <c r="DY78" s="18">
        <v>0</v>
      </c>
      <c r="DZ78" s="18">
        <v>0</v>
      </c>
      <c r="EA78" s="18">
        <v>0</v>
      </c>
      <c r="EB78" s="18">
        <v>0</v>
      </c>
      <c r="EC78" s="18">
        <v>0</v>
      </c>
      <c r="ED78" s="18">
        <v>0</v>
      </c>
      <c r="EE78" s="18">
        <v>0</v>
      </c>
      <c r="EF78" s="18">
        <v>0</v>
      </c>
      <c r="EG78" s="18">
        <v>0</v>
      </c>
      <c r="EH78" s="18">
        <v>0</v>
      </c>
      <c r="EI78" s="18">
        <v>0</v>
      </c>
      <c r="EJ78" s="18">
        <v>0</v>
      </c>
      <c r="EK78" s="18">
        <v>0</v>
      </c>
      <c r="EL78" s="18">
        <v>0</v>
      </c>
      <c r="EM78" s="18">
        <v>0</v>
      </c>
      <c r="EN78" s="18">
        <v>0</v>
      </c>
      <c r="EO78" s="18">
        <v>0</v>
      </c>
      <c r="EP78" s="18">
        <v>0</v>
      </c>
      <c r="EQ78" s="18">
        <v>0</v>
      </c>
      <c r="ER78" s="18">
        <v>0</v>
      </c>
      <c r="ES78" s="18">
        <v>0</v>
      </c>
      <c r="ET78" s="18">
        <v>0</v>
      </c>
      <c r="EU78" s="18">
        <v>0</v>
      </c>
      <c r="EV78" s="18">
        <v>0</v>
      </c>
      <c r="EW78" s="18">
        <v>0</v>
      </c>
      <c r="EX78" s="18">
        <v>0</v>
      </c>
      <c r="EY78" s="18">
        <v>0</v>
      </c>
      <c r="EZ78" s="18">
        <v>0</v>
      </c>
      <c r="FA78" s="18">
        <v>0</v>
      </c>
      <c r="FB78" s="18">
        <v>0</v>
      </c>
      <c r="FC78" s="18">
        <v>0</v>
      </c>
      <c r="FD78" s="18">
        <v>0</v>
      </c>
      <c r="FE78" s="18">
        <v>0</v>
      </c>
      <c r="FF78" s="18">
        <v>0</v>
      </c>
      <c r="FG78" s="18">
        <v>0</v>
      </c>
      <c r="FH78" s="14">
        <v>0</v>
      </c>
      <c r="FI78" s="14">
        <v>0</v>
      </c>
      <c r="FJ78" s="14">
        <v>0</v>
      </c>
      <c r="FK78" s="14">
        <v>0</v>
      </c>
      <c r="FL78" s="14">
        <v>0</v>
      </c>
      <c r="FM78" s="14">
        <v>0</v>
      </c>
      <c r="FN78" s="14">
        <v>0</v>
      </c>
      <c r="FO78" s="14">
        <v>0</v>
      </c>
      <c r="FP78" s="14">
        <v>0</v>
      </c>
      <c r="FQ78" s="14">
        <v>0</v>
      </c>
      <c r="FR78" s="14">
        <v>0</v>
      </c>
      <c r="FS78" s="14">
        <v>0</v>
      </c>
      <c r="FT78" s="17">
        <v>0</v>
      </c>
      <c r="FU78" s="17">
        <v>0</v>
      </c>
      <c r="FV78" s="17">
        <v>0</v>
      </c>
      <c r="FW78" s="17">
        <v>0</v>
      </c>
      <c r="FX78" s="17">
        <v>0</v>
      </c>
      <c r="FY78" s="17">
        <v>0</v>
      </c>
      <c r="FZ78" s="17">
        <v>0</v>
      </c>
      <c r="GA78" s="17">
        <v>0</v>
      </c>
      <c r="GB78" s="17">
        <v>0</v>
      </c>
      <c r="GC78" s="17">
        <v>0</v>
      </c>
      <c r="GD78" s="17">
        <v>0</v>
      </c>
      <c r="GE78" s="17">
        <v>0</v>
      </c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5"/>
      <c r="LU78" s="15"/>
      <c r="LV78" s="15"/>
      <c r="LW78" s="15"/>
      <c r="LX78" s="15"/>
      <c r="LY78" s="15"/>
      <c r="LZ78" s="15"/>
      <c r="MA78" s="15"/>
      <c r="MB78" s="15"/>
      <c r="MC78" s="15"/>
      <c r="MD78" s="15"/>
      <c r="ME78" s="15"/>
      <c r="MF78" s="15"/>
      <c r="MG78" s="15"/>
      <c r="MH78" s="15"/>
      <c r="MI78" s="15"/>
      <c r="MJ78" s="15"/>
      <c r="MK78" s="15"/>
      <c r="ML78" s="15"/>
      <c r="MM78" s="15"/>
      <c r="MN78" s="15"/>
      <c r="MO78" s="15"/>
      <c r="MP78" s="15"/>
      <c r="MQ78" s="15"/>
      <c r="MR78" s="15"/>
      <c r="MS78" s="15"/>
      <c r="MT78" s="15"/>
      <c r="MU78" s="15"/>
      <c r="MV78" s="15"/>
      <c r="MW78" s="15"/>
      <c r="MX78" s="15"/>
      <c r="MY78" s="15"/>
      <c r="MZ78" s="15"/>
      <c r="NA78" s="15"/>
      <c r="NB78" s="15"/>
      <c r="NC78" s="15"/>
      <c r="ND78" s="15"/>
      <c r="NE78" s="15"/>
      <c r="NF78" s="15"/>
      <c r="NG78" s="15"/>
      <c r="NH78" s="15"/>
      <c r="NI78" s="15"/>
      <c r="NJ78" s="15"/>
      <c r="NK78" s="15"/>
      <c r="NL78" s="15"/>
      <c r="NM78" s="15"/>
      <c r="NN78" s="15"/>
      <c r="NO78" s="15"/>
      <c r="NP78" s="15"/>
      <c r="NQ78" s="15"/>
      <c r="NR78" s="15"/>
      <c r="NS78" s="15"/>
      <c r="NT78" s="15"/>
      <c r="NU78" s="15"/>
      <c r="NV78" s="15"/>
      <c r="NW78" s="15"/>
      <c r="NX78" s="15"/>
      <c r="NY78" s="15"/>
      <c r="NZ78" s="15"/>
      <c r="OA78" s="15"/>
      <c r="OB78" s="15"/>
      <c r="OC78" s="15"/>
      <c r="OD78" s="15"/>
      <c r="OE78" s="15"/>
      <c r="OF78" s="15"/>
      <c r="OG78" s="15"/>
      <c r="OH78" s="15"/>
      <c r="OI78" s="15"/>
      <c r="OJ78" s="15"/>
      <c r="OK78" s="15"/>
      <c r="OL78" s="15"/>
      <c r="OM78" s="15"/>
      <c r="ON78" s="15"/>
      <c r="OO78" s="15"/>
      <c r="OP78" s="15"/>
      <c r="OQ78" s="15"/>
      <c r="OR78" s="15"/>
      <c r="OS78" s="15"/>
      <c r="OT78" s="15"/>
      <c r="OU78" s="15"/>
      <c r="OV78" s="15"/>
      <c r="OW78" s="15"/>
      <c r="OX78" s="15"/>
      <c r="OY78" s="15"/>
      <c r="OZ78" s="15"/>
      <c r="PA78" s="15"/>
      <c r="PB78" s="15"/>
      <c r="PC78" s="15"/>
      <c r="PD78" s="15"/>
      <c r="PE78" s="15"/>
      <c r="PF78" s="15"/>
      <c r="PG78" s="15"/>
      <c r="PH78" s="15"/>
      <c r="PI78" s="15"/>
      <c r="PJ78" s="15"/>
      <c r="PK78" s="15"/>
      <c r="PL78" s="15"/>
      <c r="PM78" s="15"/>
      <c r="PN78" s="15"/>
      <c r="PO78" s="15"/>
      <c r="PP78" s="15"/>
      <c r="PQ78" s="15"/>
      <c r="PR78" s="15"/>
      <c r="PS78" s="15"/>
      <c r="PT78" s="15"/>
      <c r="PU78" s="15"/>
      <c r="PV78" s="15"/>
      <c r="PW78" s="15"/>
      <c r="PX78" s="15"/>
      <c r="PY78" s="15"/>
      <c r="PZ78" s="15"/>
      <c r="QA78" s="15"/>
      <c r="QB78" s="15"/>
      <c r="QC78" s="15"/>
      <c r="QD78" s="15"/>
      <c r="QE78" s="15"/>
      <c r="QF78" s="15"/>
      <c r="QG78" s="15"/>
      <c r="QH78" s="15"/>
      <c r="QI78" s="15"/>
    </row>
    <row r="79" spans="18:451">
      <c r="R79" s="13"/>
      <c r="S79" s="13" t="s">
        <v>56</v>
      </c>
      <c r="T79" s="1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>
        <v>63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>
        <v>0</v>
      </c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>
        <v>0</v>
      </c>
      <c r="BD79" s="26"/>
      <c r="BE79" s="26"/>
      <c r="BF79" s="26"/>
      <c r="BG79" s="26"/>
      <c r="BH79" s="15"/>
      <c r="BI79" s="15"/>
      <c r="BJ79" s="15"/>
      <c r="BK79" s="15"/>
      <c r="BL79" s="15"/>
      <c r="BM79" s="15"/>
      <c r="BN79" s="15"/>
      <c r="BO79" s="15">
        <v>0</v>
      </c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>
        <v>0</v>
      </c>
      <c r="CB79" s="17" t="e">
        <v>#DIV/0!</v>
      </c>
      <c r="CC79" s="17" t="e">
        <v>#DIV/0!</v>
      </c>
      <c r="CD79" s="17" t="e">
        <v>#DIV/0!</v>
      </c>
      <c r="CE79" s="17" t="e">
        <v>#DIV/0!</v>
      </c>
      <c r="CF79" s="17" t="e">
        <v>#DIV/0!</v>
      </c>
      <c r="CG79" s="17" t="e">
        <v>#DIV/0!</v>
      </c>
      <c r="CH79" s="17" t="e">
        <v>#DIV/0!</v>
      </c>
      <c r="CI79" s="17" t="e">
        <v>#DIV/0!</v>
      </c>
      <c r="CJ79" s="17" t="e">
        <v>#DIV/0!</v>
      </c>
      <c r="CK79" s="17" t="e">
        <v>#DIV/0!</v>
      </c>
      <c r="CL79" s="17" t="e">
        <v>#DIV/0!</v>
      </c>
      <c r="CM79" s="17" t="e">
        <v>#DIV/0!</v>
      </c>
      <c r="CN79" s="17" t="e">
        <v>#DIV/0!</v>
      </c>
      <c r="CO79" s="17" t="e">
        <v>#DIV/0!</v>
      </c>
      <c r="CP79" s="17" t="e">
        <v>#DIV/0!</v>
      </c>
      <c r="CQ79" s="17" t="e">
        <v>#DIV/0!</v>
      </c>
      <c r="CR79" s="17" t="e">
        <v>#DIV/0!</v>
      </c>
      <c r="CS79" s="17" t="e">
        <v>#DIV/0!</v>
      </c>
      <c r="CT79" s="17" t="e">
        <v>#DIV/0!</v>
      </c>
      <c r="CU79" s="17" t="e">
        <v>#DIV/0!</v>
      </c>
      <c r="CV79" s="17" t="e">
        <v>#DIV/0!</v>
      </c>
      <c r="CW79" s="17" t="e">
        <v>#DIV/0!</v>
      </c>
      <c r="CX79" s="17" t="e">
        <v>#DIV/0!</v>
      </c>
      <c r="CY79" s="17" t="e">
        <v>#DIV/0!</v>
      </c>
      <c r="CZ79" s="17">
        <v>0</v>
      </c>
      <c r="DA79" s="17">
        <v>0</v>
      </c>
      <c r="DB79" s="17">
        <v>0</v>
      </c>
      <c r="DC79" s="17">
        <v>0</v>
      </c>
      <c r="DD79" s="17">
        <v>0</v>
      </c>
      <c r="DE79" s="17">
        <v>0</v>
      </c>
      <c r="DF79" s="17">
        <v>0</v>
      </c>
      <c r="DG79" s="17">
        <v>0</v>
      </c>
      <c r="DH79" s="17">
        <v>0</v>
      </c>
      <c r="DI79" s="17">
        <v>0</v>
      </c>
      <c r="DJ79" s="17">
        <v>0</v>
      </c>
      <c r="DK79" s="17">
        <v>0.15171978801460256</v>
      </c>
      <c r="DL79" s="18">
        <v>0</v>
      </c>
      <c r="DM79" s="18">
        <v>0</v>
      </c>
      <c r="DN79" s="18">
        <v>0</v>
      </c>
      <c r="DO79" s="18">
        <v>0</v>
      </c>
      <c r="DP79" s="18">
        <v>0</v>
      </c>
      <c r="DQ79" s="18">
        <v>0</v>
      </c>
      <c r="DR79" s="18">
        <v>0</v>
      </c>
      <c r="DS79" s="18">
        <v>0</v>
      </c>
      <c r="DT79" s="18">
        <v>0</v>
      </c>
      <c r="DU79" s="18">
        <v>0</v>
      </c>
      <c r="DV79" s="18">
        <v>0</v>
      </c>
      <c r="DW79" s="18">
        <v>116.69150489760014</v>
      </c>
      <c r="DX79" s="18">
        <v>0</v>
      </c>
      <c r="DY79" s="18">
        <v>0</v>
      </c>
      <c r="DZ79" s="18">
        <v>0</v>
      </c>
      <c r="EA79" s="18">
        <v>0</v>
      </c>
      <c r="EB79" s="18">
        <v>0</v>
      </c>
      <c r="EC79" s="18">
        <v>0</v>
      </c>
      <c r="ED79" s="18">
        <v>0</v>
      </c>
      <c r="EE79" s="18">
        <v>0</v>
      </c>
      <c r="EF79" s="18">
        <v>0</v>
      </c>
      <c r="EG79" s="18">
        <v>0</v>
      </c>
      <c r="EH79" s="18">
        <v>0</v>
      </c>
      <c r="EI79" s="18">
        <v>112.69150489760014</v>
      </c>
      <c r="EJ79" s="18">
        <v>0</v>
      </c>
      <c r="EK79" s="18">
        <v>0</v>
      </c>
      <c r="EL79" s="18">
        <v>0</v>
      </c>
      <c r="EM79" s="18">
        <v>0</v>
      </c>
      <c r="EN79" s="18">
        <v>0</v>
      </c>
      <c r="EO79" s="18">
        <v>0</v>
      </c>
      <c r="EP79" s="18">
        <v>0</v>
      </c>
      <c r="EQ79" s="18">
        <v>0</v>
      </c>
      <c r="ER79" s="18">
        <v>0</v>
      </c>
      <c r="ES79" s="18">
        <v>0</v>
      </c>
      <c r="ET79" s="18">
        <v>0</v>
      </c>
      <c r="EU79" s="18">
        <v>4</v>
      </c>
      <c r="EV79" s="18">
        <v>0</v>
      </c>
      <c r="EW79" s="18">
        <v>0</v>
      </c>
      <c r="EX79" s="18">
        <v>0</v>
      </c>
      <c r="EY79" s="18">
        <v>0</v>
      </c>
      <c r="EZ79" s="18">
        <v>0</v>
      </c>
      <c r="FA79" s="18">
        <v>0</v>
      </c>
      <c r="FB79" s="18">
        <v>0</v>
      </c>
      <c r="FC79" s="18">
        <v>0</v>
      </c>
      <c r="FD79" s="18">
        <v>0</v>
      </c>
      <c r="FE79" s="18">
        <v>0</v>
      </c>
      <c r="FF79" s="18">
        <v>0</v>
      </c>
      <c r="FG79" s="18">
        <v>747.81512017880186</v>
      </c>
      <c r="FH79" s="14">
        <v>0</v>
      </c>
      <c r="FI79" s="14">
        <v>0</v>
      </c>
      <c r="FJ79" s="14">
        <v>0</v>
      </c>
      <c r="FK79" s="14">
        <v>0</v>
      </c>
      <c r="FL79" s="14">
        <v>0</v>
      </c>
      <c r="FM79" s="14">
        <v>0</v>
      </c>
      <c r="FN79" s="14">
        <v>0</v>
      </c>
      <c r="FO79" s="14">
        <v>0</v>
      </c>
      <c r="FP79" s="14">
        <v>0</v>
      </c>
      <c r="FQ79" s="14">
        <v>0</v>
      </c>
      <c r="FR79" s="14">
        <v>0</v>
      </c>
      <c r="FS79" s="14">
        <v>1179042</v>
      </c>
      <c r="FT79" s="17">
        <v>0</v>
      </c>
      <c r="FU79" s="17">
        <v>0</v>
      </c>
      <c r="FV79" s="17">
        <v>0</v>
      </c>
      <c r="FW79" s="17">
        <v>0</v>
      </c>
      <c r="FX79" s="17">
        <v>0</v>
      </c>
      <c r="FY79" s="17">
        <v>0</v>
      </c>
      <c r="FZ79" s="17">
        <v>0</v>
      </c>
      <c r="GA79" s="17">
        <v>0</v>
      </c>
      <c r="GB79" s="17">
        <v>0</v>
      </c>
      <c r="GC79" s="17">
        <v>0</v>
      </c>
      <c r="GD79" s="17">
        <v>0</v>
      </c>
      <c r="GE79" s="17">
        <v>0.18900470042627826</v>
      </c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>
        <v>0</v>
      </c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>
        <v>0</v>
      </c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>
        <v>0</v>
      </c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>
        <v>0</v>
      </c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>
        <v>0</v>
      </c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>
        <v>0</v>
      </c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>
        <v>0</v>
      </c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>
        <v>0</v>
      </c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>
        <v>0</v>
      </c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>
        <v>0</v>
      </c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>
        <v>0</v>
      </c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>
        <v>63</v>
      </c>
      <c r="LT79" s="15"/>
      <c r="LU79" s="15"/>
      <c r="LV79" s="15"/>
      <c r="LW79" s="15"/>
      <c r="LX79" s="15"/>
      <c r="LY79" s="15"/>
      <c r="LZ79" s="15"/>
      <c r="MA79" s="15"/>
      <c r="MB79" s="15"/>
      <c r="MC79" s="15"/>
      <c r="MD79" s="15"/>
      <c r="ME79" s="15">
        <v>0</v>
      </c>
      <c r="MF79" s="15"/>
      <c r="MG79" s="15"/>
      <c r="MH79" s="15"/>
      <c r="MI79" s="15"/>
      <c r="MJ79" s="15"/>
      <c r="MK79" s="15"/>
      <c r="ML79" s="15"/>
      <c r="MM79" s="15"/>
      <c r="MN79" s="15"/>
      <c r="MO79" s="15"/>
      <c r="MP79" s="15"/>
      <c r="MQ79" s="15">
        <v>0</v>
      </c>
      <c r="MR79" s="15"/>
      <c r="MS79" s="15"/>
      <c r="MT79" s="15"/>
      <c r="MU79" s="15"/>
      <c r="MV79" s="15"/>
      <c r="MW79" s="15"/>
      <c r="MX79" s="15"/>
      <c r="MY79" s="15"/>
      <c r="MZ79" s="15"/>
      <c r="NA79" s="15"/>
      <c r="NB79" s="15"/>
      <c r="NC79" s="15">
        <v>0</v>
      </c>
      <c r="ND79" s="15"/>
      <c r="NE79" s="15"/>
      <c r="NF79" s="15"/>
      <c r="NG79" s="15"/>
      <c r="NH79" s="15"/>
      <c r="NI79" s="15"/>
      <c r="NJ79" s="15"/>
      <c r="NK79" s="15"/>
      <c r="NL79" s="15"/>
      <c r="NM79" s="15"/>
      <c r="NN79" s="15"/>
      <c r="NO79" s="15">
        <v>0</v>
      </c>
      <c r="NP79" s="15"/>
      <c r="NQ79" s="15"/>
      <c r="NR79" s="15"/>
      <c r="NS79" s="15"/>
      <c r="NT79" s="15"/>
      <c r="NU79" s="15"/>
      <c r="NV79" s="15"/>
      <c r="NW79" s="15"/>
      <c r="NX79" s="15"/>
      <c r="NY79" s="15"/>
      <c r="NZ79" s="15"/>
      <c r="OA79" s="15">
        <v>0</v>
      </c>
      <c r="OB79" s="15"/>
      <c r="OC79" s="15"/>
      <c r="OD79" s="15"/>
      <c r="OE79" s="15"/>
      <c r="OF79" s="15"/>
      <c r="OG79" s="15"/>
      <c r="OH79" s="15"/>
      <c r="OI79" s="15"/>
      <c r="OJ79" s="15"/>
      <c r="OK79" s="15"/>
      <c r="OL79" s="15"/>
      <c r="OM79" s="15">
        <v>0</v>
      </c>
      <c r="ON79" s="15"/>
      <c r="OO79" s="15"/>
      <c r="OP79" s="15"/>
      <c r="OQ79" s="15"/>
      <c r="OR79" s="15"/>
      <c r="OS79" s="15"/>
      <c r="OT79" s="15"/>
      <c r="OU79" s="15"/>
      <c r="OV79" s="15"/>
      <c r="OW79" s="15"/>
      <c r="OX79" s="15"/>
      <c r="OY79" s="15">
        <v>0</v>
      </c>
      <c r="OZ79" s="15"/>
      <c r="PA79" s="15"/>
      <c r="PB79" s="15"/>
      <c r="PC79" s="15"/>
      <c r="PD79" s="15"/>
      <c r="PE79" s="15"/>
      <c r="PF79" s="15"/>
      <c r="PG79" s="15"/>
      <c r="PH79" s="15"/>
      <c r="PI79" s="15"/>
      <c r="PJ79" s="15"/>
      <c r="PK79" s="15">
        <v>0</v>
      </c>
      <c r="PL79" s="15"/>
      <c r="PM79" s="15"/>
      <c r="PN79" s="15"/>
      <c r="PO79" s="15"/>
      <c r="PP79" s="15"/>
      <c r="PQ79" s="15"/>
      <c r="PR79" s="15"/>
      <c r="PS79" s="15"/>
      <c r="PT79" s="15"/>
      <c r="PU79" s="15"/>
      <c r="PV79" s="15"/>
      <c r="PW79" s="15">
        <v>0</v>
      </c>
      <c r="PX79" s="15"/>
      <c r="PY79" s="15"/>
      <c r="PZ79" s="15"/>
      <c r="QA79" s="15"/>
      <c r="QB79" s="15"/>
      <c r="QC79" s="15"/>
      <c r="QD79" s="15"/>
      <c r="QE79" s="15"/>
      <c r="QF79" s="15"/>
      <c r="QG79" s="15"/>
      <c r="QH79" s="15"/>
      <c r="QI79" s="15">
        <v>0</v>
      </c>
    </row>
    <row r="80" spans="18:451">
      <c r="R80" s="13"/>
      <c r="S80" s="13" t="s">
        <v>57</v>
      </c>
      <c r="T80" s="16"/>
      <c r="U80" s="26"/>
      <c r="V80" s="26"/>
      <c r="W80" s="26"/>
      <c r="X80" s="26"/>
      <c r="Y80" s="26"/>
      <c r="Z80" s="26"/>
      <c r="AA80" s="26"/>
      <c r="AB80" s="26"/>
      <c r="AC80" s="14">
        <v>1</v>
      </c>
      <c r="AD80" s="14"/>
      <c r="AE80" s="14"/>
      <c r="AF80" s="29"/>
      <c r="AG80" s="29"/>
      <c r="AH80" s="29"/>
      <c r="AI80" s="29"/>
      <c r="AJ80" s="29"/>
      <c r="AK80" s="29"/>
      <c r="AL80" s="29"/>
      <c r="AM80" s="29"/>
      <c r="AN80" s="29"/>
      <c r="AO80" s="29">
        <v>0</v>
      </c>
      <c r="AP80" s="29"/>
      <c r="AQ80" s="29"/>
      <c r="AR80" s="26"/>
      <c r="AS80" s="26"/>
      <c r="AT80" s="26"/>
      <c r="AU80" s="26"/>
      <c r="AV80" s="26"/>
      <c r="AW80" s="26"/>
      <c r="AX80" s="26"/>
      <c r="AY80" s="26"/>
      <c r="AZ80" s="26"/>
      <c r="BA80" s="26">
        <v>0</v>
      </c>
      <c r="BB80" s="26"/>
      <c r="BC80" s="26"/>
      <c r="BD80" s="26"/>
      <c r="BE80" s="26"/>
      <c r="BF80" s="26"/>
      <c r="BG80" s="26"/>
      <c r="BH80" s="15"/>
      <c r="BI80" s="15"/>
      <c r="BJ80" s="15"/>
      <c r="BK80" s="15"/>
      <c r="BL80" s="15"/>
      <c r="BM80" s="15">
        <v>0</v>
      </c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>
        <v>0</v>
      </c>
      <c r="BZ80" s="15"/>
      <c r="CA80" s="15"/>
      <c r="CB80" s="17" t="e">
        <v>#DIV/0!</v>
      </c>
      <c r="CC80" s="17" t="e">
        <v>#DIV/0!</v>
      </c>
      <c r="CD80" s="17" t="e">
        <v>#DIV/0!</v>
      </c>
      <c r="CE80" s="17" t="e">
        <v>#DIV/0!</v>
      </c>
      <c r="CF80" s="17" t="e">
        <v>#DIV/0!</v>
      </c>
      <c r="CG80" s="17" t="e">
        <v>#DIV/0!</v>
      </c>
      <c r="CH80" s="17" t="e">
        <v>#DIV/0!</v>
      </c>
      <c r="CI80" s="17" t="e">
        <v>#DIV/0!</v>
      </c>
      <c r="CJ80" s="17" t="e">
        <v>#DIV/0!</v>
      </c>
      <c r="CK80" s="17" t="e">
        <v>#DIV/0!</v>
      </c>
      <c r="CL80" s="17" t="e">
        <v>#DIV/0!</v>
      </c>
      <c r="CM80" s="17" t="e">
        <v>#DIV/0!</v>
      </c>
      <c r="CN80" s="17" t="e">
        <v>#DIV/0!</v>
      </c>
      <c r="CO80" s="17" t="e">
        <v>#DIV/0!</v>
      </c>
      <c r="CP80" s="17" t="e">
        <v>#DIV/0!</v>
      </c>
      <c r="CQ80" s="17" t="e">
        <v>#DIV/0!</v>
      </c>
      <c r="CR80" s="17" t="e">
        <v>#DIV/0!</v>
      </c>
      <c r="CS80" s="17" t="e">
        <v>#DIV/0!</v>
      </c>
      <c r="CT80" s="17" t="e">
        <v>#DIV/0!</v>
      </c>
      <c r="CU80" s="17" t="e">
        <v>#DIV/0!</v>
      </c>
      <c r="CV80" s="17" t="e">
        <v>#DIV/0!</v>
      </c>
      <c r="CW80" s="17" t="e">
        <v>#DIV/0!</v>
      </c>
      <c r="CX80" s="17" t="e">
        <v>#DIV/0!</v>
      </c>
      <c r="CY80" s="17" t="e">
        <v>#DIV/0!</v>
      </c>
      <c r="CZ80" s="17">
        <v>0</v>
      </c>
      <c r="DA80" s="17">
        <v>0</v>
      </c>
      <c r="DB80" s="17">
        <v>0</v>
      </c>
      <c r="DC80" s="17">
        <v>0</v>
      </c>
      <c r="DD80" s="17">
        <v>0</v>
      </c>
      <c r="DE80" s="17">
        <v>0</v>
      </c>
      <c r="DF80" s="17">
        <v>0</v>
      </c>
      <c r="DG80" s="17">
        <v>0</v>
      </c>
      <c r="DH80" s="17">
        <v>0</v>
      </c>
      <c r="DI80" s="17">
        <v>0.15611982661936158</v>
      </c>
      <c r="DJ80" s="17">
        <v>0</v>
      </c>
      <c r="DK80" s="17">
        <v>0</v>
      </c>
      <c r="DL80" s="18">
        <v>0</v>
      </c>
      <c r="DM80" s="18">
        <v>0</v>
      </c>
      <c r="DN80" s="18">
        <v>0</v>
      </c>
      <c r="DO80" s="18">
        <v>0</v>
      </c>
      <c r="DP80" s="18">
        <v>0</v>
      </c>
      <c r="DQ80" s="18">
        <v>0</v>
      </c>
      <c r="DR80" s="18">
        <v>0</v>
      </c>
      <c r="DS80" s="18">
        <v>0</v>
      </c>
      <c r="DT80" s="18">
        <v>0</v>
      </c>
      <c r="DU80" s="18">
        <v>114.29202819189852</v>
      </c>
      <c r="DV80" s="18">
        <v>0</v>
      </c>
      <c r="DW80" s="18">
        <v>0</v>
      </c>
      <c r="DX80" s="18">
        <v>0</v>
      </c>
      <c r="DY80" s="18">
        <v>0</v>
      </c>
      <c r="DZ80" s="18">
        <v>0</v>
      </c>
      <c r="EA80" s="18">
        <v>0</v>
      </c>
      <c r="EB80" s="18">
        <v>0</v>
      </c>
      <c r="EC80" s="18">
        <v>0</v>
      </c>
      <c r="ED80" s="18">
        <v>0</v>
      </c>
      <c r="EE80" s="18">
        <v>0</v>
      </c>
      <c r="EF80" s="18">
        <v>0</v>
      </c>
      <c r="EG80" s="18">
        <v>111.29068720970315</v>
      </c>
      <c r="EH80" s="18">
        <v>0</v>
      </c>
      <c r="EI80" s="18">
        <v>0</v>
      </c>
      <c r="EJ80" s="18">
        <v>0</v>
      </c>
      <c r="EK80" s="18">
        <v>0</v>
      </c>
      <c r="EL80" s="18">
        <v>0</v>
      </c>
      <c r="EM80" s="18">
        <v>0</v>
      </c>
      <c r="EN80" s="18">
        <v>0</v>
      </c>
      <c r="EO80" s="18">
        <v>0</v>
      </c>
      <c r="EP80" s="18">
        <v>0</v>
      </c>
      <c r="EQ80" s="18">
        <v>0</v>
      </c>
      <c r="ER80" s="18">
        <v>0</v>
      </c>
      <c r="ES80" s="18">
        <v>4</v>
      </c>
      <c r="ET80" s="18">
        <v>0</v>
      </c>
      <c r="EU80" s="18">
        <v>0</v>
      </c>
      <c r="EV80" s="18">
        <v>0</v>
      </c>
      <c r="EW80" s="18">
        <v>0</v>
      </c>
      <c r="EX80" s="18">
        <v>0</v>
      </c>
      <c r="EY80" s="18">
        <v>0</v>
      </c>
      <c r="EZ80" s="18">
        <v>0</v>
      </c>
      <c r="FA80" s="18">
        <v>0</v>
      </c>
      <c r="FB80" s="18">
        <v>0</v>
      </c>
      <c r="FC80" s="18">
        <v>0</v>
      </c>
      <c r="FD80" s="18">
        <v>0</v>
      </c>
      <c r="FE80" s="18">
        <v>711.07503288207226</v>
      </c>
      <c r="FF80" s="18">
        <v>0</v>
      </c>
      <c r="FG80" s="18">
        <v>0</v>
      </c>
      <c r="FH80" s="14">
        <v>0</v>
      </c>
      <c r="FI80" s="14">
        <v>0</v>
      </c>
      <c r="FJ80" s="14">
        <v>0</v>
      </c>
      <c r="FK80" s="14">
        <v>0</v>
      </c>
      <c r="FL80" s="14">
        <v>0</v>
      </c>
      <c r="FM80" s="14">
        <v>0</v>
      </c>
      <c r="FN80" s="14">
        <v>0</v>
      </c>
      <c r="FO80" s="14">
        <v>0</v>
      </c>
      <c r="FP80" s="14">
        <v>0</v>
      </c>
      <c r="FQ80" s="14">
        <v>1540351</v>
      </c>
      <c r="FR80" s="14">
        <v>0</v>
      </c>
      <c r="FS80" s="14">
        <v>0</v>
      </c>
      <c r="FT80" s="17">
        <v>0</v>
      </c>
      <c r="FU80" s="17">
        <v>0</v>
      </c>
      <c r="FV80" s="17">
        <v>0</v>
      </c>
      <c r="FW80" s="17">
        <v>0</v>
      </c>
      <c r="FX80" s="17">
        <v>0</v>
      </c>
      <c r="FY80" s="17">
        <v>0</v>
      </c>
      <c r="FZ80" s="17">
        <v>0</v>
      </c>
      <c r="GA80" s="17">
        <v>0</v>
      </c>
      <c r="GB80" s="17">
        <v>0</v>
      </c>
      <c r="GC80" s="17">
        <v>0.16732547971209161</v>
      </c>
      <c r="GD80" s="17">
        <v>0</v>
      </c>
      <c r="GE80" s="17">
        <v>0</v>
      </c>
      <c r="GF80" s="16"/>
      <c r="GG80" s="16"/>
      <c r="GH80" s="16"/>
      <c r="GI80" s="16"/>
      <c r="GJ80" s="16"/>
      <c r="GK80" s="16"/>
      <c r="GL80" s="16"/>
      <c r="GM80" s="16"/>
      <c r="GN80" s="16"/>
      <c r="GO80" s="16">
        <v>0</v>
      </c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>
        <v>0</v>
      </c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>
        <v>0</v>
      </c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>
        <v>0</v>
      </c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>
        <v>0</v>
      </c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>
        <v>0</v>
      </c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>
        <v>0</v>
      </c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>
        <v>0</v>
      </c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>
        <v>0</v>
      </c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>
        <v>113</v>
      </c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>
        <v>0</v>
      </c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>
        <v>0</v>
      </c>
      <c r="LR80" s="16"/>
      <c r="LS80" s="16"/>
      <c r="LT80" s="15"/>
      <c r="LU80" s="15"/>
      <c r="LV80" s="15"/>
      <c r="LW80" s="15"/>
      <c r="LX80" s="15"/>
      <c r="LY80" s="15"/>
      <c r="LZ80" s="15"/>
      <c r="MA80" s="15"/>
      <c r="MB80" s="15"/>
      <c r="MC80" s="15">
        <v>0</v>
      </c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>
        <v>0</v>
      </c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>
        <v>0</v>
      </c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>
        <v>0</v>
      </c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>
        <v>0</v>
      </c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>
        <v>0</v>
      </c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>
        <v>0</v>
      </c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>
        <v>0</v>
      </c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>
        <v>0</v>
      </c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>
        <v>0</v>
      </c>
      <c r="QH80" s="15"/>
      <c r="QI80" s="15"/>
    </row>
    <row r="81" spans="18:451">
      <c r="R81" s="13"/>
      <c r="S81" s="13" t="s">
        <v>58</v>
      </c>
      <c r="T81" s="16"/>
      <c r="U81" s="26"/>
      <c r="V81" s="26"/>
      <c r="W81" s="26"/>
      <c r="X81" s="26"/>
      <c r="Y81" s="26"/>
      <c r="Z81" s="26"/>
      <c r="AA81" s="26"/>
      <c r="AB81" s="26"/>
      <c r="AC81" s="14"/>
      <c r="AD81" s="14">
        <v>1</v>
      </c>
      <c r="AE81" s="14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7" t="e">
        <v>#DIV/0!</v>
      </c>
      <c r="CC81" s="17" t="e">
        <v>#DIV/0!</v>
      </c>
      <c r="CD81" s="17" t="e">
        <v>#DIV/0!</v>
      </c>
      <c r="CE81" s="17" t="e">
        <v>#DIV/0!</v>
      </c>
      <c r="CF81" s="17" t="e">
        <v>#DIV/0!</v>
      </c>
      <c r="CG81" s="17" t="e">
        <v>#DIV/0!</v>
      </c>
      <c r="CH81" s="17" t="e">
        <v>#DIV/0!</v>
      </c>
      <c r="CI81" s="17" t="e">
        <v>#DIV/0!</v>
      </c>
      <c r="CJ81" s="17" t="e">
        <v>#DIV/0!</v>
      </c>
      <c r="CK81" s="17" t="e">
        <v>#DIV/0!</v>
      </c>
      <c r="CL81" s="17" t="e">
        <v>#DIV/0!</v>
      </c>
      <c r="CM81" s="17" t="e">
        <v>#DIV/0!</v>
      </c>
      <c r="CN81" s="17" t="e">
        <v>#DIV/0!</v>
      </c>
      <c r="CO81" s="17" t="e">
        <v>#DIV/0!</v>
      </c>
      <c r="CP81" s="17" t="e">
        <v>#DIV/0!</v>
      </c>
      <c r="CQ81" s="17" t="e">
        <v>#DIV/0!</v>
      </c>
      <c r="CR81" s="17" t="e">
        <v>#DIV/0!</v>
      </c>
      <c r="CS81" s="17" t="e">
        <v>#DIV/0!</v>
      </c>
      <c r="CT81" s="17" t="e">
        <v>#DIV/0!</v>
      </c>
      <c r="CU81" s="17" t="e">
        <v>#DIV/0!</v>
      </c>
      <c r="CV81" s="17" t="e">
        <v>#DIV/0!</v>
      </c>
      <c r="CW81" s="17" t="e">
        <v>#DIV/0!</v>
      </c>
      <c r="CX81" s="17" t="e">
        <v>#DIV/0!</v>
      </c>
      <c r="CY81" s="17" t="e">
        <v>#DIV/0!</v>
      </c>
      <c r="CZ81" s="17">
        <v>0</v>
      </c>
      <c r="DA81" s="17">
        <v>0</v>
      </c>
      <c r="DB81" s="17">
        <v>0</v>
      </c>
      <c r="DC81" s="17">
        <v>0</v>
      </c>
      <c r="DD81" s="17">
        <v>0</v>
      </c>
      <c r="DE81" s="17">
        <v>0</v>
      </c>
      <c r="DF81" s="17">
        <v>0</v>
      </c>
      <c r="DG81" s="17">
        <v>0</v>
      </c>
      <c r="DH81" s="17">
        <v>0</v>
      </c>
      <c r="DI81" s="17">
        <v>0</v>
      </c>
      <c r="DJ81" s="17">
        <v>0</v>
      </c>
      <c r="DK81" s="17">
        <v>0</v>
      </c>
      <c r="DL81" s="18">
        <v>0</v>
      </c>
      <c r="DM81" s="18">
        <v>0</v>
      </c>
      <c r="DN81" s="18">
        <v>0</v>
      </c>
      <c r="DO81" s="18">
        <v>0</v>
      </c>
      <c r="DP81" s="18">
        <v>0</v>
      </c>
      <c r="DQ81" s="18">
        <v>0</v>
      </c>
      <c r="DR81" s="18">
        <v>0</v>
      </c>
      <c r="DS81" s="18">
        <v>0</v>
      </c>
      <c r="DT81" s="18">
        <v>0</v>
      </c>
      <c r="DU81" s="18">
        <v>0</v>
      </c>
      <c r="DV81" s="18">
        <v>0</v>
      </c>
      <c r="DW81" s="18">
        <v>0</v>
      </c>
      <c r="DX81" s="18">
        <v>0</v>
      </c>
      <c r="DY81" s="18">
        <v>0</v>
      </c>
      <c r="DZ81" s="18">
        <v>0</v>
      </c>
      <c r="EA81" s="18">
        <v>0</v>
      </c>
      <c r="EB81" s="18">
        <v>0</v>
      </c>
      <c r="EC81" s="18">
        <v>0</v>
      </c>
      <c r="ED81" s="18">
        <v>0</v>
      </c>
      <c r="EE81" s="18">
        <v>0</v>
      </c>
      <c r="EF81" s="18">
        <v>0</v>
      </c>
      <c r="EG81" s="18">
        <v>0</v>
      </c>
      <c r="EH81" s="18">
        <v>0</v>
      </c>
      <c r="EI81" s="18">
        <v>0</v>
      </c>
      <c r="EJ81" s="18">
        <v>0</v>
      </c>
      <c r="EK81" s="18">
        <v>0</v>
      </c>
      <c r="EL81" s="18">
        <v>0</v>
      </c>
      <c r="EM81" s="18">
        <v>0</v>
      </c>
      <c r="EN81" s="18">
        <v>0</v>
      </c>
      <c r="EO81" s="18">
        <v>0</v>
      </c>
      <c r="EP81" s="18">
        <v>0</v>
      </c>
      <c r="EQ81" s="18">
        <v>0</v>
      </c>
      <c r="ER81" s="18">
        <v>0</v>
      </c>
      <c r="ES81" s="18">
        <v>0</v>
      </c>
      <c r="ET81" s="18">
        <v>0</v>
      </c>
      <c r="EU81" s="18">
        <v>0</v>
      </c>
      <c r="EV81" s="18">
        <v>0</v>
      </c>
      <c r="EW81" s="18">
        <v>0</v>
      </c>
      <c r="EX81" s="18">
        <v>0</v>
      </c>
      <c r="EY81" s="18">
        <v>0</v>
      </c>
      <c r="EZ81" s="18">
        <v>0</v>
      </c>
      <c r="FA81" s="18">
        <v>0</v>
      </c>
      <c r="FB81" s="18">
        <v>0</v>
      </c>
      <c r="FC81" s="18">
        <v>0</v>
      </c>
      <c r="FD81" s="18">
        <v>0</v>
      </c>
      <c r="FE81" s="18">
        <v>0</v>
      </c>
      <c r="FF81" s="18">
        <v>0</v>
      </c>
      <c r="FG81" s="18">
        <v>0</v>
      </c>
      <c r="FH81" s="14">
        <v>0</v>
      </c>
      <c r="FI81" s="14">
        <v>0</v>
      </c>
      <c r="FJ81" s="14">
        <v>0</v>
      </c>
      <c r="FK81" s="14">
        <v>0</v>
      </c>
      <c r="FL81" s="14">
        <v>0</v>
      </c>
      <c r="FM81" s="14">
        <v>0</v>
      </c>
      <c r="FN81" s="14">
        <v>0</v>
      </c>
      <c r="FO81" s="14">
        <v>0</v>
      </c>
      <c r="FP81" s="14">
        <v>0</v>
      </c>
      <c r="FQ81" s="14">
        <v>0</v>
      </c>
      <c r="FR81" s="14">
        <v>0</v>
      </c>
      <c r="FS81" s="14">
        <v>0</v>
      </c>
      <c r="FT81" s="17">
        <v>0</v>
      </c>
      <c r="FU81" s="17">
        <v>0</v>
      </c>
      <c r="FV81" s="17">
        <v>0</v>
      </c>
      <c r="FW81" s="17">
        <v>0</v>
      </c>
      <c r="FX81" s="17">
        <v>0</v>
      </c>
      <c r="FY81" s="17">
        <v>0</v>
      </c>
      <c r="FZ81" s="17">
        <v>0</v>
      </c>
      <c r="GA81" s="17">
        <v>0</v>
      </c>
      <c r="GB81" s="17">
        <v>0</v>
      </c>
      <c r="GC81" s="17">
        <v>0</v>
      </c>
      <c r="GD81" s="17">
        <v>0</v>
      </c>
      <c r="GE81" s="17">
        <v>0</v>
      </c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</row>
    <row r="82" spans="18:451">
      <c r="R82" s="13"/>
      <c r="S82" s="13" t="s">
        <v>59</v>
      </c>
      <c r="T82" s="16"/>
      <c r="U82" s="26"/>
      <c r="V82" s="26"/>
      <c r="W82" s="26"/>
      <c r="X82" s="26"/>
      <c r="Y82" s="26"/>
      <c r="Z82" s="26"/>
      <c r="AA82" s="26"/>
      <c r="AB82" s="26"/>
      <c r="AC82" s="14"/>
      <c r="AD82" s="14"/>
      <c r="AE82" s="14">
        <v>1</v>
      </c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>
        <v>29187</v>
      </c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>
        <v>29187</v>
      </c>
      <c r="BD82" s="26"/>
      <c r="BE82" s="26"/>
      <c r="BF82" s="26"/>
      <c r="BG82" s="26"/>
      <c r="BH82" s="15"/>
      <c r="BI82" s="15"/>
      <c r="BJ82" s="15"/>
      <c r="BK82" s="15"/>
      <c r="BL82" s="15"/>
      <c r="BM82" s="15"/>
      <c r="BN82" s="15"/>
      <c r="BO82" s="15">
        <v>0</v>
      </c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>
        <v>0</v>
      </c>
      <c r="CB82" s="17" t="e">
        <v>#DIV/0!</v>
      </c>
      <c r="CC82" s="17" t="e">
        <v>#DIV/0!</v>
      </c>
      <c r="CD82" s="17" t="e">
        <v>#DIV/0!</v>
      </c>
      <c r="CE82" s="17" t="e">
        <v>#DIV/0!</v>
      </c>
      <c r="CF82" s="17" t="e">
        <v>#DIV/0!</v>
      </c>
      <c r="CG82" s="17" t="e">
        <v>#DIV/0!</v>
      </c>
      <c r="CH82" s="17" t="e">
        <v>#DIV/0!</v>
      </c>
      <c r="CI82" s="17" t="e">
        <v>#DIV/0!</v>
      </c>
      <c r="CJ82" s="17" t="e">
        <v>#DIV/0!</v>
      </c>
      <c r="CK82" s="17" t="e">
        <v>#DIV/0!</v>
      </c>
      <c r="CL82" s="17" t="e">
        <v>#DIV/0!</v>
      </c>
      <c r="CM82" s="17" t="e">
        <v>#DIV/0!</v>
      </c>
      <c r="CN82" s="17" t="e">
        <v>#DIV/0!</v>
      </c>
      <c r="CO82" s="17" t="e">
        <v>#DIV/0!</v>
      </c>
      <c r="CP82" s="17" t="e">
        <v>#DIV/0!</v>
      </c>
      <c r="CQ82" s="17" t="e">
        <v>#DIV/0!</v>
      </c>
      <c r="CR82" s="17" t="e">
        <v>#DIV/0!</v>
      </c>
      <c r="CS82" s="17" t="e">
        <v>#DIV/0!</v>
      </c>
      <c r="CT82" s="17" t="e">
        <v>#DIV/0!</v>
      </c>
      <c r="CU82" s="17" t="e">
        <v>#DIV/0!</v>
      </c>
      <c r="CV82" s="17" t="e">
        <v>#DIV/0!</v>
      </c>
      <c r="CW82" s="17" t="e">
        <v>#DIV/0!</v>
      </c>
      <c r="CX82" s="17" t="e">
        <v>#DIV/0!</v>
      </c>
      <c r="CY82" s="17" t="e">
        <v>#DIV/0!</v>
      </c>
      <c r="CZ82" s="17">
        <v>0</v>
      </c>
      <c r="DA82" s="17">
        <v>0</v>
      </c>
      <c r="DB82" s="17">
        <v>0</v>
      </c>
      <c r="DC82" s="17">
        <v>0</v>
      </c>
      <c r="DD82" s="17">
        <v>0</v>
      </c>
      <c r="DE82" s="17">
        <v>0</v>
      </c>
      <c r="DF82" s="17">
        <v>0</v>
      </c>
      <c r="DG82" s="17">
        <v>0</v>
      </c>
      <c r="DH82" s="17">
        <v>0</v>
      </c>
      <c r="DI82" s="17">
        <v>0</v>
      </c>
      <c r="DJ82" s="17">
        <v>0</v>
      </c>
      <c r="DK82" s="17">
        <v>0.15451589944094721</v>
      </c>
      <c r="DL82" s="18">
        <v>0</v>
      </c>
      <c r="DM82" s="18">
        <v>0</v>
      </c>
      <c r="DN82" s="18">
        <v>0</v>
      </c>
      <c r="DO82" s="18">
        <v>0</v>
      </c>
      <c r="DP82" s="18">
        <v>0</v>
      </c>
      <c r="DQ82" s="18">
        <v>0</v>
      </c>
      <c r="DR82" s="18">
        <v>0</v>
      </c>
      <c r="DS82" s="18">
        <v>0</v>
      </c>
      <c r="DT82" s="18">
        <v>0</v>
      </c>
      <c r="DU82" s="18">
        <v>0</v>
      </c>
      <c r="DV82" s="18">
        <v>0</v>
      </c>
      <c r="DW82" s="18">
        <v>115.69061810591744</v>
      </c>
      <c r="DX82" s="18">
        <v>0</v>
      </c>
      <c r="DY82" s="18">
        <v>0</v>
      </c>
      <c r="DZ82" s="18">
        <v>0</v>
      </c>
      <c r="EA82" s="18">
        <v>0</v>
      </c>
      <c r="EB82" s="18">
        <v>0</v>
      </c>
      <c r="EC82" s="18">
        <v>0</v>
      </c>
      <c r="ED82" s="18">
        <v>0</v>
      </c>
      <c r="EE82" s="18">
        <v>0</v>
      </c>
      <c r="EF82" s="18">
        <v>0</v>
      </c>
      <c r="EG82" s="18">
        <v>0</v>
      </c>
      <c r="EH82" s="18">
        <v>0</v>
      </c>
      <c r="EI82" s="18">
        <v>111.8512189997052</v>
      </c>
      <c r="EJ82" s="18">
        <v>0</v>
      </c>
      <c r="EK82" s="18">
        <v>0</v>
      </c>
      <c r="EL82" s="18">
        <v>0</v>
      </c>
      <c r="EM82" s="18">
        <v>0</v>
      </c>
      <c r="EN82" s="18">
        <v>0</v>
      </c>
      <c r="EO82" s="18">
        <v>0</v>
      </c>
      <c r="EP82" s="18">
        <v>0</v>
      </c>
      <c r="EQ82" s="18">
        <v>0</v>
      </c>
      <c r="ER82" s="18">
        <v>0</v>
      </c>
      <c r="ES82" s="18">
        <v>0</v>
      </c>
      <c r="ET82" s="18">
        <v>0</v>
      </c>
      <c r="EU82" s="18">
        <v>4</v>
      </c>
      <c r="EV82" s="18">
        <v>0</v>
      </c>
      <c r="EW82" s="18">
        <v>0</v>
      </c>
      <c r="EX82" s="18">
        <v>0</v>
      </c>
      <c r="EY82" s="18">
        <v>0</v>
      </c>
      <c r="EZ82" s="18">
        <v>0</v>
      </c>
      <c r="FA82" s="18">
        <v>0</v>
      </c>
      <c r="FB82" s="18">
        <v>0</v>
      </c>
      <c r="FC82" s="18">
        <v>0</v>
      </c>
      <c r="FD82" s="18">
        <v>0</v>
      </c>
      <c r="FE82" s="18">
        <v>0</v>
      </c>
      <c r="FF82" s="18">
        <v>0</v>
      </c>
      <c r="FG82" s="18">
        <v>761.18866919954485</v>
      </c>
      <c r="FH82" s="14">
        <v>0</v>
      </c>
      <c r="FI82" s="14">
        <v>0</v>
      </c>
      <c r="FJ82" s="14">
        <v>0</v>
      </c>
      <c r="FK82" s="14">
        <v>0</v>
      </c>
      <c r="FL82" s="14">
        <v>0</v>
      </c>
      <c r="FM82" s="14">
        <v>0</v>
      </c>
      <c r="FN82" s="14">
        <v>0</v>
      </c>
      <c r="FO82" s="14">
        <v>0</v>
      </c>
      <c r="FP82" s="14">
        <v>0</v>
      </c>
      <c r="FQ82" s="14">
        <v>0</v>
      </c>
      <c r="FR82" s="14">
        <v>0</v>
      </c>
      <c r="FS82" s="14">
        <v>14663774</v>
      </c>
      <c r="FT82" s="17">
        <v>0</v>
      </c>
      <c r="FU82" s="17">
        <v>0</v>
      </c>
      <c r="FV82" s="17">
        <v>0</v>
      </c>
      <c r="FW82" s="17">
        <v>0</v>
      </c>
      <c r="FX82" s="17">
        <v>0</v>
      </c>
      <c r="FY82" s="17">
        <v>0</v>
      </c>
      <c r="FZ82" s="17">
        <v>0</v>
      </c>
      <c r="GA82" s="17">
        <v>0</v>
      </c>
      <c r="GB82" s="17">
        <v>0</v>
      </c>
      <c r="GC82" s="17">
        <v>0</v>
      </c>
      <c r="GD82" s="17">
        <v>0</v>
      </c>
      <c r="GE82" s="17">
        <v>0.19933887210754889</v>
      </c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>
        <v>0</v>
      </c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>
        <v>0</v>
      </c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>
        <v>0</v>
      </c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>
        <v>0</v>
      </c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>
        <v>0</v>
      </c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>
        <v>0</v>
      </c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>
        <v>0</v>
      </c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>
        <v>0</v>
      </c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>
        <v>0</v>
      </c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>
        <v>0</v>
      </c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>
        <v>0</v>
      </c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>
        <v>886</v>
      </c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>
        <v>0</v>
      </c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>
        <v>0</v>
      </c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>
        <v>0</v>
      </c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>
        <v>0</v>
      </c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>
        <v>0</v>
      </c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>
        <v>0</v>
      </c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>
        <v>0</v>
      </c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>
        <v>0</v>
      </c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>
        <v>0</v>
      </c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>
        <v>0</v>
      </c>
    </row>
    <row r="83" spans="18:451">
      <c r="R83" s="13" t="s">
        <v>105</v>
      </c>
      <c r="S83" s="13" t="s">
        <v>48</v>
      </c>
      <c r="T83" s="16"/>
      <c r="U83" s="26">
        <v>5</v>
      </c>
      <c r="V83" s="26"/>
      <c r="W83" s="26"/>
      <c r="X83" s="26"/>
      <c r="Y83" s="26"/>
      <c r="Z83" s="26"/>
      <c r="AA83" s="26"/>
      <c r="AB83" s="26">
        <v>1</v>
      </c>
      <c r="AC83" s="26"/>
      <c r="AD83" s="26"/>
      <c r="AE83" s="26"/>
      <c r="AF83" s="29"/>
      <c r="AG83" s="29">
        <v>39579.79</v>
      </c>
      <c r="AH83" s="29"/>
      <c r="AI83" s="29"/>
      <c r="AJ83" s="29"/>
      <c r="AK83" s="29"/>
      <c r="AL83" s="29"/>
      <c r="AM83" s="29"/>
      <c r="AN83" s="29">
        <v>0</v>
      </c>
      <c r="AO83" s="29"/>
      <c r="AP83" s="29"/>
      <c r="AQ83" s="29"/>
      <c r="AR83" s="26"/>
      <c r="AS83" s="26">
        <v>39579.79</v>
      </c>
      <c r="AT83" s="26"/>
      <c r="AU83" s="26"/>
      <c r="AV83" s="26"/>
      <c r="AW83" s="26"/>
      <c r="AX83" s="26"/>
      <c r="AY83" s="26"/>
      <c r="AZ83" s="26">
        <v>0</v>
      </c>
      <c r="BA83" s="26"/>
      <c r="BB83" s="26"/>
      <c r="BC83" s="26"/>
      <c r="BD83" s="26"/>
      <c r="BE83" s="26">
        <v>0</v>
      </c>
      <c r="BF83" s="26"/>
      <c r="BG83" s="26"/>
      <c r="BH83" s="15"/>
      <c r="BI83" s="15"/>
      <c r="BJ83" s="15"/>
      <c r="BK83" s="15"/>
      <c r="BL83" s="15">
        <v>0</v>
      </c>
      <c r="BM83" s="15"/>
      <c r="BN83" s="15"/>
      <c r="BO83" s="15"/>
      <c r="BP83" s="15"/>
      <c r="BQ83" s="15">
        <v>546.25878508333301</v>
      </c>
      <c r="BR83" s="15"/>
      <c r="BS83" s="15"/>
      <c r="BT83" s="15"/>
      <c r="BU83" s="15"/>
      <c r="BV83" s="15"/>
      <c r="BW83" s="15"/>
      <c r="BX83" s="15">
        <v>0</v>
      </c>
      <c r="BY83" s="15"/>
      <c r="BZ83" s="15"/>
      <c r="CA83" s="15"/>
      <c r="CB83" s="17" t="e">
        <v>#DIV/0!</v>
      </c>
      <c r="CC83" s="17">
        <v>0</v>
      </c>
      <c r="CD83" s="17" t="e">
        <v>#DIV/0!</v>
      </c>
      <c r="CE83" s="17" t="e">
        <v>#DIV/0!</v>
      </c>
      <c r="CF83" s="17" t="e">
        <v>#DIV/0!</v>
      </c>
      <c r="CG83" s="17" t="e">
        <v>#DIV/0!</v>
      </c>
      <c r="CH83" s="17" t="e">
        <v>#DIV/0!</v>
      </c>
      <c r="CI83" s="17" t="e">
        <v>#DIV/0!</v>
      </c>
      <c r="CJ83" s="17" t="e">
        <v>#DIV/0!</v>
      </c>
      <c r="CK83" s="17" t="e">
        <v>#DIV/0!</v>
      </c>
      <c r="CL83" s="17" t="e">
        <v>#DIV/0!</v>
      </c>
      <c r="CM83" s="17" t="e">
        <v>#DIV/0!</v>
      </c>
      <c r="CN83" s="17" t="e">
        <v>#DIV/0!</v>
      </c>
      <c r="CO83" s="17">
        <v>0</v>
      </c>
      <c r="CP83" s="17" t="e">
        <v>#DIV/0!</v>
      </c>
      <c r="CQ83" s="17" t="e">
        <v>#DIV/0!</v>
      </c>
      <c r="CR83" s="17" t="e">
        <v>#DIV/0!</v>
      </c>
      <c r="CS83" s="17" t="e">
        <v>#DIV/0!</v>
      </c>
      <c r="CT83" s="17" t="e">
        <v>#DIV/0!</v>
      </c>
      <c r="CU83" s="17" t="e">
        <v>#DIV/0!</v>
      </c>
      <c r="CV83" s="17" t="e">
        <v>#DIV/0!</v>
      </c>
      <c r="CW83" s="17" t="e">
        <v>#DIV/0!</v>
      </c>
      <c r="CX83" s="17" t="e">
        <v>#DIV/0!</v>
      </c>
      <c r="CY83" s="17" t="e">
        <v>#DIV/0!</v>
      </c>
      <c r="CZ83" s="17">
        <v>0</v>
      </c>
      <c r="DA83" s="17">
        <v>0.1632639389418111</v>
      </c>
      <c r="DB83" s="17">
        <v>0</v>
      </c>
      <c r="DC83" s="17">
        <v>0</v>
      </c>
      <c r="DD83" s="17">
        <v>0</v>
      </c>
      <c r="DE83" s="17">
        <v>0</v>
      </c>
      <c r="DF83" s="17">
        <v>0</v>
      </c>
      <c r="DG83" s="17">
        <v>0</v>
      </c>
      <c r="DH83" s="17">
        <v>0.1699</v>
      </c>
      <c r="DI83" s="17">
        <v>0</v>
      </c>
      <c r="DJ83" s="17">
        <v>0</v>
      </c>
      <c r="DK83" s="17">
        <v>0</v>
      </c>
      <c r="DL83" s="18">
        <v>0</v>
      </c>
      <c r="DM83" s="18">
        <v>120</v>
      </c>
      <c r="DN83" s="18">
        <v>0</v>
      </c>
      <c r="DO83" s="18">
        <v>0</v>
      </c>
      <c r="DP83" s="18">
        <v>0</v>
      </c>
      <c r="DQ83" s="18">
        <v>0</v>
      </c>
      <c r="DR83" s="18">
        <v>0</v>
      </c>
      <c r="DS83" s="18">
        <v>0</v>
      </c>
      <c r="DT83" s="18">
        <v>120</v>
      </c>
      <c r="DU83" s="18">
        <v>0</v>
      </c>
      <c r="DV83" s="18">
        <v>0</v>
      </c>
      <c r="DW83" s="18">
        <v>0</v>
      </c>
      <c r="DX83" s="18">
        <v>0</v>
      </c>
      <c r="DY83" s="18">
        <v>115.07299437621944</v>
      </c>
      <c r="DZ83" s="18">
        <v>0</v>
      </c>
      <c r="EA83" s="18">
        <v>0</v>
      </c>
      <c r="EB83" s="18">
        <v>0</v>
      </c>
      <c r="EC83" s="18">
        <v>0</v>
      </c>
      <c r="ED83" s="18">
        <v>0</v>
      </c>
      <c r="EE83" s="18">
        <v>0</v>
      </c>
      <c r="EF83" s="18">
        <v>115</v>
      </c>
      <c r="EG83" s="18">
        <v>0</v>
      </c>
      <c r="EH83" s="18">
        <v>0</v>
      </c>
      <c r="EI83" s="18">
        <v>0</v>
      </c>
      <c r="EJ83" s="18">
        <v>0</v>
      </c>
      <c r="EK83" s="18">
        <v>5</v>
      </c>
      <c r="EL83" s="18">
        <v>0</v>
      </c>
      <c r="EM83" s="18">
        <v>0</v>
      </c>
      <c r="EN83" s="18">
        <v>0</v>
      </c>
      <c r="EO83" s="18">
        <v>0</v>
      </c>
      <c r="EP83" s="18">
        <v>0</v>
      </c>
      <c r="EQ83" s="18">
        <v>0</v>
      </c>
      <c r="ER83" s="18">
        <v>5</v>
      </c>
      <c r="ES83" s="18">
        <v>0</v>
      </c>
      <c r="ET83" s="18">
        <v>0</v>
      </c>
      <c r="EU83" s="18">
        <v>0</v>
      </c>
      <c r="EV83" s="18">
        <v>0</v>
      </c>
      <c r="EW83" s="18">
        <v>691.69453689888667</v>
      </c>
      <c r="EX83" s="18">
        <v>0</v>
      </c>
      <c r="EY83" s="18">
        <v>0</v>
      </c>
      <c r="EZ83" s="18">
        <v>0</v>
      </c>
      <c r="FA83" s="18">
        <v>0</v>
      </c>
      <c r="FB83" s="18">
        <v>0</v>
      </c>
      <c r="FC83" s="18">
        <v>0</v>
      </c>
      <c r="FD83" s="18">
        <v>757</v>
      </c>
      <c r="FE83" s="18">
        <v>0</v>
      </c>
      <c r="FF83" s="18">
        <v>0</v>
      </c>
      <c r="FG83" s="18">
        <v>0</v>
      </c>
      <c r="FH83" s="14">
        <v>0</v>
      </c>
      <c r="FI83" s="14">
        <v>20870</v>
      </c>
      <c r="FJ83" s="14">
        <v>0</v>
      </c>
      <c r="FK83" s="14">
        <v>0</v>
      </c>
      <c r="FL83" s="14">
        <v>0</v>
      </c>
      <c r="FM83" s="14">
        <v>0</v>
      </c>
      <c r="FN83" s="14">
        <v>0</v>
      </c>
      <c r="FO83" s="14">
        <v>0</v>
      </c>
      <c r="FP83" s="14">
        <v>14660</v>
      </c>
      <c r="FQ83" s="14">
        <v>0</v>
      </c>
      <c r="FR83" s="14">
        <v>0</v>
      </c>
      <c r="FS83" s="14">
        <v>0</v>
      </c>
      <c r="FT83" s="17">
        <v>0</v>
      </c>
      <c r="FU83" s="17">
        <v>0.1650215620507906</v>
      </c>
      <c r="FV83" s="17">
        <v>0</v>
      </c>
      <c r="FW83" s="17">
        <v>0</v>
      </c>
      <c r="FX83" s="17">
        <v>0</v>
      </c>
      <c r="FY83" s="17">
        <v>0</v>
      </c>
      <c r="FZ83" s="17">
        <v>0</v>
      </c>
      <c r="GA83" s="17">
        <v>0</v>
      </c>
      <c r="GB83" s="17">
        <v>0.1</v>
      </c>
      <c r="GC83" s="17">
        <v>0</v>
      </c>
      <c r="GD83" s="17">
        <v>0</v>
      </c>
      <c r="GE83" s="17">
        <v>0</v>
      </c>
      <c r="GF83" s="16"/>
      <c r="GG83" s="16">
        <v>0</v>
      </c>
      <c r="GH83" s="16"/>
      <c r="GI83" s="16"/>
      <c r="GJ83" s="16"/>
      <c r="GK83" s="16"/>
      <c r="GL83" s="16"/>
      <c r="GM83" s="16"/>
      <c r="GN83" s="16">
        <v>0</v>
      </c>
      <c r="GO83" s="16"/>
      <c r="GP83" s="16"/>
      <c r="GQ83" s="16"/>
      <c r="GR83" s="16"/>
      <c r="GS83" s="16">
        <v>5</v>
      </c>
      <c r="GT83" s="16"/>
      <c r="GU83" s="16"/>
      <c r="GV83" s="16"/>
      <c r="GW83" s="16"/>
      <c r="GX83" s="16"/>
      <c r="GY83" s="16"/>
      <c r="GZ83" s="16">
        <v>0</v>
      </c>
      <c r="HA83" s="16"/>
      <c r="HB83" s="16"/>
      <c r="HC83" s="16"/>
      <c r="HD83" s="16"/>
      <c r="HE83" s="16">
        <v>0</v>
      </c>
      <c r="HF83" s="16"/>
      <c r="HG83" s="16"/>
      <c r="HH83" s="16"/>
      <c r="HI83" s="16"/>
      <c r="HJ83" s="16"/>
      <c r="HK83" s="16"/>
      <c r="HL83" s="16">
        <v>0</v>
      </c>
      <c r="HM83" s="16"/>
      <c r="HN83" s="16"/>
      <c r="HO83" s="16"/>
      <c r="HP83" s="16"/>
      <c r="HQ83" s="16">
        <v>0</v>
      </c>
      <c r="HR83" s="16"/>
      <c r="HS83" s="16"/>
      <c r="HT83" s="16"/>
      <c r="HU83" s="16"/>
      <c r="HV83" s="16"/>
      <c r="HW83" s="16"/>
      <c r="HX83" s="16">
        <v>0</v>
      </c>
      <c r="HY83" s="16"/>
      <c r="HZ83" s="16"/>
      <c r="IA83" s="16"/>
      <c r="IB83" s="16"/>
      <c r="IC83" s="16">
        <v>0</v>
      </c>
      <c r="ID83" s="16"/>
      <c r="IE83" s="16"/>
      <c r="IF83" s="16"/>
      <c r="IG83" s="16"/>
      <c r="IH83" s="16"/>
      <c r="II83" s="16"/>
      <c r="IJ83" s="16">
        <v>0</v>
      </c>
      <c r="IK83" s="16"/>
      <c r="IL83" s="16"/>
      <c r="IM83" s="16"/>
      <c r="IN83" s="16"/>
      <c r="IO83" s="16">
        <v>0</v>
      </c>
      <c r="IP83" s="16"/>
      <c r="IQ83" s="16"/>
      <c r="IR83" s="16"/>
      <c r="IS83" s="16"/>
      <c r="IT83" s="16"/>
      <c r="IU83" s="16"/>
      <c r="IV83" s="16">
        <v>0</v>
      </c>
      <c r="IW83" s="16"/>
      <c r="IX83" s="16"/>
      <c r="IY83" s="16"/>
      <c r="IZ83" s="16"/>
      <c r="JA83" s="16">
        <v>0</v>
      </c>
      <c r="JB83" s="16"/>
      <c r="JC83" s="16"/>
      <c r="JD83" s="16"/>
      <c r="JE83" s="16"/>
      <c r="JF83" s="16"/>
      <c r="JG83" s="16"/>
      <c r="JH83" s="16">
        <v>0</v>
      </c>
      <c r="JI83" s="16"/>
      <c r="JJ83" s="16"/>
      <c r="JK83" s="16"/>
      <c r="JL83" s="16"/>
      <c r="JM83" s="16">
        <v>0</v>
      </c>
      <c r="JN83" s="16"/>
      <c r="JO83" s="16"/>
      <c r="JP83" s="16"/>
      <c r="JQ83" s="16"/>
      <c r="JR83" s="16"/>
      <c r="JS83" s="16"/>
      <c r="JT83" s="16">
        <v>0</v>
      </c>
      <c r="JU83" s="16"/>
      <c r="JV83" s="16"/>
      <c r="JW83" s="16"/>
      <c r="JX83" s="16"/>
      <c r="JY83" s="16">
        <v>0</v>
      </c>
      <c r="JZ83" s="16"/>
      <c r="KA83" s="16"/>
      <c r="KB83" s="16"/>
      <c r="KC83" s="16"/>
      <c r="KD83" s="16"/>
      <c r="KE83" s="16"/>
      <c r="KF83" s="16">
        <v>1</v>
      </c>
      <c r="KG83" s="16"/>
      <c r="KH83" s="16"/>
      <c r="KI83" s="16"/>
      <c r="KJ83" s="16"/>
      <c r="KK83" s="16">
        <v>0</v>
      </c>
      <c r="KL83" s="16"/>
      <c r="KM83" s="16"/>
      <c r="KN83" s="16"/>
      <c r="KO83" s="16"/>
      <c r="KP83" s="16"/>
      <c r="KQ83" s="16"/>
      <c r="KR83" s="16">
        <v>0</v>
      </c>
      <c r="KS83" s="16"/>
      <c r="KT83" s="16"/>
      <c r="KU83" s="16"/>
      <c r="KV83" s="16"/>
      <c r="KW83" s="16">
        <v>0</v>
      </c>
      <c r="KX83" s="16"/>
      <c r="KY83" s="16"/>
      <c r="KZ83" s="16"/>
      <c r="LA83" s="16"/>
      <c r="LB83" s="16"/>
      <c r="LC83" s="16"/>
      <c r="LD83" s="16">
        <v>0</v>
      </c>
      <c r="LE83" s="16"/>
      <c r="LF83" s="16"/>
      <c r="LG83" s="16"/>
      <c r="LH83" s="16"/>
      <c r="LI83" s="16">
        <v>0</v>
      </c>
      <c r="LJ83" s="16"/>
      <c r="LK83" s="16"/>
      <c r="LL83" s="16"/>
      <c r="LM83" s="16"/>
      <c r="LN83" s="16"/>
      <c r="LO83" s="16"/>
      <c r="LP83" s="16">
        <v>0</v>
      </c>
      <c r="LQ83" s="16"/>
      <c r="LR83" s="16"/>
      <c r="LS83" s="16"/>
      <c r="LT83" s="15"/>
      <c r="LU83" s="15">
        <v>0</v>
      </c>
      <c r="LV83" s="15"/>
      <c r="LW83" s="15"/>
      <c r="LX83" s="15"/>
      <c r="LY83" s="15"/>
      <c r="LZ83" s="15"/>
      <c r="MA83" s="15"/>
      <c r="MB83" s="15">
        <v>0</v>
      </c>
      <c r="MC83" s="15"/>
      <c r="MD83" s="15"/>
      <c r="ME83" s="15"/>
      <c r="MF83" s="15"/>
      <c r="MG83" s="15">
        <v>39579.79</v>
      </c>
      <c r="MH83" s="15"/>
      <c r="MI83" s="15"/>
      <c r="MJ83" s="15"/>
      <c r="MK83" s="15"/>
      <c r="ML83" s="15"/>
      <c r="MM83" s="15"/>
      <c r="MN83" s="15">
        <v>0</v>
      </c>
      <c r="MO83" s="15"/>
      <c r="MP83" s="15"/>
      <c r="MQ83" s="15"/>
      <c r="MR83" s="15"/>
      <c r="MS83" s="15">
        <v>0</v>
      </c>
      <c r="MT83" s="15"/>
      <c r="MU83" s="15"/>
      <c r="MV83" s="15"/>
      <c r="MW83" s="15"/>
      <c r="MX83" s="15"/>
      <c r="MY83" s="15"/>
      <c r="MZ83" s="15">
        <v>0</v>
      </c>
      <c r="NA83" s="15"/>
      <c r="NB83" s="15"/>
      <c r="NC83" s="15"/>
      <c r="ND83" s="15"/>
      <c r="NE83" s="15">
        <v>0</v>
      </c>
      <c r="NF83" s="15"/>
      <c r="NG83" s="15"/>
      <c r="NH83" s="15"/>
      <c r="NI83" s="15"/>
      <c r="NJ83" s="15"/>
      <c r="NK83" s="15"/>
      <c r="NL83" s="15">
        <v>0</v>
      </c>
      <c r="NM83" s="15"/>
      <c r="NN83" s="15"/>
      <c r="NO83" s="15"/>
      <c r="NP83" s="15"/>
      <c r="NQ83" s="15">
        <v>0</v>
      </c>
      <c r="NR83" s="15"/>
      <c r="NS83" s="15"/>
      <c r="NT83" s="15"/>
      <c r="NU83" s="15"/>
      <c r="NV83" s="15"/>
      <c r="NW83" s="15"/>
      <c r="NX83" s="15">
        <v>0</v>
      </c>
      <c r="NY83" s="15"/>
      <c r="NZ83" s="15"/>
      <c r="OA83" s="15"/>
      <c r="OB83" s="15"/>
      <c r="OC83" s="15">
        <v>0</v>
      </c>
      <c r="OD83" s="15"/>
      <c r="OE83" s="15"/>
      <c r="OF83" s="15"/>
      <c r="OG83" s="15"/>
      <c r="OH83" s="15"/>
      <c r="OI83" s="15"/>
      <c r="OJ83" s="15">
        <v>0</v>
      </c>
      <c r="OK83" s="15"/>
      <c r="OL83" s="15"/>
      <c r="OM83" s="15"/>
      <c r="ON83" s="15"/>
      <c r="OO83" s="15">
        <v>0</v>
      </c>
      <c r="OP83" s="15"/>
      <c r="OQ83" s="15"/>
      <c r="OR83" s="15"/>
      <c r="OS83" s="15"/>
      <c r="OT83" s="15"/>
      <c r="OU83" s="15"/>
      <c r="OV83" s="15">
        <v>0</v>
      </c>
      <c r="OW83" s="15"/>
      <c r="OX83" s="15"/>
      <c r="OY83" s="15"/>
      <c r="OZ83" s="15"/>
      <c r="PA83" s="15">
        <v>0</v>
      </c>
      <c r="PB83" s="15"/>
      <c r="PC83" s="15"/>
      <c r="PD83" s="15"/>
      <c r="PE83" s="15"/>
      <c r="PF83" s="15"/>
      <c r="PG83" s="15"/>
      <c r="PH83" s="15">
        <v>0</v>
      </c>
      <c r="PI83" s="15"/>
      <c r="PJ83" s="15"/>
      <c r="PK83" s="15"/>
      <c r="PL83" s="15"/>
      <c r="PM83" s="15">
        <v>0</v>
      </c>
      <c r="PN83" s="15"/>
      <c r="PO83" s="15"/>
      <c r="PP83" s="15"/>
      <c r="PQ83" s="15"/>
      <c r="PR83" s="15"/>
      <c r="PS83" s="15"/>
      <c r="PT83" s="15">
        <v>0</v>
      </c>
      <c r="PU83" s="15"/>
      <c r="PV83" s="15"/>
      <c r="PW83" s="15"/>
      <c r="PX83" s="15"/>
      <c r="PY83" s="15">
        <v>0</v>
      </c>
      <c r="PZ83" s="15"/>
      <c r="QA83" s="15"/>
      <c r="QB83" s="15"/>
      <c r="QC83" s="15"/>
      <c r="QD83" s="15"/>
      <c r="QE83" s="15"/>
      <c r="QF83" s="15">
        <v>0</v>
      </c>
      <c r="QG83" s="15"/>
      <c r="QH83" s="15"/>
      <c r="QI83" s="15"/>
    </row>
    <row r="84" spans="18:451">
      <c r="R84" s="13"/>
      <c r="S84" s="13" t="s">
        <v>49</v>
      </c>
      <c r="T84" s="16"/>
      <c r="U84" s="26">
        <v>3507</v>
      </c>
      <c r="V84" s="26">
        <v>36</v>
      </c>
      <c r="W84" s="26">
        <v>2</v>
      </c>
      <c r="X84" s="26"/>
      <c r="Y84" s="26"/>
      <c r="Z84" s="26">
        <v>3</v>
      </c>
      <c r="AA84" s="26">
        <v>1</v>
      </c>
      <c r="AB84" s="26">
        <v>38</v>
      </c>
      <c r="AC84" s="26"/>
      <c r="AD84" s="26"/>
      <c r="AE84" s="26"/>
      <c r="AF84" s="29"/>
      <c r="AG84" s="29">
        <v>43820164.880930096</v>
      </c>
      <c r="AH84" s="29">
        <v>527740.68916666659</v>
      </c>
      <c r="AI84" s="29">
        <v>28563.42</v>
      </c>
      <c r="AJ84" s="29"/>
      <c r="AK84" s="29"/>
      <c r="AL84" s="29">
        <v>31985.6733333333</v>
      </c>
      <c r="AM84" s="29"/>
      <c r="AN84" s="29">
        <v>465983.77666666656</v>
      </c>
      <c r="AO84" s="29"/>
      <c r="AP84" s="29"/>
      <c r="AQ84" s="29"/>
      <c r="AR84" s="26"/>
      <c r="AS84" s="26">
        <v>43550394.249236122</v>
      </c>
      <c r="AT84" s="26">
        <v>526606.52</v>
      </c>
      <c r="AU84" s="26">
        <v>28548.66</v>
      </c>
      <c r="AV84" s="26"/>
      <c r="AW84" s="26"/>
      <c r="AX84" s="26">
        <v>0</v>
      </c>
      <c r="AY84" s="26">
        <v>0</v>
      </c>
      <c r="AZ84" s="26">
        <v>0</v>
      </c>
      <c r="BA84" s="26"/>
      <c r="BB84" s="26"/>
      <c r="BC84" s="26"/>
      <c r="BD84" s="26"/>
      <c r="BE84" s="26">
        <v>262940.62387345004</v>
      </c>
      <c r="BF84" s="26">
        <v>1134.1691666666684</v>
      </c>
      <c r="BG84" s="26">
        <v>14.760000000000201</v>
      </c>
      <c r="BH84" s="15"/>
      <c r="BI84" s="15"/>
      <c r="BJ84" s="15">
        <v>0</v>
      </c>
      <c r="BK84" s="15">
        <v>0</v>
      </c>
      <c r="BL84" s="15">
        <v>0</v>
      </c>
      <c r="BM84" s="15"/>
      <c r="BN84" s="15"/>
      <c r="BO84" s="15"/>
      <c r="BP84" s="15"/>
      <c r="BQ84" s="15">
        <v>588708.46123287792</v>
      </c>
      <c r="BR84" s="15">
        <v>0</v>
      </c>
      <c r="BS84" s="15">
        <v>0</v>
      </c>
      <c r="BT84" s="15"/>
      <c r="BU84" s="15"/>
      <c r="BV84" s="15">
        <v>-626.41</v>
      </c>
      <c r="BW84" s="15">
        <v>0</v>
      </c>
      <c r="BX84" s="15">
        <v>142.41999999999999</v>
      </c>
      <c r="BY84" s="15"/>
      <c r="BZ84" s="15"/>
      <c r="CA84" s="15"/>
      <c r="CB84" s="17" t="e">
        <v>#DIV/0!</v>
      </c>
      <c r="CC84" s="17">
        <v>0</v>
      </c>
      <c r="CD84" s="17">
        <v>0</v>
      </c>
      <c r="CE84" s="17">
        <v>0</v>
      </c>
      <c r="CF84" s="17" t="e">
        <v>#DIV/0!</v>
      </c>
      <c r="CG84" s="17" t="e">
        <v>#DIV/0!</v>
      </c>
      <c r="CH84" s="17">
        <v>0</v>
      </c>
      <c r="CI84" s="17" t="e">
        <v>#DIV/0!</v>
      </c>
      <c r="CJ84" s="17">
        <v>0</v>
      </c>
      <c r="CK84" s="17" t="e">
        <v>#DIV/0!</v>
      </c>
      <c r="CL84" s="17" t="e">
        <v>#DIV/0!</v>
      </c>
      <c r="CM84" s="17" t="e">
        <v>#DIV/0!</v>
      </c>
      <c r="CN84" s="17" t="e">
        <v>#DIV/0!</v>
      </c>
      <c r="CO84" s="17">
        <v>0</v>
      </c>
      <c r="CP84" s="17">
        <v>0</v>
      </c>
      <c r="CQ84" s="17">
        <v>0</v>
      </c>
      <c r="CR84" s="17" t="e">
        <v>#DIV/0!</v>
      </c>
      <c r="CS84" s="17" t="e">
        <v>#DIV/0!</v>
      </c>
      <c r="CT84" s="17">
        <v>0</v>
      </c>
      <c r="CU84" s="17" t="e">
        <v>#DIV/0!</v>
      </c>
      <c r="CV84" s="17">
        <v>1</v>
      </c>
      <c r="CW84" s="17" t="e">
        <v>#DIV/0!</v>
      </c>
      <c r="CX84" s="17" t="e">
        <v>#DIV/0!</v>
      </c>
      <c r="CY84" s="17" t="e">
        <v>#DIV/0!</v>
      </c>
      <c r="CZ84" s="17">
        <v>0</v>
      </c>
      <c r="DA84" s="17">
        <v>0.1611425956478528</v>
      </c>
      <c r="DB84" s="17">
        <v>0.16433921989527028</v>
      </c>
      <c r="DC84" s="17">
        <v>0.16627898686679174</v>
      </c>
      <c r="DD84" s="17">
        <v>0</v>
      </c>
      <c r="DE84" s="17">
        <v>0</v>
      </c>
      <c r="DF84" s="17">
        <v>0.16244242565779232</v>
      </c>
      <c r="DG84" s="17">
        <v>0.17990000000000003</v>
      </c>
      <c r="DH84" s="17">
        <v>0.15618080057362346</v>
      </c>
      <c r="DI84" s="17">
        <v>0</v>
      </c>
      <c r="DJ84" s="17">
        <v>0</v>
      </c>
      <c r="DK84" s="17">
        <v>0</v>
      </c>
      <c r="DL84" s="18">
        <v>0</v>
      </c>
      <c r="DM84" s="18">
        <v>118.32570738569513</v>
      </c>
      <c r="DN84" s="18">
        <v>116.99903108538322</v>
      </c>
      <c r="DO84" s="18">
        <v>120</v>
      </c>
      <c r="DP84" s="18">
        <v>0</v>
      </c>
      <c r="DQ84" s="18">
        <v>0</v>
      </c>
      <c r="DR84" s="18">
        <v>113.66184026156002</v>
      </c>
      <c r="DS84" s="18">
        <v>120</v>
      </c>
      <c r="DT84" s="18">
        <v>118.51119726041256</v>
      </c>
      <c r="DU84" s="18">
        <v>0</v>
      </c>
      <c r="DV84" s="18">
        <v>0</v>
      </c>
      <c r="DW84" s="18">
        <v>0</v>
      </c>
      <c r="DX84" s="18">
        <v>0</v>
      </c>
      <c r="DY84" s="18">
        <v>113.41331312231868</v>
      </c>
      <c r="DZ84" s="18">
        <v>112.37413440555032</v>
      </c>
      <c r="EA84" s="18">
        <v>114.63789868667918</v>
      </c>
      <c r="EB84" s="18">
        <v>0</v>
      </c>
      <c r="EC84" s="18">
        <v>0</v>
      </c>
      <c r="ED84" s="18">
        <v>108.31574030826717</v>
      </c>
      <c r="EE84" s="18">
        <v>115</v>
      </c>
      <c r="EF84" s="18">
        <v>113.48620536790149</v>
      </c>
      <c r="EG84" s="18">
        <v>0</v>
      </c>
      <c r="EH84" s="18">
        <v>0</v>
      </c>
      <c r="EI84" s="18">
        <v>0</v>
      </c>
      <c r="EJ84" s="18">
        <v>0</v>
      </c>
      <c r="EK84" s="18">
        <v>5</v>
      </c>
      <c r="EL84" s="18">
        <v>5</v>
      </c>
      <c r="EM84" s="18">
        <v>5</v>
      </c>
      <c r="EN84" s="18">
        <v>0</v>
      </c>
      <c r="EO84" s="18">
        <v>0</v>
      </c>
      <c r="EP84" s="18">
        <v>5</v>
      </c>
      <c r="EQ84" s="18">
        <v>5</v>
      </c>
      <c r="ER84" s="18">
        <v>5</v>
      </c>
      <c r="ES84" s="18">
        <v>0</v>
      </c>
      <c r="ET84" s="18">
        <v>0</v>
      </c>
      <c r="EU84" s="18">
        <v>0</v>
      </c>
      <c r="EV84" s="18">
        <v>0</v>
      </c>
      <c r="EW84" s="18">
        <v>687.82359529723385</v>
      </c>
      <c r="EX84" s="18">
        <v>665.72101907408012</v>
      </c>
      <c r="EY84" s="18">
        <v>692.23452157598501</v>
      </c>
      <c r="EZ84" s="18">
        <v>0</v>
      </c>
      <c r="FA84" s="18">
        <v>0</v>
      </c>
      <c r="FB84" s="18">
        <v>725.11801338938187</v>
      </c>
      <c r="FC84" s="18">
        <v>482</v>
      </c>
      <c r="FD84" s="18">
        <v>745.72956376254933</v>
      </c>
      <c r="FE84" s="18">
        <v>0</v>
      </c>
      <c r="FF84" s="18">
        <v>0</v>
      </c>
      <c r="FG84" s="18">
        <v>0</v>
      </c>
      <c r="FH84" s="14">
        <v>0</v>
      </c>
      <c r="FI84" s="14">
        <v>14620.459081836327</v>
      </c>
      <c r="FJ84" s="14">
        <v>17094.194444444445</v>
      </c>
      <c r="FK84" s="14">
        <v>15990</v>
      </c>
      <c r="FL84" s="14">
        <v>0</v>
      </c>
      <c r="FM84" s="14">
        <v>0</v>
      </c>
      <c r="FN84" s="14">
        <v>17983.333333333332</v>
      </c>
      <c r="FO84" s="14">
        <v>16500</v>
      </c>
      <c r="FP84" s="14">
        <v>15665.657894736842</v>
      </c>
      <c r="FQ84" s="14">
        <v>0</v>
      </c>
      <c r="FR84" s="14">
        <v>0</v>
      </c>
      <c r="FS84" s="14">
        <v>0</v>
      </c>
      <c r="FT84" s="17">
        <v>0</v>
      </c>
      <c r="FU84" s="17">
        <v>0.14780403791789007</v>
      </c>
      <c r="FV84" s="17">
        <v>0.13489180049756982</v>
      </c>
      <c r="FW84" s="17">
        <v>0.1</v>
      </c>
      <c r="FX84" s="17">
        <v>0</v>
      </c>
      <c r="FY84" s="17">
        <v>0</v>
      </c>
      <c r="FZ84" s="17">
        <v>0.40472659870250233</v>
      </c>
      <c r="GA84" s="17">
        <v>0.20499999999999999</v>
      </c>
      <c r="GB84" s="17">
        <v>0.18090442553691866</v>
      </c>
      <c r="GC84" s="17">
        <v>0</v>
      </c>
      <c r="GD84" s="17">
        <v>0</v>
      </c>
      <c r="GE84" s="17">
        <v>0</v>
      </c>
      <c r="GF84" s="16"/>
      <c r="GG84" s="16">
        <v>0</v>
      </c>
      <c r="GH84" s="16">
        <v>0</v>
      </c>
      <c r="GI84" s="16">
        <v>0</v>
      </c>
      <c r="GJ84" s="16"/>
      <c r="GK84" s="16"/>
      <c r="GL84" s="16">
        <v>0</v>
      </c>
      <c r="GM84" s="16">
        <v>0</v>
      </c>
      <c r="GN84" s="16">
        <v>0</v>
      </c>
      <c r="GO84" s="16"/>
      <c r="GP84" s="16"/>
      <c r="GQ84" s="16"/>
      <c r="GR84" s="16"/>
      <c r="GS84" s="16">
        <v>3507</v>
      </c>
      <c r="GT84" s="16">
        <v>0</v>
      </c>
      <c r="GU84" s="16">
        <v>0</v>
      </c>
      <c r="GV84" s="16"/>
      <c r="GW84" s="16"/>
      <c r="GX84" s="16">
        <v>0</v>
      </c>
      <c r="GY84" s="16">
        <v>0</v>
      </c>
      <c r="GZ84" s="16">
        <v>0</v>
      </c>
      <c r="HA84" s="16"/>
      <c r="HB84" s="16"/>
      <c r="HC84" s="16"/>
      <c r="HD84" s="16"/>
      <c r="HE84" s="16">
        <v>0</v>
      </c>
      <c r="HF84" s="16">
        <v>36</v>
      </c>
      <c r="HG84" s="16">
        <v>0</v>
      </c>
      <c r="HH84" s="16"/>
      <c r="HI84" s="16"/>
      <c r="HJ84" s="16">
        <v>0</v>
      </c>
      <c r="HK84" s="16">
        <v>0</v>
      </c>
      <c r="HL84" s="16">
        <v>0</v>
      </c>
      <c r="HM84" s="16"/>
      <c r="HN84" s="16"/>
      <c r="HO84" s="16"/>
      <c r="HP84" s="16"/>
      <c r="HQ84" s="16">
        <v>0</v>
      </c>
      <c r="HR84" s="16">
        <v>0</v>
      </c>
      <c r="HS84" s="16">
        <v>2</v>
      </c>
      <c r="HT84" s="16"/>
      <c r="HU84" s="16"/>
      <c r="HV84" s="16">
        <v>0</v>
      </c>
      <c r="HW84" s="16">
        <v>0</v>
      </c>
      <c r="HX84" s="16">
        <v>0</v>
      </c>
      <c r="HY84" s="16"/>
      <c r="HZ84" s="16"/>
      <c r="IA84" s="16"/>
      <c r="IB84" s="16"/>
      <c r="IC84" s="16">
        <v>0</v>
      </c>
      <c r="ID84" s="16">
        <v>0</v>
      </c>
      <c r="IE84" s="16">
        <v>0</v>
      </c>
      <c r="IF84" s="16"/>
      <c r="IG84" s="16"/>
      <c r="IH84" s="16">
        <v>0</v>
      </c>
      <c r="II84" s="16">
        <v>0</v>
      </c>
      <c r="IJ84" s="16">
        <v>0</v>
      </c>
      <c r="IK84" s="16"/>
      <c r="IL84" s="16"/>
      <c r="IM84" s="16"/>
      <c r="IN84" s="16"/>
      <c r="IO84" s="16">
        <v>0</v>
      </c>
      <c r="IP84" s="16">
        <v>0</v>
      </c>
      <c r="IQ84" s="16">
        <v>0</v>
      </c>
      <c r="IR84" s="16"/>
      <c r="IS84" s="16"/>
      <c r="IT84" s="16">
        <v>0</v>
      </c>
      <c r="IU84" s="16">
        <v>0</v>
      </c>
      <c r="IV84" s="16">
        <v>0</v>
      </c>
      <c r="IW84" s="16"/>
      <c r="IX84" s="16"/>
      <c r="IY84" s="16"/>
      <c r="IZ84" s="16"/>
      <c r="JA84" s="16">
        <v>0</v>
      </c>
      <c r="JB84" s="16">
        <v>0</v>
      </c>
      <c r="JC84" s="16">
        <v>0</v>
      </c>
      <c r="JD84" s="16"/>
      <c r="JE84" s="16"/>
      <c r="JF84" s="16">
        <v>3</v>
      </c>
      <c r="JG84" s="16">
        <v>0</v>
      </c>
      <c r="JH84" s="16">
        <v>0</v>
      </c>
      <c r="JI84" s="16"/>
      <c r="JJ84" s="16"/>
      <c r="JK84" s="16"/>
      <c r="JL84" s="16"/>
      <c r="JM84" s="16">
        <v>0</v>
      </c>
      <c r="JN84" s="16">
        <v>0</v>
      </c>
      <c r="JO84" s="16">
        <v>0</v>
      </c>
      <c r="JP84" s="16"/>
      <c r="JQ84" s="16"/>
      <c r="JR84" s="16">
        <v>0</v>
      </c>
      <c r="JS84" s="16">
        <v>1</v>
      </c>
      <c r="JT84" s="16">
        <v>0</v>
      </c>
      <c r="JU84" s="16"/>
      <c r="JV84" s="16"/>
      <c r="JW84" s="16"/>
      <c r="JX84" s="16"/>
      <c r="JY84" s="16">
        <v>0</v>
      </c>
      <c r="JZ84" s="16">
        <v>0</v>
      </c>
      <c r="KA84" s="16">
        <v>0</v>
      </c>
      <c r="KB84" s="16"/>
      <c r="KC84" s="16"/>
      <c r="KD84" s="16">
        <v>0</v>
      </c>
      <c r="KE84" s="16">
        <v>0</v>
      </c>
      <c r="KF84" s="16">
        <v>38</v>
      </c>
      <c r="KG84" s="16"/>
      <c r="KH84" s="16"/>
      <c r="KI84" s="16"/>
      <c r="KJ84" s="16"/>
      <c r="KK84" s="16">
        <v>0</v>
      </c>
      <c r="KL84" s="16">
        <v>0</v>
      </c>
      <c r="KM84" s="16">
        <v>0</v>
      </c>
      <c r="KN84" s="16"/>
      <c r="KO84" s="16"/>
      <c r="KP84" s="16">
        <v>0</v>
      </c>
      <c r="KQ84" s="16">
        <v>0</v>
      </c>
      <c r="KR84" s="16">
        <v>0</v>
      </c>
      <c r="KS84" s="16"/>
      <c r="KT84" s="16"/>
      <c r="KU84" s="16"/>
      <c r="KV84" s="16"/>
      <c r="KW84" s="16">
        <v>0</v>
      </c>
      <c r="KX84" s="16">
        <v>0</v>
      </c>
      <c r="KY84" s="16">
        <v>0</v>
      </c>
      <c r="KZ84" s="16"/>
      <c r="LA84" s="16"/>
      <c r="LB84" s="16">
        <v>0</v>
      </c>
      <c r="LC84" s="16">
        <v>0</v>
      </c>
      <c r="LD84" s="16">
        <v>0</v>
      </c>
      <c r="LE84" s="16"/>
      <c r="LF84" s="16"/>
      <c r="LG84" s="16"/>
      <c r="LH84" s="16"/>
      <c r="LI84" s="16">
        <v>0</v>
      </c>
      <c r="LJ84" s="16">
        <v>0</v>
      </c>
      <c r="LK84" s="16">
        <v>0</v>
      </c>
      <c r="LL84" s="16"/>
      <c r="LM84" s="16"/>
      <c r="LN84" s="16">
        <v>0</v>
      </c>
      <c r="LO84" s="16">
        <v>0</v>
      </c>
      <c r="LP84" s="16">
        <v>0</v>
      </c>
      <c r="LQ84" s="16"/>
      <c r="LR84" s="16"/>
      <c r="LS84" s="16"/>
      <c r="LT84" s="15"/>
      <c r="LU84" s="15">
        <v>0</v>
      </c>
      <c r="LV84" s="15">
        <v>0</v>
      </c>
      <c r="LW84" s="15">
        <v>0</v>
      </c>
      <c r="LX84" s="15"/>
      <c r="LY84" s="15"/>
      <c r="LZ84" s="15">
        <v>0</v>
      </c>
      <c r="MA84" s="15">
        <v>0</v>
      </c>
      <c r="MB84" s="15">
        <v>0</v>
      </c>
      <c r="MC84" s="15"/>
      <c r="MD84" s="15"/>
      <c r="ME84" s="15"/>
      <c r="MF84" s="15"/>
      <c r="MG84" s="15">
        <v>43550394.249236122</v>
      </c>
      <c r="MH84" s="15">
        <v>0</v>
      </c>
      <c r="MI84" s="15">
        <v>0</v>
      </c>
      <c r="MJ84" s="15"/>
      <c r="MK84" s="15"/>
      <c r="ML84" s="15">
        <v>0</v>
      </c>
      <c r="MM84" s="15">
        <v>0</v>
      </c>
      <c r="MN84" s="15">
        <v>0</v>
      </c>
      <c r="MO84" s="15"/>
      <c r="MP84" s="15"/>
      <c r="MQ84" s="15"/>
      <c r="MR84" s="15"/>
      <c r="MS84" s="15">
        <v>0</v>
      </c>
      <c r="MT84" s="15">
        <v>526606.52</v>
      </c>
      <c r="MU84" s="15">
        <v>0</v>
      </c>
      <c r="MV84" s="15"/>
      <c r="MW84" s="15"/>
      <c r="MX84" s="15">
        <v>0</v>
      </c>
      <c r="MY84" s="15">
        <v>0</v>
      </c>
      <c r="MZ84" s="15">
        <v>0</v>
      </c>
      <c r="NA84" s="15"/>
      <c r="NB84" s="15"/>
      <c r="NC84" s="15"/>
      <c r="ND84" s="15"/>
      <c r="NE84" s="15">
        <v>0</v>
      </c>
      <c r="NF84" s="15">
        <v>0</v>
      </c>
      <c r="NG84" s="15">
        <v>28548.66</v>
      </c>
      <c r="NH84" s="15"/>
      <c r="NI84" s="15"/>
      <c r="NJ84" s="15">
        <v>0</v>
      </c>
      <c r="NK84" s="15">
        <v>0</v>
      </c>
      <c r="NL84" s="15">
        <v>0</v>
      </c>
      <c r="NM84" s="15"/>
      <c r="NN84" s="15"/>
      <c r="NO84" s="15"/>
      <c r="NP84" s="15"/>
      <c r="NQ84" s="15">
        <v>0</v>
      </c>
      <c r="NR84" s="15">
        <v>0</v>
      </c>
      <c r="NS84" s="15">
        <v>0</v>
      </c>
      <c r="NT84" s="15"/>
      <c r="NU84" s="15"/>
      <c r="NV84" s="15">
        <v>0</v>
      </c>
      <c r="NW84" s="15">
        <v>0</v>
      </c>
      <c r="NX84" s="15">
        <v>0</v>
      </c>
      <c r="NY84" s="15"/>
      <c r="NZ84" s="15"/>
      <c r="OA84" s="15"/>
      <c r="OB84" s="15"/>
      <c r="OC84" s="15">
        <v>0</v>
      </c>
      <c r="OD84" s="15">
        <v>0</v>
      </c>
      <c r="OE84" s="15">
        <v>0</v>
      </c>
      <c r="OF84" s="15"/>
      <c r="OG84" s="15"/>
      <c r="OH84" s="15">
        <v>0</v>
      </c>
      <c r="OI84" s="15">
        <v>0</v>
      </c>
      <c r="OJ84" s="15">
        <v>0</v>
      </c>
      <c r="OK84" s="15"/>
      <c r="OL84" s="15"/>
      <c r="OM84" s="15"/>
      <c r="ON84" s="15"/>
      <c r="OO84" s="15">
        <v>0</v>
      </c>
      <c r="OP84" s="15">
        <v>0</v>
      </c>
      <c r="OQ84" s="15">
        <v>0</v>
      </c>
      <c r="OR84" s="15"/>
      <c r="OS84" s="15"/>
      <c r="OT84" s="15">
        <v>31985.6733333333</v>
      </c>
      <c r="OU84" s="15"/>
      <c r="OV84" s="15">
        <v>0</v>
      </c>
      <c r="OW84" s="15"/>
      <c r="OX84" s="15"/>
      <c r="OY84" s="15"/>
      <c r="OZ84" s="15"/>
      <c r="PA84" s="15">
        <v>0</v>
      </c>
      <c r="PB84" s="15">
        <v>0</v>
      </c>
      <c r="PC84" s="15">
        <v>0</v>
      </c>
      <c r="PD84" s="15"/>
      <c r="PE84" s="15"/>
      <c r="PF84" s="15">
        <v>0</v>
      </c>
      <c r="PG84" s="15"/>
      <c r="PH84" s="15">
        <v>0</v>
      </c>
      <c r="PI84" s="15"/>
      <c r="PJ84" s="15"/>
      <c r="PK84" s="15"/>
      <c r="PL84" s="15"/>
      <c r="PM84" s="15">
        <v>0</v>
      </c>
      <c r="PN84" s="15">
        <v>0</v>
      </c>
      <c r="PO84" s="15">
        <v>0</v>
      </c>
      <c r="PP84" s="15"/>
      <c r="PQ84" s="15"/>
      <c r="PR84" s="15">
        <v>0</v>
      </c>
      <c r="PS84" s="15"/>
      <c r="PT84" s="15">
        <v>465983.77666666656</v>
      </c>
      <c r="PU84" s="15"/>
      <c r="PV84" s="15"/>
      <c r="PW84" s="15"/>
      <c r="PX84" s="15"/>
      <c r="PY84" s="15">
        <v>0</v>
      </c>
      <c r="PZ84" s="15">
        <v>0</v>
      </c>
      <c r="QA84" s="15">
        <v>0</v>
      </c>
      <c r="QB84" s="15"/>
      <c r="QC84" s="15"/>
      <c r="QD84" s="15">
        <v>0</v>
      </c>
      <c r="QE84" s="15"/>
      <c r="QF84" s="15">
        <v>0</v>
      </c>
      <c r="QG84" s="15"/>
      <c r="QH84" s="15"/>
      <c r="QI84" s="15"/>
    </row>
    <row r="85" spans="18:451">
      <c r="R85" s="13"/>
      <c r="S85" s="13" t="s">
        <v>50</v>
      </c>
      <c r="T85" s="16"/>
      <c r="U85" s="26">
        <v>4</v>
      </c>
      <c r="V85" s="26">
        <v>1</v>
      </c>
      <c r="W85" s="26">
        <v>31</v>
      </c>
      <c r="X85" s="26">
        <v>3</v>
      </c>
      <c r="Y85" s="26"/>
      <c r="Z85" s="26"/>
      <c r="AA85" s="26"/>
      <c r="AB85" s="26"/>
      <c r="AC85" s="26"/>
      <c r="AD85" s="26"/>
      <c r="AE85" s="26"/>
      <c r="AF85" s="29"/>
      <c r="AG85" s="29">
        <v>51589.759999999995</v>
      </c>
      <c r="AH85" s="29">
        <v>10819.47</v>
      </c>
      <c r="AI85" s="29">
        <v>458745.32999999996</v>
      </c>
      <c r="AJ85" s="29">
        <v>37376.759999999995</v>
      </c>
      <c r="AK85" s="29"/>
      <c r="AL85" s="29"/>
      <c r="AM85" s="29"/>
      <c r="AN85" s="29"/>
      <c r="AO85" s="29"/>
      <c r="AP85" s="29"/>
      <c r="AQ85" s="29"/>
      <c r="AR85" s="26"/>
      <c r="AS85" s="26">
        <v>51309.372051282073</v>
      </c>
      <c r="AT85" s="26">
        <v>10785.52</v>
      </c>
      <c r="AU85" s="26">
        <v>458745.32999999996</v>
      </c>
      <c r="AV85" s="26">
        <v>37376.759999999995</v>
      </c>
      <c r="AW85" s="26"/>
      <c r="AX85" s="26"/>
      <c r="AY85" s="26"/>
      <c r="AZ85" s="26"/>
      <c r="BA85" s="26"/>
      <c r="BB85" s="26"/>
      <c r="BC85" s="26"/>
      <c r="BD85" s="26"/>
      <c r="BE85" s="26">
        <v>275.84794871795009</v>
      </c>
      <c r="BF85" s="26">
        <v>33.949999999998902</v>
      </c>
      <c r="BG85" s="26">
        <v>0</v>
      </c>
      <c r="BH85" s="15">
        <v>0</v>
      </c>
      <c r="BI85" s="15"/>
      <c r="BJ85" s="15"/>
      <c r="BK85" s="15"/>
      <c r="BL85" s="15"/>
      <c r="BM85" s="15"/>
      <c r="BN85" s="15"/>
      <c r="BO85" s="15"/>
      <c r="BP85" s="15"/>
      <c r="BQ85" s="15">
        <v>872.36136349999992</v>
      </c>
      <c r="BR85" s="15">
        <v>0</v>
      </c>
      <c r="BS85" s="15">
        <v>0</v>
      </c>
      <c r="BT85" s="15">
        <v>0</v>
      </c>
      <c r="BU85" s="15"/>
      <c r="BV85" s="15"/>
      <c r="BW85" s="15"/>
      <c r="BX85" s="15"/>
      <c r="BY85" s="15"/>
      <c r="BZ85" s="15"/>
      <c r="CA85" s="15"/>
      <c r="CB85" s="17" t="e">
        <v>#DIV/0!</v>
      </c>
      <c r="CC85" s="17">
        <v>0</v>
      </c>
      <c r="CD85" s="17">
        <v>0</v>
      </c>
      <c r="CE85" s="17">
        <v>0</v>
      </c>
      <c r="CF85" s="17">
        <v>0</v>
      </c>
      <c r="CG85" s="17" t="e">
        <v>#DIV/0!</v>
      </c>
      <c r="CH85" s="17" t="e">
        <v>#DIV/0!</v>
      </c>
      <c r="CI85" s="17" t="e">
        <v>#DIV/0!</v>
      </c>
      <c r="CJ85" s="17" t="e">
        <v>#DIV/0!</v>
      </c>
      <c r="CK85" s="17" t="e">
        <v>#DIV/0!</v>
      </c>
      <c r="CL85" s="17" t="e">
        <v>#DIV/0!</v>
      </c>
      <c r="CM85" s="17" t="e">
        <v>#DIV/0!</v>
      </c>
      <c r="CN85" s="17" t="e">
        <v>#DIV/0!</v>
      </c>
      <c r="CO85" s="17">
        <v>0</v>
      </c>
      <c r="CP85" s="17">
        <v>0</v>
      </c>
      <c r="CQ85" s="17">
        <v>0</v>
      </c>
      <c r="CR85" s="17">
        <v>0</v>
      </c>
      <c r="CS85" s="17" t="e">
        <v>#DIV/0!</v>
      </c>
      <c r="CT85" s="17" t="e">
        <v>#DIV/0!</v>
      </c>
      <c r="CU85" s="17" t="e">
        <v>#DIV/0!</v>
      </c>
      <c r="CV85" s="17" t="e">
        <v>#DIV/0!</v>
      </c>
      <c r="CW85" s="17" t="e">
        <v>#DIV/0!</v>
      </c>
      <c r="CX85" s="17" t="e">
        <v>#DIV/0!</v>
      </c>
      <c r="CY85" s="17" t="e">
        <v>#DIV/0!</v>
      </c>
      <c r="CZ85" s="17">
        <v>0</v>
      </c>
      <c r="DA85" s="17">
        <v>0.16776828422876949</v>
      </c>
      <c r="DB85" s="17">
        <v>0.17990000000000003</v>
      </c>
      <c r="DC85" s="17">
        <v>0.16850349893335756</v>
      </c>
      <c r="DD85" s="17">
        <v>0.15311209800918835</v>
      </c>
      <c r="DE85" s="17">
        <v>0</v>
      </c>
      <c r="DF85" s="17">
        <v>0</v>
      </c>
      <c r="DG85" s="17">
        <v>0</v>
      </c>
      <c r="DH85" s="17">
        <v>0</v>
      </c>
      <c r="DI85" s="17">
        <v>0</v>
      </c>
      <c r="DJ85" s="17">
        <v>0</v>
      </c>
      <c r="DK85" s="17">
        <v>0</v>
      </c>
      <c r="DL85" s="18">
        <v>0</v>
      </c>
      <c r="DM85" s="18">
        <v>120</v>
      </c>
      <c r="DN85" s="18">
        <v>120</v>
      </c>
      <c r="DO85" s="18">
        <v>116.24524554411745</v>
      </c>
      <c r="DP85" s="18">
        <v>90.022970903522207</v>
      </c>
      <c r="DQ85" s="18">
        <v>0</v>
      </c>
      <c r="DR85" s="18">
        <v>0</v>
      </c>
      <c r="DS85" s="18">
        <v>0</v>
      </c>
      <c r="DT85" s="18">
        <v>0</v>
      </c>
      <c r="DU85" s="18">
        <v>0</v>
      </c>
      <c r="DV85" s="18">
        <v>0</v>
      </c>
      <c r="DW85" s="18">
        <v>0</v>
      </c>
      <c r="DX85" s="18">
        <v>0</v>
      </c>
      <c r="DY85" s="18">
        <v>115</v>
      </c>
      <c r="DZ85" s="18">
        <v>115</v>
      </c>
      <c r="EA85" s="18">
        <v>111.75918113016499</v>
      </c>
      <c r="EB85" s="18">
        <v>85.217075038284833</v>
      </c>
      <c r="EC85" s="18">
        <v>0</v>
      </c>
      <c r="ED85" s="18">
        <v>0</v>
      </c>
      <c r="EE85" s="18">
        <v>0</v>
      </c>
      <c r="EF85" s="18">
        <v>0</v>
      </c>
      <c r="EG85" s="18">
        <v>0</v>
      </c>
      <c r="EH85" s="18">
        <v>0</v>
      </c>
      <c r="EI85" s="18">
        <v>0</v>
      </c>
      <c r="EJ85" s="18">
        <v>0</v>
      </c>
      <c r="EK85" s="18">
        <v>5</v>
      </c>
      <c r="EL85" s="18">
        <v>5</v>
      </c>
      <c r="EM85" s="18">
        <v>5</v>
      </c>
      <c r="EN85" s="18">
        <v>5</v>
      </c>
      <c r="EO85" s="18">
        <v>0</v>
      </c>
      <c r="EP85" s="18">
        <v>0</v>
      </c>
      <c r="EQ85" s="18">
        <v>0</v>
      </c>
      <c r="ER85" s="18">
        <v>0</v>
      </c>
      <c r="ES85" s="18">
        <v>0</v>
      </c>
      <c r="ET85" s="18">
        <v>0</v>
      </c>
      <c r="EU85" s="18">
        <v>0</v>
      </c>
      <c r="EV85" s="18">
        <v>0</v>
      </c>
      <c r="EW85" s="18">
        <v>634.90641247833628</v>
      </c>
      <c r="EX85" s="18">
        <v>587.5</v>
      </c>
      <c r="EY85" s="18">
        <v>653.14039937123675</v>
      </c>
      <c r="EZ85" s="18">
        <v>706.34628637059723</v>
      </c>
      <c r="FA85" s="18">
        <v>0</v>
      </c>
      <c r="FB85" s="18">
        <v>0</v>
      </c>
      <c r="FC85" s="18">
        <v>0</v>
      </c>
      <c r="FD85" s="18">
        <v>0</v>
      </c>
      <c r="FE85" s="18">
        <v>0</v>
      </c>
      <c r="FF85" s="18">
        <v>0</v>
      </c>
      <c r="FG85" s="18">
        <v>0</v>
      </c>
      <c r="FH85" s="14">
        <v>0</v>
      </c>
      <c r="FI85" s="14">
        <v>14425</v>
      </c>
      <c r="FJ85" s="14">
        <v>12100</v>
      </c>
      <c r="FK85" s="14">
        <v>17071.677419354837</v>
      </c>
      <c r="FL85" s="14">
        <v>17733.333333333332</v>
      </c>
      <c r="FM85" s="14">
        <v>0</v>
      </c>
      <c r="FN85" s="14">
        <v>0</v>
      </c>
      <c r="FO85" s="14">
        <v>0</v>
      </c>
      <c r="FP85" s="14">
        <v>0</v>
      </c>
      <c r="FQ85" s="14">
        <v>0</v>
      </c>
      <c r="FR85" s="14">
        <v>0</v>
      </c>
      <c r="FS85" s="14">
        <v>0</v>
      </c>
      <c r="FT85" s="17">
        <v>0</v>
      </c>
      <c r="FU85" s="17">
        <v>0.1</v>
      </c>
      <c r="FV85" s="17">
        <v>0.1</v>
      </c>
      <c r="FW85" s="17">
        <v>0.12664628454599394</v>
      </c>
      <c r="FX85" s="17">
        <v>0.26353383458646618</v>
      </c>
      <c r="FY85" s="17">
        <v>0</v>
      </c>
      <c r="FZ85" s="17">
        <v>0</v>
      </c>
      <c r="GA85" s="17">
        <v>0</v>
      </c>
      <c r="GB85" s="17">
        <v>0</v>
      </c>
      <c r="GC85" s="17">
        <v>0</v>
      </c>
      <c r="GD85" s="17">
        <v>0</v>
      </c>
      <c r="GE85" s="17">
        <v>0</v>
      </c>
      <c r="GF85" s="16"/>
      <c r="GG85" s="16">
        <v>0</v>
      </c>
      <c r="GH85" s="16">
        <v>0</v>
      </c>
      <c r="GI85" s="16">
        <v>0</v>
      </c>
      <c r="GJ85" s="16">
        <v>0</v>
      </c>
      <c r="GK85" s="16"/>
      <c r="GL85" s="16"/>
      <c r="GM85" s="16"/>
      <c r="GN85" s="16"/>
      <c r="GO85" s="16"/>
      <c r="GP85" s="16"/>
      <c r="GQ85" s="16"/>
      <c r="GR85" s="16"/>
      <c r="GS85" s="16">
        <v>4</v>
      </c>
      <c r="GT85" s="16">
        <v>0</v>
      </c>
      <c r="GU85" s="16">
        <v>0</v>
      </c>
      <c r="GV85" s="16">
        <v>0</v>
      </c>
      <c r="GW85" s="16"/>
      <c r="GX85" s="16"/>
      <c r="GY85" s="16"/>
      <c r="GZ85" s="16"/>
      <c r="HA85" s="16"/>
      <c r="HB85" s="16"/>
      <c r="HC85" s="16"/>
      <c r="HD85" s="16"/>
      <c r="HE85" s="16">
        <v>0</v>
      </c>
      <c r="HF85" s="16">
        <v>1</v>
      </c>
      <c r="HG85" s="16">
        <v>0</v>
      </c>
      <c r="HH85" s="16">
        <v>0</v>
      </c>
      <c r="HI85" s="16"/>
      <c r="HJ85" s="16"/>
      <c r="HK85" s="16"/>
      <c r="HL85" s="16"/>
      <c r="HM85" s="16"/>
      <c r="HN85" s="16"/>
      <c r="HO85" s="16"/>
      <c r="HP85" s="16"/>
      <c r="HQ85" s="16">
        <v>0</v>
      </c>
      <c r="HR85" s="16">
        <v>0</v>
      </c>
      <c r="HS85" s="16">
        <v>31</v>
      </c>
      <c r="HT85" s="16">
        <v>0</v>
      </c>
      <c r="HU85" s="16"/>
      <c r="HV85" s="16"/>
      <c r="HW85" s="16"/>
      <c r="HX85" s="16"/>
      <c r="HY85" s="16"/>
      <c r="HZ85" s="16"/>
      <c r="IA85" s="16"/>
      <c r="IB85" s="16"/>
      <c r="IC85" s="16">
        <v>0</v>
      </c>
      <c r="ID85" s="16">
        <v>0</v>
      </c>
      <c r="IE85" s="16">
        <v>0</v>
      </c>
      <c r="IF85" s="16">
        <v>3</v>
      </c>
      <c r="IG85" s="16"/>
      <c r="IH85" s="16"/>
      <c r="II85" s="16"/>
      <c r="IJ85" s="16"/>
      <c r="IK85" s="16"/>
      <c r="IL85" s="16"/>
      <c r="IM85" s="16"/>
      <c r="IN85" s="16"/>
      <c r="IO85" s="16">
        <v>0</v>
      </c>
      <c r="IP85" s="16">
        <v>0</v>
      </c>
      <c r="IQ85" s="16">
        <v>0</v>
      </c>
      <c r="IR85" s="16">
        <v>0</v>
      </c>
      <c r="IS85" s="16"/>
      <c r="IT85" s="16"/>
      <c r="IU85" s="16"/>
      <c r="IV85" s="16"/>
      <c r="IW85" s="16"/>
      <c r="IX85" s="16"/>
      <c r="IY85" s="16"/>
      <c r="IZ85" s="16"/>
      <c r="JA85" s="16">
        <v>0</v>
      </c>
      <c r="JB85" s="16">
        <v>0</v>
      </c>
      <c r="JC85" s="16">
        <v>0</v>
      </c>
      <c r="JD85" s="16">
        <v>0</v>
      </c>
      <c r="JE85" s="16"/>
      <c r="JF85" s="16"/>
      <c r="JG85" s="16"/>
      <c r="JH85" s="16"/>
      <c r="JI85" s="16"/>
      <c r="JJ85" s="16"/>
      <c r="JK85" s="16"/>
      <c r="JL85" s="16"/>
      <c r="JM85" s="16">
        <v>0</v>
      </c>
      <c r="JN85" s="16">
        <v>0</v>
      </c>
      <c r="JO85" s="16">
        <v>0</v>
      </c>
      <c r="JP85" s="16">
        <v>0</v>
      </c>
      <c r="JQ85" s="16"/>
      <c r="JR85" s="16"/>
      <c r="JS85" s="16"/>
      <c r="JT85" s="16"/>
      <c r="JU85" s="16"/>
      <c r="JV85" s="16"/>
      <c r="JW85" s="16"/>
      <c r="JX85" s="16"/>
      <c r="JY85" s="16">
        <v>0</v>
      </c>
      <c r="JZ85" s="16">
        <v>0</v>
      </c>
      <c r="KA85" s="16">
        <v>0</v>
      </c>
      <c r="KB85" s="16">
        <v>0</v>
      </c>
      <c r="KC85" s="16"/>
      <c r="KD85" s="16"/>
      <c r="KE85" s="16"/>
      <c r="KF85" s="16"/>
      <c r="KG85" s="16"/>
      <c r="KH85" s="16"/>
      <c r="KI85" s="16"/>
      <c r="KJ85" s="16"/>
      <c r="KK85" s="16">
        <v>0</v>
      </c>
      <c r="KL85" s="16">
        <v>0</v>
      </c>
      <c r="KM85" s="16">
        <v>0</v>
      </c>
      <c r="KN85" s="16">
        <v>0</v>
      </c>
      <c r="KO85" s="16"/>
      <c r="KP85" s="16"/>
      <c r="KQ85" s="16"/>
      <c r="KR85" s="16"/>
      <c r="KS85" s="16"/>
      <c r="KT85" s="16"/>
      <c r="KU85" s="16"/>
      <c r="KV85" s="16"/>
      <c r="KW85" s="16">
        <v>0</v>
      </c>
      <c r="KX85" s="16">
        <v>0</v>
      </c>
      <c r="KY85" s="16">
        <v>0</v>
      </c>
      <c r="KZ85" s="16">
        <v>0</v>
      </c>
      <c r="LA85" s="16"/>
      <c r="LB85" s="16"/>
      <c r="LC85" s="16"/>
      <c r="LD85" s="16"/>
      <c r="LE85" s="16"/>
      <c r="LF85" s="16"/>
      <c r="LG85" s="16"/>
      <c r="LH85" s="16"/>
      <c r="LI85" s="16">
        <v>0</v>
      </c>
      <c r="LJ85" s="16">
        <v>0</v>
      </c>
      <c r="LK85" s="16">
        <v>0</v>
      </c>
      <c r="LL85" s="16">
        <v>0</v>
      </c>
      <c r="LM85" s="16"/>
      <c r="LN85" s="16"/>
      <c r="LO85" s="16"/>
      <c r="LP85" s="16"/>
      <c r="LQ85" s="16"/>
      <c r="LR85" s="16"/>
      <c r="LS85" s="16"/>
      <c r="LT85" s="15"/>
      <c r="LU85" s="15">
        <v>0</v>
      </c>
      <c r="LV85" s="15">
        <v>0</v>
      </c>
      <c r="LW85" s="15">
        <v>0</v>
      </c>
      <c r="LX85" s="15">
        <v>0</v>
      </c>
      <c r="LY85" s="15"/>
      <c r="LZ85" s="15"/>
      <c r="MA85" s="15"/>
      <c r="MB85" s="15"/>
      <c r="MC85" s="15"/>
      <c r="MD85" s="15"/>
      <c r="ME85" s="15"/>
      <c r="MF85" s="15"/>
      <c r="MG85" s="15">
        <v>51309.372051282073</v>
      </c>
      <c r="MH85" s="15">
        <v>0</v>
      </c>
      <c r="MI85" s="15">
        <v>0</v>
      </c>
      <c r="MJ85" s="15">
        <v>0</v>
      </c>
      <c r="MK85" s="15"/>
      <c r="ML85" s="15"/>
      <c r="MM85" s="15"/>
      <c r="MN85" s="15"/>
      <c r="MO85" s="15"/>
      <c r="MP85" s="15"/>
      <c r="MQ85" s="15"/>
      <c r="MR85" s="15"/>
      <c r="MS85" s="15">
        <v>0</v>
      </c>
      <c r="MT85" s="15">
        <v>10785.52</v>
      </c>
      <c r="MU85" s="15">
        <v>0</v>
      </c>
      <c r="MV85" s="15">
        <v>0</v>
      </c>
      <c r="MW85" s="15"/>
      <c r="MX85" s="15"/>
      <c r="MY85" s="15"/>
      <c r="MZ85" s="15"/>
      <c r="NA85" s="15"/>
      <c r="NB85" s="15"/>
      <c r="NC85" s="15"/>
      <c r="ND85" s="15"/>
      <c r="NE85" s="15">
        <v>0</v>
      </c>
      <c r="NF85" s="15">
        <v>0</v>
      </c>
      <c r="NG85" s="15">
        <v>458745.32999999996</v>
      </c>
      <c r="NH85" s="15">
        <v>0</v>
      </c>
      <c r="NI85" s="15"/>
      <c r="NJ85" s="15"/>
      <c r="NK85" s="15"/>
      <c r="NL85" s="15"/>
      <c r="NM85" s="15"/>
      <c r="NN85" s="15"/>
      <c r="NO85" s="15"/>
      <c r="NP85" s="15"/>
      <c r="NQ85" s="15">
        <v>0</v>
      </c>
      <c r="NR85" s="15">
        <v>0</v>
      </c>
      <c r="NS85" s="15">
        <v>0</v>
      </c>
      <c r="NT85" s="15">
        <v>37376.759999999995</v>
      </c>
      <c r="NU85" s="15"/>
      <c r="NV85" s="15"/>
      <c r="NW85" s="15"/>
      <c r="NX85" s="15"/>
      <c r="NY85" s="15"/>
      <c r="NZ85" s="15"/>
      <c r="OA85" s="15"/>
      <c r="OB85" s="15"/>
      <c r="OC85" s="15">
        <v>0</v>
      </c>
      <c r="OD85" s="15">
        <v>0</v>
      </c>
      <c r="OE85" s="15">
        <v>0</v>
      </c>
      <c r="OF85" s="15">
        <v>0</v>
      </c>
      <c r="OG85" s="15"/>
      <c r="OH85" s="15"/>
      <c r="OI85" s="15"/>
      <c r="OJ85" s="15"/>
      <c r="OK85" s="15"/>
      <c r="OL85" s="15"/>
      <c r="OM85" s="15"/>
      <c r="ON85" s="15"/>
      <c r="OO85" s="15">
        <v>0</v>
      </c>
      <c r="OP85" s="15">
        <v>0</v>
      </c>
      <c r="OQ85" s="15">
        <v>0</v>
      </c>
      <c r="OR85" s="15">
        <v>0</v>
      </c>
      <c r="OS85" s="15"/>
      <c r="OT85" s="15"/>
      <c r="OU85" s="15"/>
      <c r="OV85" s="15"/>
      <c r="OW85" s="15"/>
      <c r="OX85" s="15"/>
      <c r="OY85" s="15"/>
      <c r="OZ85" s="15"/>
      <c r="PA85" s="15">
        <v>0</v>
      </c>
      <c r="PB85" s="15">
        <v>0</v>
      </c>
      <c r="PC85" s="15">
        <v>0</v>
      </c>
      <c r="PD85" s="15">
        <v>0</v>
      </c>
      <c r="PE85" s="15"/>
      <c r="PF85" s="15"/>
      <c r="PG85" s="15"/>
      <c r="PH85" s="15"/>
      <c r="PI85" s="15"/>
      <c r="PJ85" s="15"/>
      <c r="PK85" s="15"/>
      <c r="PL85" s="15"/>
      <c r="PM85" s="15">
        <v>0</v>
      </c>
      <c r="PN85" s="15">
        <v>0</v>
      </c>
      <c r="PO85" s="15">
        <v>0</v>
      </c>
      <c r="PP85" s="15">
        <v>0</v>
      </c>
      <c r="PQ85" s="15"/>
      <c r="PR85" s="15"/>
      <c r="PS85" s="15"/>
      <c r="PT85" s="15"/>
      <c r="PU85" s="15"/>
      <c r="PV85" s="15"/>
      <c r="PW85" s="15"/>
      <c r="PX85" s="15"/>
      <c r="PY85" s="15">
        <v>0</v>
      </c>
      <c r="PZ85" s="15">
        <v>0</v>
      </c>
      <c r="QA85" s="15">
        <v>0</v>
      </c>
      <c r="QB85" s="15">
        <v>0</v>
      </c>
      <c r="QC85" s="15"/>
      <c r="QD85" s="15"/>
      <c r="QE85" s="15"/>
      <c r="QF85" s="15"/>
      <c r="QG85" s="15"/>
      <c r="QH85" s="15"/>
      <c r="QI85" s="15"/>
    </row>
    <row r="86" spans="18:451">
      <c r="R86" s="13"/>
      <c r="S86" s="13" t="s">
        <v>51</v>
      </c>
      <c r="T86" s="16"/>
      <c r="U86" s="16">
        <v>1</v>
      </c>
      <c r="V86" s="16">
        <v>1</v>
      </c>
      <c r="W86" s="16">
        <v>1</v>
      </c>
      <c r="X86" s="16">
        <v>19</v>
      </c>
      <c r="Y86" s="16">
        <v>1</v>
      </c>
      <c r="Z86" s="16"/>
      <c r="AA86" s="16"/>
      <c r="AB86" s="16"/>
      <c r="AC86" s="16"/>
      <c r="AD86" s="16"/>
      <c r="AE86" s="16"/>
      <c r="AF86" s="24"/>
      <c r="AG86" s="24">
        <v>16865.599999999999</v>
      </c>
      <c r="AH86" s="24">
        <v>7965.5</v>
      </c>
      <c r="AI86" s="24">
        <v>6800</v>
      </c>
      <c r="AJ86" s="24">
        <v>231964.23</v>
      </c>
      <c r="AK86" s="24">
        <v>10800</v>
      </c>
      <c r="AL86" s="24"/>
      <c r="AM86" s="24"/>
      <c r="AN86" s="24"/>
      <c r="AO86" s="24"/>
      <c r="AP86" s="24"/>
      <c r="AQ86" s="24"/>
      <c r="AR86" s="15"/>
      <c r="AS86" s="15">
        <v>16778.042000000001</v>
      </c>
      <c r="AT86" s="15">
        <v>7921.6</v>
      </c>
      <c r="AU86" s="15">
        <v>6759.06</v>
      </c>
      <c r="AV86" s="15">
        <v>231964.23</v>
      </c>
      <c r="AW86" s="15">
        <v>10734.27</v>
      </c>
      <c r="AX86" s="15"/>
      <c r="AY86" s="15"/>
      <c r="AZ86" s="15"/>
      <c r="BA86" s="15"/>
      <c r="BB86" s="15"/>
      <c r="BC86" s="15"/>
      <c r="BD86" s="15"/>
      <c r="BE86" s="15">
        <v>87.558000000000902</v>
      </c>
      <c r="BF86" s="15">
        <v>43.899999999999601</v>
      </c>
      <c r="BG86" s="15">
        <v>40.9399999999996</v>
      </c>
      <c r="BH86" s="15">
        <v>0</v>
      </c>
      <c r="BI86" s="15">
        <v>65.729999999999606</v>
      </c>
      <c r="BJ86" s="15"/>
      <c r="BK86" s="15"/>
      <c r="BL86" s="15"/>
      <c r="BM86" s="15"/>
      <c r="BN86" s="15"/>
      <c r="BO86" s="15"/>
      <c r="BP86" s="15"/>
      <c r="BQ86" s="15">
        <v>252.843453333333</v>
      </c>
      <c r="BR86" s="15">
        <v>0</v>
      </c>
      <c r="BS86" s="15">
        <v>0</v>
      </c>
      <c r="BT86" s="15">
        <v>0</v>
      </c>
      <c r="BU86" s="15">
        <v>161.91</v>
      </c>
      <c r="BV86" s="15"/>
      <c r="BW86" s="15"/>
      <c r="BX86" s="15"/>
      <c r="BY86" s="15"/>
      <c r="BZ86" s="15"/>
      <c r="CA86" s="15"/>
      <c r="CB86" s="17" t="e">
        <v>#DIV/0!</v>
      </c>
      <c r="CC86" s="17">
        <v>0</v>
      </c>
      <c r="CD86" s="17">
        <v>0</v>
      </c>
      <c r="CE86" s="17">
        <v>0</v>
      </c>
      <c r="CF86" s="17">
        <v>0</v>
      </c>
      <c r="CG86" s="17">
        <v>0</v>
      </c>
      <c r="CH86" s="17" t="e">
        <v>#DIV/0!</v>
      </c>
      <c r="CI86" s="17" t="e">
        <v>#DIV/0!</v>
      </c>
      <c r="CJ86" s="17" t="e">
        <v>#DIV/0!</v>
      </c>
      <c r="CK86" s="17" t="e">
        <v>#DIV/0!</v>
      </c>
      <c r="CL86" s="17" t="e">
        <v>#DIV/0!</v>
      </c>
      <c r="CM86" s="17" t="e">
        <v>#DIV/0!</v>
      </c>
      <c r="CN86" s="17" t="e">
        <v>#DIV/0!</v>
      </c>
      <c r="CO86" s="17">
        <v>0</v>
      </c>
      <c r="CP86" s="17">
        <v>0</v>
      </c>
      <c r="CQ86" s="17">
        <v>0</v>
      </c>
      <c r="CR86" s="17">
        <v>0</v>
      </c>
      <c r="CS86" s="17">
        <v>0</v>
      </c>
      <c r="CT86" s="17" t="e">
        <v>#DIV/0!</v>
      </c>
      <c r="CU86" s="17" t="e">
        <v>#DIV/0!</v>
      </c>
      <c r="CV86" s="17" t="e">
        <v>#DIV/0!</v>
      </c>
      <c r="CW86" s="17" t="e">
        <v>#DIV/0!</v>
      </c>
      <c r="CX86" s="17" t="e">
        <v>#DIV/0!</v>
      </c>
      <c r="CY86" s="17" t="e">
        <v>#DIV/0!</v>
      </c>
      <c r="CZ86" s="17">
        <v>0</v>
      </c>
      <c r="DA86" s="17">
        <v>0.17989999999999998</v>
      </c>
      <c r="DB86" s="17">
        <v>0.1699</v>
      </c>
      <c r="DC86" s="17">
        <v>0.17989999999999998</v>
      </c>
      <c r="DD86" s="17">
        <v>0.16884372515930773</v>
      </c>
      <c r="DE86" s="17">
        <v>0.17989999999999998</v>
      </c>
      <c r="DF86" s="17">
        <v>0</v>
      </c>
      <c r="DG86" s="17">
        <v>0</v>
      </c>
      <c r="DH86" s="17">
        <v>0</v>
      </c>
      <c r="DI86" s="17">
        <v>0</v>
      </c>
      <c r="DJ86" s="17">
        <v>0</v>
      </c>
      <c r="DK86" s="17">
        <v>0</v>
      </c>
      <c r="DL86" s="18">
        <v>0</v>
      </c>
      <c r="DM86" s="18">
        <v>120</v>
      </c>
      <c r="DN86" s="18">
        <v>120</v>
      </c>
      <c r="DO86" s="18">
        <v>84</v>
      </c>
      <c r="DP86" s="18">
        <v>120</v>
      </c>
      <c r="DQ86" s="18">
        <v>120</v>
      </c>
      <c r="DR86" s="18">
        <v>0</v>
      </c>
      <c r="DS86" s="18">
        <v>0</v>
      </c>
      <c r="DT86" s="18">
        <v>0</v>
      </c>
      <c r="DU86" s="18">
        <v>0</v>
      </c>
      <c r="DV86" s="18">
        <v>0</v>
      </c>
      <c r="DW86" s="18">
        <v>0</v>
      </c>
      <c r="DX86" s="18">
        <v>0</v>
      </c>
      <c r="DY86" s="18">
        <v>115</v>
      </c>
      <c r="DZ86" s="18">
        <v>116</v>
      </c>
      <c r="EA86" s="18">
        <v>80</v>
      </c>
      <c r="EB86" s="18">
        <v>115.22384268848685</v>
      </c>
      <c r="EC86" s="18">
        <v>118</v>
      </c>
      <c r="ED86" s="18">
        <v>0</v>
      </c>
      <c r="EE86" s="18">
        <v>0</v>
      </c>
      <c r="EF86" s="18">
        <v>0</v>
      </c>
      <c r="EG86" s="18">
        <v>0</v>
      </c>
      <c r="EH86" s="18">
        <v>0</v>
      </c>
      <c r="EI86" s="18">
        <v>0</v>
      </c>
      <c r="EJ86" s="18">
        <v>0</v>
      </c>
      <c r="EK86" s="18">
        <v>5</v>
      </c>
      <c r="EL86" s="18">
        <v>5</v>
      </c>
      <c r="EM86" s="18">
        <v>5</v>
      </c>
      <c r="EN86" s="18">
        <v>4.9999999999999991</v>
      </c>
      <c r="EO86" s="18">
        <v>5</v>
      </c>
      <c r="EP86" s="18">
        <v>0</v>
      </c>
      <c r="EQ86" s="18">
        <v>0</v>
      </c>
      <c r="ER86" s="18">
        <v>0</v>
      </c>
      <c r="ES86" s="18">
        <v>0</v>
      </c>
      <c r="ET86" s="18">
        <v>0</v>
      </c>
      <c r="EU86" s="18">
        <v>0</v>
      </c>
      <c r="EV86" s="18">
        <v>0</v>
      </c>
      <c r="EW86" s="18">
        <v>638.5</v>
      </c>
      <c r="EX86" s="18">
        <v>561</v>
      </c>
      <c r="EY86" s="18">
        <v>598</v>
      </c>
      <c r="EZ86" s="18">
        <v>662.09735156333147</v>
      </c>
      <c r="FA86" s="18">
        <v>578</v>
      </c>
      <c r="FB86" s="18">
        <v>0</v>
      </c>
      <c r="FC86" s="18">
        <v>0</v>
      </c>
      <c r="FD86" s="18">
        <v>0</v>
      </c>
      <c r="FE86" s="18">
        <v>0</v>
      </c>
      <c r="FF86" s="18">
        <v>0</v>
      </c>
      <c r="FG86" s="18">
        <v>0</v>
      </c>
      <c r="FH86" s="14">
        <v>0</v>
      </c>
      <c r="FI86" s="14">
        <v>18800</v>
      </c>
      <c r="FJ86" s="14">
        <v>8900</v>
      </c>
      <c r="FK86" s="14">
        <v>8500</v>
      </c>
      <c r="FL86" s="14">
        <v>13839.315789473685</v>
      </c>
      <c r="FM86" s="14">
        <v>12000</v>
      </c>
      <c r="FN86" s="14">
        <v>0</v>
      </c>
      <c r="FO86" s="14">
        <v>0</v>
      </c>
      <c r="FP86" s="14">
        <v>0</v>
      </c>
      <c r="FQ86" s="14">
        <v>0</v>
      </c>
      <c r="FR86" s="14">
        <v>0</v>
      </c>
      <c r="FS86" s="14">
        <v>0</v>
      </c>
      <c r="FT86" s="17">
        <v>0</v>
      </c>
      <c r="FU86" s="17">
        <v>0.1</v>
      </c>
      <c r="FV86" s="17">
        <v>0.105</v>
      </c>
      <c r="FW86" s="17">
        <v>0.2</v>
      </c>
      <c r="FX86" s="17">
        <v>0.11529741735026451</v>
      </c>
      <c r="FY86" s="17">
        <v>0.1</v>
      </c>
      <c r="FZ86" s="17">
        <v>0</v>
      </c>
      <c r="GA86" s="17">
        <v>0</v>
      </c>
      <c r="GB86" s="17">
        <v>0</v>
      </c>
      <c r="GC86" s="17">
        <v>0</v>
      </c>
      <c r="GD86" s="17">
        <v>0</v>
      </c>
      <c r="GE86" s="17">
        <v>0</v>
      </c>
      <c r="GF86" s="16"/>
      <c r="GG86" s="16">
        <v>0</v>
      </c>
      <c r="GH86" s="16">
        <v>0</v>
      </c>
      <c r="GI86" s="16">
        <v>0</v>
      </c>
      <c r="GJ86" s="16">
        <v>0</v>
      </c>
      <c r="GK86" s="16">
        <v>0</v>
      </c>
      <c r="GL86" s="16"/>
      <c r="GM86" s="16"/>
      <c r="GN86" s="16"/>
      <c r="GO86" s="16"/>
      <c r="GP86" s="16"/>
      <c r="GQ86" s="16"/>
      <c r="GR86" s="16"/>
      <c r="GS86" s="16">
        <v>1</v>
      </c>
      <c r="GT86" s="16">
        <v>0</v>
      </c>
      <c r="GU86" s="16">
        <v>0</v>
      </c>
      <c r="GV86" s="16">
        <v>0</v>
      </c>
      <c r="GW86" s="16">
        <v>0</v>
      </c>
      <c r="GX86" s="16"/>
      <c r="GY86" s="16"/>
      <c r="GZ86" s="16"/>
      <c r="HA86" s="16"/>
      <c r="HB86" s="16"/>
      <c r="HC86" s="16"/>
      <c r="HD86" s="16"/>
      <c r="HE86" s="16">
        <v>0</v>
      </c>
      <c r="HF86" s="16">
        <v>1</v>
      </c>
      <c r="HG86" s="16">
        <v>0</v>
      </c>
      <c r="HH86" s="16">
        <v>0</v>
      </c>
      <c r="HI86" s="16">
        <v>0</v>
      </c>
      <c r="HJ86" s="16"/>
      <c r="HK86" s="16"/>
      <c r="HL86" s="16"/>
      <c r="HM86" s="16"/>
      <c r="HN86" s="16"/>
      <c r="HO86" s="16"/>
      <c r="HP86" s="16"/>
      <c r="HQ86" s="16">
        <v>0</v>
      </c>
      <c r="HR86" s="16">
        <v>0</v>
      </c>
      <c r="HS86" s="16">
        <v>1</v>
      </c>
      <c r="HT86" s="16">
        <v>0</v>
      </c>
      <c r="HU86" s="16">
        <v>0</v>
      </c>
      <c r="HV86" s="16"/>
      <c r="HW86" s="16"/>
      <c r="HX86" s="16"/>
      <c r="HY86" s="16"/>
      <c r="HZ86" s="16"/>
      <c r="IA86" s="16"/>
      <c r="IB86" s="16"/>
      <c r="IC86" s="16">
        <v>0</v>
      </c>
      <c r="ID86" s="16">
        <v>0</v>
      </c>
      <c r="IE86" s="16">
        <v>0</v>
      </c>
      <c r="IF86" s="16">
        <v>19</v>
      </c>
      <c r="IG86" s="16">
        <v>0</v>
      </c>
      <c r="IH86" s="16"/>
      <c r="II86" s="16"/>
      <c r="IJ86" s="16"/>
      <c r="IK86" s="16"/>
      <c r="IL86" s="16"/>
      <c r="IM86" s="16"/>
      <c r="IN86" s="16"/>
      <c r="IO86" s="16">
        <v>0</v>
      </c>
      <c r="IP86" s="16">
        <v>0</v>
      </c>
      <c r="IQ86" s="16">
        <v>0</v>
      </c>
      <c r="IR86" s="16">
        <v>0</v>
      </c>
      <c r="IS86" s="16">
        <v>0</v>
      </c>
      <c r="IT86" s="16"/>
      <c r="IU86" s="16"/>
      <c r="IV86" s="16"/>
      <c r="IW86" s="16"/>
      <c r="IX86" s="16"/>
      <c r="IY86" s="16"/>
      <c r="IZ86" s="16"/>
      <c r="JA86" s="16">
        <v>0</v>
      </c>
      <c r="JB86" s="16">
        <v>0</v>
      </c>
      <c r="JC86" s="16">
        <v>0</v>
      </c>
      <c r="JD86" s="16">
        <v>0</v>
      </c>
      <c r="JE86" s="16">
        <v>0</v>
      </c>
      <c r="JF86" s="16"/>
      <c r="JG86" s="16"/>
      <c r="JH86" s="16"/>
      <c r="JI86" s="16"/>
      <c r="JJ86" s="16"/>
      <c r="JK86" s="16"/>
      <c r="JL86" s="16"/>
      <c r="JM86" s="16">
        <v>0</v>
      </c>
      <c r="JN86" s="16">
        <v>0</v>
      </c>
      <c r="JO86" s="16">
        <v>0</v>
      </c>
      <c r="JP86" s="16">
        <v>0</v>
      </c>
      <c r="JQ86" s="16">
        <v>0</v>
      </c>
      <c r="JR86" s="16"/>
      <c r="JS86" s="16"/>
      <c r="JT86" s="16"/>
      <c r="JU86" s="16"/>
      <c r="JV86" s="16"/>
      <c r="JW86" s="16"/>
      <c r="JX86" s="16"/>
      <c r="JY86" s="16">
        <v>0</v>
      </c>
      <c r="JZ86" s="16">
        <v>0</v>
      </c>
      <c r="KA86" s="16">
        <v>0</v>
      </c>
      <c r="KB86" s="16">
        <v>0</v>
      </c>
      <c r="KC86" s="16">
        <v>0</v>
      </c>
      <c r="KD86" s="16"/>
      <c r="KE86" s="16"/>
      <c r="KF86" s="16"/>
      <c r="KG86" s="16"/>
      <c r="KH86" s="16"/>
      <c r="KI86" s="16"/>
      <c r="KJ86" s="16"/>
      <c r="KK86" s="16">
        <v>0</v>
      </c>
      <c r="KL86" s="16">
        <v>0</v>
      </c>
      <c r="KM86" s="16">
        <v>0</v>
      </c>
      <c r="KN86" s="16">
        <v>0</v>
      </c>
      <c r="KO86" s="16">
        <v>0</v>
      </c>
      <c r="KP86" s="16"/>
      <c r="KQ86" s="16"/>
      <c r="KR86" s="16"/>
      <c r="KS86" s="16"/>
      <c r="KT86" s="16"/>
      <c r="KU86" s="16"/>
      <c r="KV86" s="16"/>
      <c r="KW86" s="16">
        <v>0</v>
      </c>
      <c r="KX86" s="16">
        <v>0</v>
      </c>
      <c r="KY86" s="16">
        <v>0</v>
      </c>
      <c r="KZ86" s="16">
        <v>0</v>
      </c>
      <c r="LA86" s="16">
        <v>0</v>
      </c>
      <c r="LB86" s="16"/>
      <c r="LC86" s="16"/>
      <c r="LD86" s="16"/>
      <c r="LE86" s="16"/>
      <c r="LF86" s="16"/>
      <c r="LG86" s="16"/>
      <c r="LH86" s="16"/>
      <c r="LI86" s="16">
        <v>0</v>
      </c>
      <c r="LJ86" s="16">
        <v>0</v>
      </c>
      <c r="LK86" s="16">
        <v>0</v>
      </c>
      <c r="LL86" s="16">
        <v>0</v>
      </c>
      <c r="LM86" s="16">
        <v>0</v>
      </c>
      <c r="LN86" s="16"/>
      <c r="LO86" s="16"/>
      <c r="LP86" s="16"/>
      <c r="LQ86" s="16"/>
      <c r="LR86" s="16"/>
      <c r="LS86" s="16"/>
      <c r="LT86" s="15"/>
      <c r="LU86" s="15">
        <v>0</v>
      </c>
      <c r="LV86" s="15">
        <v>0</v>
      </c>
      <c r="LW86" s="15">
        <v>0</v>
      </c>
      <c r="LX86" s="15">
        <v>0</v>
      </c>
      <c r="LY86" s="15">
        <v>0</v>
      </c>
      <c r="LZ86" s="15"/>
      <c r="MA86" s="15"/>
      <c r="MB86" s="15"/>
      <c r="MC86" s="15"/>
      <c r="MD86" s="15"/>
      <c r="ME86" s="15"/>
      <c r="MF86" s="15"/>
      <c r="MG86" s="15">
        <v>16778.042000000001</v>
      </c>
      <c r="MH86" s="15">
        <v>0</v>
      </c>
      <c r="MI86" s="15">
        <v>0</v>
      </c>
      <c r="MJ86" s="15">
        <v>0</v>
      </c>
      <c r="MK86" s="15">
        <v>0</v>
      </c>
      <c r="ML86" s="15"/>
      <c r="MM86" s="15"/>
      <c r="MN86" s="15"/>
      <c r="MO86" s="15"/>
      <c r="MP86" s="15"/>
      <c r="MQ86" s="15"/>
      <c r="MR86" s="15"/>
      <c r="MS86" s="15">
        <v>0</v>
      </c>
      <c r="MT86" s="15">
        <v>7921.6</v>
      </c>
      <c r="MU86" s="15">
        <v>0</v>
      </c>
      <c r="MV86" s="15">
        <v>0</v>
      </c>
      <c r="MW86" s="15">
        <v>0</v>
      </c>
      <c r="MX86" s="15"/>
      <c r="MY86" s="15"/>
      <c r="MZ86" s="15"/>
      <c r="NA86" s="15"/>
      <c r="NB86" s="15"/>
      <c r="NC86" s="15"/>
      <c r="ND86" s="15"/>
      <c r="NE86" s="15">
        <v>0</v>
      </c>
      <c r="NF86" s="15">
        <v>0</v>
      </c>
      <c r="NG86" s="15">
        <v>6759.06</v>
      </c>
      <c r="NH86" s="15">
        <v>0</v>
      </c>
      <c r="NI86" s="15">
        <v>0</v>
      </c>
      <c r="NJ86" s="15"/>
      <c r="NK86" s="15"/>
      <c r="NL86" s="15"/>
      <c r="NM86" s="15"/>
      <c r="NN86" s="15"/>
      <c r="NO86" s="15"/>
      <c r="NP86" s="15"/>
      <c r="NQ86" s="15">
        <v>0</v>
      </c>
      <c r="NR86" s="15">
        <v>0</v>
      </c>
      <c r="NS86" s="15">
        <v>0</v>
      </c>
      <c r="NT86" s="15">
        <v>231964.23</v>
      </c>
      <c r="NU86" s="15">
        <v>0</v>
      </c>
      <c r="NV86" s="15"/>
      <c r="NW86" s="15"/>
      <c r="NX86" s="15"/>
      <c r="NY86" s="15"/>
      <c r="NZ86" s="15"/>
      <c r="OA86" s="15"/>
      <c r="OB86" s="15"/>
      <c r="OC86" s="15">
        <v>0</v>
      </c>
      <c r="OD86" s="15">
        <v>0</v>
      </c>
      <c r="OE86" s="15">
        <v>0</v>
      </c>
      <c r="OF86" s="15">
        <v>0</v>
      </c>
      <c r="OG86" s="15">
        <v>0</v>
      </c>
      <c r="OH86" s="15"/>
      <c r="OI86" s="15"/>
      <c r="OJ86" s="15"/>
      <c r="OK86" s="15"/>
      <c r="OL86" s="15"/>
      <c r="OM86" s="15"/>
      <c r="ON86" s="15"/>
      <c r="OO86" s="15">
        <v>0</v>
      </c>
      <c r="OP86" s="15">
        <v>0</v>
      </c>
      <c r="OQ86" s="15">
        <v>0</v>
      </c>
      <c r="OR86" s="15">
        <v>0</v>
      </c>
      <c r="OS86" s="15">
        <v>0</v>
      </c>
      <c r="OT86" s="15"/>
      <c r="OU86" s="15"/>
      <c r="OV86" s="15"/>
      <c r="OW86" s="15"/>
      <c r="OX86" s="15"/>
      <c r="OY86" s="15"/>
      <c r="OZ86" s="15"/>
      <c r="PA86" s="15">
        <v>0</v>
      </c>
      <c r="PB86" s="15">
        <v>0</v>
      </c>
      <c r="PC86" s="15">
        <v>0</v>
      </c>
      <c r="PD86" s="15">
        <v>0</v>
      </c>
      <c r="PE86" s="15">
        <v>0</v>
      </c>
      <c r="PF86" s="15"/>
      <c r="PG86" s="15"/>
      <c r="PH86" s="15"/>
      <c r="PI86" s="15"/>
      <c r="PJ86" s="15"/>
      <c r="PK86" s="15"/>
      <c r="PL86" s="15"/>
      <c r="PM86" s="15">
        <v>0</v>
      </c>
      <c r="PN86" s="15">
        <v>0</v>
      </c>
      <c r="PO86" s="15">
        <v>0</v>
      </c>
      <c r="PP86" s="15">
        <v>0</v>
      </c>
      <c r="PQ86" s="15">
        <v>0</v>
      </c>
      <c r="PR86" s="15"/>
      <c r="PS86" s="15"/>
      <c r="PT86" s="15"/>
      <c r="PU86" s="15"/>
      <c r="PV86" s="15"/>
      <c r="PW86" s="15"/>
      <c r="PX86" s="15"/>
      <c r="PY86" s="15">
        <v>0</v>
      </c>
      <c r="PZ86" s="15">
        <v>0</v>
      </c>
      <c r="QA86" s="15">
        <v>0</v>
      </c>
      <c r="QB86" s="15">
        <v>0</v>
      </c>
      <c r="QC86" s="15">
        <v>0</v>
      </c>
      <c r="QD86" s="15"/>
      <c r="QE86" s="15"/>
      <c r="QF86" s="15"/>
      <c r="QG86" s="15"/>
      <c r="QH86" s="15"/>
      <c r="QI86" s="15"/>
    </row>
    <row r="87" spans="18:451">
      <c r="R87" s="13"/>
      <c r="S87" s="13" t="s">
        <v>52</v>
      </c>
      <c r="T87" s="16"/>
      <c r="U87" s="16"/>
      <c r="V87" s="16"/>
      <c r="W87" s="16"/>
      <c r="X87" s="16"/>
      <c r="Y87" s="16"/>
      <c r="Z87" s="16">
        <v>2</v>
      </c>
      <c r="AA87" s="16">
        <v>23</v>
      </c>
      <c r="AB87" s="16"/>
      <c r="AC87" s="16"/>
      <c r="AD87" s="16"/>
      <c r="AE87" s="16"/>
      <c r="AF87" s="24"/>
      <c r="AG87" s="24"/>
      <c r="AH87" s="24"/>
      <c r="AI87" s="24"/>
      <c r="AJ87" s="24"/>
      <c r="AK87" s="24"/>
      <c r="AL87" s="24">
        <v>25770</v>
      </c>
      <c r="AM87" s="24">
        <v>293393.77</v>
      </c>
      <c r="AN87" s="24"/>
      <c r="AO87" s="24"/>
      <c r="AP87" s="24"/>
      <c r="AQ87" s="24"/>
      <c r="AR87" s="15"/>
      <c r="AS87" s="15"/>
      <c r="AT87" s="15"/>
      <c r="AU87" s="15"/>
      <c r="AV87" s="15"/>
      <c r="AW87" s="15"/>
      <c r="AX87" s="15">
        <v>0</v>
      </c>
      <c r="AY87" s="15">
        <v>0</v>
      </c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>
        <v>0</v>
      </c>
      <c r="BK87" s="15">
        <v>0</v>
      </c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>
        <v>0</v>
      </c>
      <c r="BW87" s="15">
        <v>0</v>
      </c>
      <c r="BX87" s="15"/>
      <c r="BY87" s="15"/>
      <c r="BZ87" s="15"/>
      <c r="CA87" s="15"/>
      <c r="CB87" s="17" t="e">
        <v>#DIV/0!</v>
      </c>
      <c r="CC87" s="17" t="e">
        <v>#DIV/0!</v>
      </c>
      <c r="CD87" s="17" t="e">
        <v>#DIV/0!</v>
      </c>
      <c r="CE87" s="17" t="e">
        <v>#DIV/0!</v>
      </c>
      <c r="CF87" s="17" t="e">
        <v>#DIV/0!</v>
      </c>
      <c r="CG87" s="17" t="e">
        <v>#DIV/0!</v>
      </c>
      <c r="CH87" s="17">
        <v>0</v>
      </c>
      <c r="CI87" s="17">
        <v>1</v>
      </c>
      <c r="CJ87" s="17" t="e">
        <v>#DIV/0!</v>
      </c>
      <c r="CK87" s="17" t="e">
        <v>#DIV/0!</v>
      </c>
      <c r="CL87" s="17" t="e">
        <v>#DIV/0!</v>
      </c>
      <c r="CM87" s="17" t="e">
        <v>#DIV/0!</v>
      </c>
      <c r="CN87" s="17" t="e">
        <v>#DIV/0!</v>
      </c>
      <c r="CO87" s="17" t="e">
        <v>#DIV/0!</v>
      </c>
      <c r="CP87" s="17" t="e">
        <v>#DIV/0!</v>
      </c>
      <c r="CQ87" s="17" t="e">
        <v>#DIV/0!</v>
      </c>
      <c r="CR87" s="17" t="e">
        <v>#DIV/0!</v>
      </c>
      <c r="CS87" s="17" t="e">
        <v>#DIV/0!</v>
      </c>
      <c r="CT87" s="17">
        <v>0</v>
      </c>
      <c r="CU87" s="17">
        <v>0</v>
      </c>
      <c r="CV87" s="17" t="e">
        <v>#DIV/0!</v>
      </c>
      <c r="CW87" s="17" t="e">
        <v>#DIV/0!</v>
      </c>
      <c r="CX87" s="17" t="e">
        <v>#DIV/0!</v>
      </c>
      <c r="CY87" s="17" t="e">
        <v>#DIV/0!</v>
      </c>
      <c r="CZ87" s="17">
        <v>0</v>
      </c>
      <c r="DA87" s="17">
        <v>0</v>
      </c>
      <c r="DB87" s="17">
        <v>0</v>
      </c>
      <c r="DC87" s="17">
        <v>0</v>
      </c>
      <c r="DD87" s="17">
        <v>0</v>
      </c>
      <c r="DE87" s="17">
        <v>0</v>
      </c>
      <c r="DF87" s="17">
        <v>0.17412584400465658</v>
      </c>
      <c r="DG87" s="17">
        <v>0.16853041189217607</v>
      </c>
      <c r="DH87" s="17">
        <v>0</v>
      </c>
      <c r="DI87" s="17">
        <v>0</v>
      </c>
      <c r="DJ87" s="17">
        <v>0</v>
      </c>
      <c r="DK87" s="17">
        <v>0</v>
      </c>
      <c r="DL87" s="18">
        <v>0</v>
      </c>
      <c r="DM87" s="18">
        <v>0</v>
      </c>
      <c r="DN87" s="18">
        <v>0</v>
      </c>
      <c r="DO87" s="18">
        <v>0</v>
      </c>
      <c r="DP87" s="18">
        <v>0</v>
      </c>
      <c r="DQ87" s="18">
        <v>0</v>
      </c>
      <c r="DR87" s="18">
        <v>120</v>
      </c>
      <c r="DS87" s="18">
        <v>118.73734486352593</v>
      </c>
      <c r="DT87" s="18">
        <v>0</v>
      </c>
      <c r="DU87" s="18">
        <v>0</v>
      </c>
      <c r="DV87" s="18">
        <v>0</v>
      </c>
      <c r="DW87" s="18">
        <v>0</v>
      </c>
      <c r="DX87" s="18">
        <v>0</v>
      </c>
      <c r="DY87" s="18">
        <v>0</v>
      </c>
      <c r="DZ87" s="18">
        <v>0</v>
      </c>
      <c r="EA87" s="18">
        <v>0</v>
      </c>
      <c r="EB87" s="18">
        <v>0</v>
      </c>
      <c r="EC87" s="18">
        <v>0</v>
      </c>
      <c r="ED87" s="18">
        <v>115</v>
      </c>
      <c r="EE87" s="18">
        <v>113.77309177600692</v>
      </c>
      <c r="EF87" s="18">
        <v>0</v>
      </c>
      <c r="EG87" s="18">
        <v>0</v>
      </c>
      <c r="EH87" s="18">
        <v>0</v>
      </c>
      <c r="EI87" s="18">
        <v>0</v>
      </c>
      <c r="EJ87" s="18">
        <v>0</v>
      </c>
      <c r="EK87" s="18">
        <v>0</v>
      </c>
      <c r="EL87" s="18">
        <v>0</v>
      </c>
      <c r="EM87" s="18">
        <v>0</v>
      </c>
      <c r="EN87" s="18">
        <v>0</v>
      </c>
      <c r="EO87" s="18">
        <v>0</v>
      </c>
      <c r="EP87" s="18">
        <v>5</v>
      </c>
      <c r="EQ87" s="18">
        <v>5</v>
      </c>
      <c r="ER87" s="18">
        <v>0</v>
      </c>
      <c r="ES87" s="18">
        <v>0</v>
      </c>
      <c r="ET87" s="18">
        <v>0</v>
      </c>
      <c r="EU87" s="18">
        <v>0</v>
      </c>
      <c r="EV87" s="18">
        <v>0</v>
      </c>
      <c r="EW87" s="18">
        <v>0</v>
      </c>
      <c r="EX87" s="18">
        <v>0</v>
      </c>
      <c r="EY87" s="18">
        <v>0</v>
      </c>
      <c r="EZ87" s="18">
        <v>0</v>
      </c>
      <c r="FA87" s="18">
        <v>0</v>
      </c>
      <c r="FB87" s="18">
        <v>650.5</v>
      </c>
      <c r="FC87" s="18">
        <v>671.81502249560424</v>
      </c>
      <c r="FD87" s="18">
        <v>0</v>
      </c>
      <c r="FE87" s="18">
        <v>0</v>
      </c>
      <c r="FF87" s="18">
        <v>0</v>
      </c>
      <c r="FG87" s="18">
        <v>0</v>
      </c>
      <c r="FH87" s="14">
        <v>0</v>
      </c>
      <c r="FI87" s="14">
        <v>0</v>
      </c>
      <c r="FJ87" s="14">
        <v>0</v>
      </c>
      <c r="FK87" s="14">
        <v>0</v>
      </c>
      <c r="FL87" s="14">
        <v>0</v>
      </c>
      <c r="FM87" s="14">
        <v>0</v>
      </c>
      <c r="FN87" s="14">
        <v>15350</v>
      </c>
      <c r="FO87" s="14">
        <v>15286.695652173914</v>
      </c>
      <c r="FP87" s="14">
        <v>0</v>
      </c>
      <c r="FQ87" s="14">
        <v>0</v>
      </c>
      <c r="FR87" s="14">
        <v>0</v>
      </c>
      <c r="FS87" s="14">
        <v>0</v>
      </c>
      <c r="FT87" s="17">
        <v>0</v>
      </c>
      <c r="FU87" s="17">
        <v>0</v>
      </c>
      <c r="FV87" s="17">
        <v>0</v>
      </c>
      <c r="FW87" s="17">
        <v>0</v>
      </c>
      <c r="FX87" s="17">
        <v>0</v>
      </c>
      <c r="FY87" s="17">
        <v>0</v>
      </c>
      <c r="FZ87" s="17">
        <v>0.16058631921824104</v>
      </c>
      <c r="GA87" s="17">
        <v>0.16545652087350751</v>
      </c>
      <c r="GB87" s="17">
        <v>0</v>
      </c>
      <c r="GC87" s="17">
        <v>0</v>
      </c>
      <c r="GD87" s="17">
        <v>0</v>
      </c>
      <c r="GE87" s="17">
        <v>0</v>
      </c>
      <c r="GF87" s="16"/>
      <c r="GG87" s="16"/>
      <c r="GH87" s="16"/>
      <c r="GI87" s="16"/>
      <c r="GJ87" s="16"/>
      <c r="GK87" s="16"/>
      <c r="GL87" s="16">
        <v>0</v>
      </c>
      <c r="GM87" s="16">
        <v>0</v>
      </c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>
        <v>0</v>
      </c>
      <c r="GY87" s="16">
        <v>0</v>
      </c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>
        <v>0</v>
      </c>
      <c r="HK87" s="16">
        <v>0</v>
      </c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>
        <v>0</v>
      </c>
      <c r="HW87" s="16">
        <v>0</v>
      </c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>
        <v>0</v>
      </c>
      <c r="II87" s="16">
        <v>0</v>
      </c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>
        <v>0</v>
      </c>
      <c r="IU87" s="16">
        <v>0</v>
      </c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>
        <v>2</v>
      </c>
      <c r="JG87" s="16">
        <v>0</v>
      </c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>
        <v>0</v>
      </c>
      <c r="JS87" s="16">
        <v>23</v>
      </c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>
        <v>0</v>
      </c>
      <c r="KE87" s="16">
        <v>0</v>
      </c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>
        <v>0</v>
      </c>
      <c r="KQ87" s="16">
        <v>0</v>
      </c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>
        <v>0</v>
      </c>
      <c r="LC87" s="16">
        <v>0</v>
      </c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>
        <v>0</v>
      </c>
      <c r="LO87" s="16">
        <v>0</v>
      </c>
      <c r="LP87" s="16"/>
      <c r="LQ87" s="16"/>
      <c r="LR87" s="16"/>
      <c r="LS87" s="16"/>
      <c r="LT87" s="15"/>
      <c r="LU87" s="15"/>
      <c r="LV87" s="15"/>
      <c r="LW87" s="15"/>
      <c r="LX87" s="15"/>
      <c r="LY87" s="15"/>
      <c r="LZ87" s="15">
        <v>0</v>
      </c>
      <c r="MA87" s="15">
        <v>0</v>
      </c>
      <c r="MB87" s="15"/>
      <c r="MC87" s="15"/>
      <c r="MD87" s="15"/>
      <c r="ME87" s="15"/>
      <c r="MF87" s="15"/>
      <c r="MG87" s="15"/>
      <c r="MH87" s="15"/>
      <c r="MI87" s="15"/>
      <c r="MJ87" s="15"/>
      <c r="MK87" s="15"/>
      <c r="ML87" s="15">
        <v>0</v>
      </c>
      <c r="MM87" s="15">
        <v>0</v>
      </c>
      <c r="MN87" s="15"/>
      <c r="MO87" s="15"/>
      <c r="MP87" s="15"/>
      <c r="MQ87" s="15"/>
      <c r="MR87" s="15"/>
      <c r="MS87" s="15"/>
      <c r="MT87" s="15"/>
      <c r="MU87" s="15"/>
      <c r="MV87" s="15"/>
      <c r="MW87" s="15"/>
      <c r="MX87" s="15">
        <v>0</v>
      </c>
      <c r="MY87" s="15">
        <v>0</v>
      </c>
      <c r="MZ87" s="15"/>
      <c r="NA87" s="15"/>
      <c r="NB87" s="15"/>
      <c r="NC87" s="15"/>
      <c r="ND87" s="15"/>
      <c r="NE87" s="15"/>
      <c r="NF87" s="15"/>
      <c r="NG87" s="15"/>
      <c r="NH87" s="15"/>
      <c r="NI87" s="15"/>
      <c r="NJ87" s="15">
        <v>0</v>
      </c>
      <c r="NK87" s="15">
        <v>0</v>
      </c>
      <c r="NL87" s="15"/>
      <c r="NM87" s="15"/>
      <c r="NN87" s="15"/>
      <c r="NO87" s="15"/>
      <c r="NP87" s="15"/>
      <c r="NQ87" s="15"/>
      <c r="NR87" s="15"/>
      <c r="NS87" s="15"/>
      <c r="NT87" s="15"/>
      <c r="NU87" s="15"/>
      <c r="NV87" s="15">
        <v>0</v>
      </c>
      <c r="NW87" s="15">
        <v>0</v>
      </c>
      <c r="NX87" s="15"/>
      <c r="NY87" s="15"/>
      <c r="NZ87" s="15"/>
      <c r="OA87" s="15"/>
      <c r="OB87" s="15"/>
      <c r="OC87" s="15"/>
      <c r="OD87" s="15"/>
      <c r="OE87" s="15"/>
      <c r="OF87" s="15"/>
      <c r="OG87" s="15"/>
      <c r="OH87" s="15">
        <v>0</v>
      </c>
      <c r="OI87" s="15">
        <v>0</v>
      </c>
      <c r="OJ87" s="15"/>
      <c r="OK87" s="15"/>
      <c r="OL87" s="15"/>
      <c r="OM87" s="15"/>
      <c r="ON87" s="15"/>
      <c r="OO87" s="15"/>
      <c r="OP87" s="15"/>
      <c r="OQ87" s="15"/>
      <c r="OR87" s="15"/>
      <c r="OS87" s="15"/>
      <c r="OT87" s="15">
        <v>25770</v>
      </c>
      <c r="OU87" s="15">
        <v>0</v>
      </c>
      <c r="OV87" s="15"/>
      <c r="OW87" s="15"/>
      <c r="OX87" s="15"/>
      <c r="OY87" s="15"/>
      <c r="OZ87" s="15"/>
      <c r="PA87" s="15"/>
      <c r="PB87" s="15"/>
      <c r="PC87" s="15"/>
      <c r="PD87" s="15"/>
      <c r="PE87" s="15"/>
      <c r="PF87" s="15">
        <v>0</v>
      </c>
      <c r="PG87" s="15">
        <v>293393.77</v>
      </c>
      <c r="PH87" s="15"/>
      <c r="PI87" s="15"/>
      <c r="PJ87" s="15"/>
      <c r="PK87" s="15"/>
      <c r="PL87" s="15"/>
      <c r="PM87" s="15"/>
      <c r="PN87" s="15"/>
      <c r="PO87" s="15"/>
      <c r="PP87" s="15"/>
      <c r="PQ87" s="15"/>
      <c r="PR87" s="15">
        <v>0</v>
      </c>
      <c r="PS87" s="15">
        <v>0</v>
      </c>
      <c r="PT87" s="15"/>
      <c r="PU87" s="15"/>
      <c r="PV87" s="15"/>
      <c r="PW87" s="15"/>
      <c r="PX87" s="15"/>
      <c r="PY87" s="15"/>
      <c r="PZ87" s="15"/>
      <c r="QA87" s="15"/>
      <c r="QB87" s="15"/>
      <c r="QC87" s="15"/>
      <c r="QD87" s="15">
        <v>0</v>
      </c>
      <c r="QE87" s="15">
        <v>0</v>
      </c>
      <c r="QF87" s="15"/>
      <c r="QG87" s="15"/>
      <c r="QH87" s="15"/>
      <c r="QI87" s="15"/>
    </row>
    <row r="88" spans="18:451">
      <c r="R88" s="13"/>
      <c r="S88" s="13" t="s">
        <v>99</v>
      </c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7" t="e">
        <v>#DIV/0!</v>
      </c>
      <c r="CC88" s="17" t="e">
        <v>#DIV/0!</v>
      </c>
      <c r="CD88" s="17" t="e">
        <v>#DIV/0!</v>
      </c>
      <c r="CE88" s="17" t="e">
        <v>#DIV/0!</v>
      </c>
      <c r="CF88" s="17" t="e">
        <v>#DIV/0!</v>
      </c>
      <c r="CG88" s="17" t="e">
        <v>#DIV/0!</v>
      </c>
      <c r="CH88" s="17" t="e">
        <v>#DIV/0!</v>
      </c>
      <c r="CI88" s="17" t="e">
        <v>#DIV/0!</v>
      </c>
      <c r="CJ88" s="17" t="e">
        <v>#DIV/0!</v>
      </c>
      <c r="CK88" s="17" t="e">
        <v>#DIV/0!</v>
      </c>
      <c r="CL88" s="17" t="e">
        <v>#DIV/0!</v>
      </c>
      <c r="CM88" s="17" t="e">
        <v>#DIV/0!</v>
      </c>
      <c r="CN88" s="17" t="e">
        <v>#DIV/0!</v>
      </c>
      <c r="CO88" s="17" t="e">
        <v>#DIV/0!</v>
      </c>
      <c r="CP88" s="17" t="e">
        <v>#DIV/0!</v>
      </c>
      <c r="CQ88" s="17" t="e">
        <v>#DIV/0!</v>
      </c>
      <c r="CR88" s="17" t="e">
        <v>#DIV/0!</v>
      </c>
      <c r="CS88" s="17" t="e">
        <v>#DIV/0!</v>
      </c>
      <c r="CT88" s="17" t="e">
        <v>#DIV/0!</v>
      </c>
      <c r="CU88" s="17" t="e">
        <v>#DIV/0!</v>
      </c>
      <c r="CV88" s="17" t="e">
        <v>#DIV/0!</v>
      </c>
      <c r="CW88" s="17" t="e">
        <v>#DIV/0!</v>
      </c>
      <c r="CX88" s="17" t="e">
        <v>#DIV/0!</v>
      </c>
      <c r="CY88" s="17" t="e">
        <v>#DIV/0!</v>
      </c>
      <c r="CZ88" s="17">
        <v>0</v>
      </c>
      <c r="DA88" s="17">
        <v>0</v>
      </c>
      <c r="DB88" s="17">
        <v>0</v>
      </c>
      <c r="DC88" s="17">
        <v>0</v>
      </c>
      <c r="DD88" s="17">
        <v>0</v>
      </c>
      <c r="DE88" s="17">
        <v>0</v>
      </c>
      <c r="DF88" s="17">
        <v>0</v>
      </c>
      <c r="DG88" s="17">
        <v>0</v>
      </c>
      <c r="DH88" s="17">
        <v>0</v>
      </c>
      <c r="DI88" s="17">
        <v>0</v>
      </c>
      <c r="DJ88" s="17">
        <v>0</v>
      </c>
      <c r="DK88" s="17">
        <v>0</v>
      </c>
      <c r="DL88" s="18">
        <v>0</v>
      </c>
      <c r="DM88" s="18">
        <v>0</v>
      </c>
      <c r="DN88" s="18">
        <v>0</v>
      </c>
      <c r="DO88" s="18">
        <v>0</v>
      </c>
      <c r="DP88" s="18">
        <v>0</v>
      </c>
      <c r="DQ88" s="18">
        <v>0</v>
      </c>
      <c r="DR88" s="18">
        <v>0</v>
      </c>
      <c r="DS88" s="18">
        <v>0</v>
      </c>
      <c r="DT88" s="18">
        <v>0</v>
      </c>
      <c r="DU88" s="18">
        <v>0</v>
      </c>
      <c r="DV88" s="18">
        <v>0</v>
      </c>
      <c r="DW88" s="18">
        <v>0</v>
      </c>
      <c r="DX88" s="18">
        <v>0</v>
      </c>
      <c r="DY88" s="18">
        <v>0</v>
      </c>
      <c r="DZ88" s="18">
        <v>0</v>
      </c>
      <c r="EA88" s="18">
        <v>0</v>
      </c>
      <c r="EB88" s="18">
        <v>0</v>
      </c>
      <c r="EC88" s="18">
        <v>0</v>
      </c>
      <c r="ED88" s="18">
        <v>0</v>
      </c>
      <c r="EE88" s="18">
        <v>0</v>
      </c>
      <c r="EF88" s="18">
        <v>0</v>
      </c>
      <c r="EG88" s="18">
        <v>0</v>
      </c>
      <c r="EH88" s="18">
        <v>0</v>
      </c>
      <c r="EI88" s="18">
        <v>0</v>
      </c>
      <c r="EJ88" s="18">
        <v>0</v>
      </c>
      <c r="EK88" s="18">
        <v>0</v>
      </c>
      <c r="EL88" s="18">
        <v>0</v>
      </c>
      <c r="EM88" s="18">
        <v>0</v>
      </c>
      <c r="EN88" s="18">
        <v>0</v>
      </c>
      <c r="EO88" s="18">
        <v>0</v>
      </c>
      <c r="EP88" s="18">
        <v>0</v>
      </c>
      <c r="EQ88" s="18">
        <v>0</v>
      </c>
      <c r="ER88" s="18">
        <v>0</v>
      </c>
      <c r="ES88" s="18">
        <v>0</v>
      </c>
      <c r="ET88" s="18">
        <v>0</v>
      </c>
      <c r="EU88" s="18">
        <v>0</v>
      </c>
      <c r="EV88" s="18">
        <v>0</v>
      </c>
      <c r="EW88" s="18">
        <v>0</v>
      </c>
      <c r="EX88" s="18">
        <v>0</v>
      </c>
      <c r="EY88" s="18">
        <v>0</v>
      </c>
      <c r="EZ88" s="18">
        <v>0</v>
      </c>
      <c r="FA88" s="18">
        <v>0</v>
      </c>
      <c r="FB88" s="18">
        <v>0</v>
      </c>
      <c r="FC88" s="18">
        <v>0</v>
      </c>
      <c r="FD88" s="18">
        <v>0</v>
      </c>
      <c r="FE88" s="18">
        <v>0</v>
      </c>
      <c r="FF88" s="18">
        <v>0</v>
      </c>
      <c r="FG88" s="18">
        <v>0</v>
      </c>
      <c r="FH88" s="14">
        <v>0</v>
      </c>
      <c r="FI88" s="14">
        <v>0</v>
      </c>
      <c r="FJ88" s="14">
        <v>0</v>
      </c>
      <c r="FK88" s="14">
        <v>0</v>
      </c>
      <c r="FL88" s="14">
        <v>0</v>
      </c>
      <c r="FM88" s="14">
        <v>0</v>
      </c>
      <c r="FN88" s="14">
        <v>0</v>
      </c>
      <c r="FO88" s="14">
        <v>0</v>
      </c>
      <c r="FP88" s="14">
        <v>0</v>
      </c>
      <c r="FQ88" s="14">
        <v>0</v>
      </c>
      <c r="FR88" s="14">
        <v>0</v>
      </c>
      <c r="FS88" s="14">
        <v>0</v>
      </c>
      <c r="FT88" s="17">
        <v>0</v>
      </c>
      <c r="FU88" s="17">
        <v>0</v>
      </c>
      <c r="FV88" s="17">
        <v>0</v>
      </c>
      <c r="FW88" s="17">
        <v>0</v>
      </c>
      <c r="FX88" s="17">
        <v>0</v>
      </c>
      <c r="FY88" s="17">
        <v>0</v>
      </c>
      <c r="FZ88" s="17">
        <v>0</v>
      </c>
      <c r="GA88" s="17">
        <v>0</v>
      </c>
      <c r="GB88" s="17">
        <v>0</v>
      </c>
      <c r="GC88" s="17">
        <v>0</v>
      </c>
      <c r="GD88" s="17">
        <v>0</v>
      </c>
      <c r="GE88" s="17">
        <v>0</v>
      </c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5"/>
      <c r="LU88" s="15"/>
      <c r="LV88" s="15"/>
      <c r="LW88" s="15"/>
      <c r="LX88" s="15"/>
      <c r="LY88" s="15"/>
      <c r="LZ88" s="15"/>
      <c r="MA88" s="15"/>
      <c r="MB88" s="15"/>
      <c r="MC88" s="15"/>
      <c r="MD88" s="15"/>
      <c r="ME88" s="15"/>
      <c r="MF88" s="15"/>
      <c r="MG88" s="15"/>
      <c r="MH88" s="15"/>
      <c r="MI88" s="15"/>
      <c r="MJ88" s="15"/>
      <c r="MK88" s="15"/>
      <c r="ML88" s="15"/>
      <c r="MM88" s="15"/>
      <c r="MN88" s="15"/>
      <c r="MO88" s="15"/>
      <c r="MP88" s="15"/>
      <c r="MQ88" s="15"/>
      <c r="MR88" s="15"/>
      <c r="MS88" s="15"/>
      <c r="MT88" s="15"/>
      <c r="MU88" s="15"/>
      <c r="MV88" s="15"/>
      <c r="MW88" s="15"/>
      <c r="MX88" s="15"/>
      <c r="MY88" s="15"/>
      <c r="MZ88" s="15"/>
      <c r="NA88" s="15"/>
      <c r="NB88" s="15"/>
      <c r="NC88" s="15"/>
      <c r="ND88" s="15"/>
      <c r="NE88" s="15"/>
      <c r="NF88" s="15"/>
      <c r="NG88" s="15"/>
      <c r="NH88" s="15"/>
      <c r="NI88" s="15"/>
      <c r="NJ88" s="15"/>
      <c r="NK88" s="15"/>
      <c r="NL88" s="15"/>
      <c r="NM88" s="15"/>
      <c r="NN88" s="15"/>
      <c r="NO88" s="15"/>
      <c r="NP88" s="15"/>
      <c r="NQ88" s="15"/>
      <c r="NR88" s="15"/>
      <c r="NS88" s="15"/>
      <c r="NT88" s="15"/>
      <c r="NU88" s="15"/>
      <c r="NV88" s="15"/>
      <c r="NW88" s="15"/>
      <c r="NX88" s="15"/>
      <c r="NY88" s="15"/>
      <c r="NZ88" s="15"/>
      <c r="OA88" s="15"/>
      <c r="OB88" s="15"/>
      <c r="OC88" s="15"/>
      <c r="OD88" s="15"/>
      <c r="OE88" s="15"/>
      <c r="OF88" s="15"/>
      <c r="OG88" s="15"/>
      <c r="OH88" s="15"/>
      <c r="OI88" s="15"/>
      <c r="OJ88" s="15"/>
      <c r="OK88" s="15"/>
      <c r="OL88" s="15"/>
      <c r="OM88" s="15"/>
      <c r="ON88" s="15"/>
      <c r="OO88" s="15"/>
      <c r="OP88" s="15"/>
      <c r="OQ88" s="15"/>
      <c r="OR88" s="15"/>
      <c r="OS88" s="15"/>
      <c r="OT88" s="15"/>
      <c r="OU88" s="15"/>
      <c r="OV88" s="15"/>
      <c r="OW88" s="15"/>
      <c r="OX88" s="15"/>
      <c r="OY88" s="15"/>
      <c r="OZ88" s="15"/>
      <c r="PA88" s="15"/>
      <c r="PB88" s="15"/>
      <c r="PC88" s="15"/>
      <c r="PD88" s="15"/>
      <c r="PE88" s="15"/>
      <c r="PF88" s="15"/>
      <c r="PG88" s="15"/>
      <c r="PH88" s="15"/>
      <c r="PI88" s="15"/>
      <c r="PJ88" s="15"/>
      <c r="PK88" s="15"/>
      <c r="PL88" s="15"/>
      <c r="PM88" s="15"/>
      <c r="PN88" s="15"/>
      <c r="PO88" s="15"/>
      <c r="PP88" s="15"/>
      <c r="PQ88" s="15"/>
      <c r="PR88" s="15"/>
      <c r="PS88" s="15"/>
      <c r="PT88" s="15"/>
      <c r="PU88" s="15"/>
      <c r="PV88" s="15"/>
      <c r="PW88" s="15"/>
      <c r="PX88" s="15"/>
      <c r="PY88" s="15"/>
      <c r="PZ88" s="15"/>
      <c r="QA88" s="15"/>
      <c r="QB88" s="15"/>
      <c r="QC88" s="15"/>
      <c r="QD88" s="15"/>
      <c r="QE88" s="15"/>
      <c r="QF88" s="15"/>
      <c r="QG88" s="15"/>
      <c r="QH88" s="15"/>
      <c r="QI88" s="15"/>
    </row>
    <row r="89" spans="18:451">
      <c r="R89" s="13"/>
      <c r="S89" s="13" t="s">
        <v>54</v>
      </c>
      <c r="T89" s="16"/>
      <c r="U89" s="16"/>
      <c r="V89" s="16"/>
      <c r="W89" s="16"/>
      <c r="X89" s="16"/>
      <c r="Y89" s="16"/>
      <c r="Z89" s="16"/>
      <c r="AA89" s="16"/>
      <c r="AB89" s="16"/>
      <c r="AC89" s="16">
        <v>11</v>
      </c>
      <c r="AD89" s="16"/>
      <c r="AE89" s="16"/>
      <c r="AF89" s="24"/>
      <c r="AG89" s="24"/>
      <c r="AH89" s="24"/>
      <c r="AI89" s="24"/>
      <c r="AJ89" s="24"/>
      <c r="AK89" s="24"/>
      <c r="AL89" s="24"/>
      <c r="AM89" s="24"/>
      <c r="AN89" s="24"/>
      <c r="AO89" s="24">
        <v>0</v>
      </c>
      <c r="AP89" s="24"/>
      <c r="AQ89" s="24"/>
      <c r="AR89" s="15"/>
      <c r="AS89" s="15"/>
      <c r="AT89" s="15"/>
      <c r="AU89" s="15"/>
      <c r="AV89" s="15"/>
      <c r="AW89" s="15"/>
      <c r="AX89" s="15"/>
      <c r="AY89" s="15"/>
      <c r="AZ89" s="15"/>
      <c r="BA89" s="15">
        <v>0</v>
      </c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>
        <v>0</v>
      </c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>
        <v>0</v>
      </c>
      <c r="BZ89" s="15"/>
      <c r="CA89" s="15"/>
      <c r="CB89" s="17" t="e">
        <v>#DIV/0!</v>
      </c>
      <c r="CC89" s="17" t="e">
        <v>#DIV/0!</v>
      </c>
      <c r="CD89" s="17" t="e">
        <v>#DIV/0!</v>
      </c>
      <c r="CE89" s="17" t="e">
        <v>#DIV/0!</v>
      </c>
      <c r="CF89" s="17" t="e">
        <v>#DIV/0!</v>
      </c>
      <c r="CG89" s="17" t="e">
        <v>#DIV/0!</v>
      </c>
      <c r="CH89" s="17" t="e">
        <v>#DIV/0!</v>
      </c>
      <c r="CI89" s="17" t="e">
        <v>#DIV/0!</v>
      </c>
      <c r="CJ89" s="17" t="e">
        <v>#DIV/0!</v>
      </c>
      <c r="CK89" s="17" t="e">
        <v>#DIV/0!</v>
      </c>
      <c r="CL89" s="17" t="e">
        <v>#DIV/0!</v>
      </c>
      <c r="CM89" s="17" t="e">
        <v>#DIV/0!</v>
      </c>
      <c r="CN89" s="17" t="e">
        <v>#DIV/0!</v>
      </c>
      <c r="CO89" s="17" t="e">
        <v>#DIV/0!</v>
      </c>
      <c r="CP89" s="17" t="e">
        <v>#DIV/0!</v>
      </c>
      <c r="CQ89" s="17" t="e">
        <v>#DIV/0!</v>
      </c>
      <c r="CR89" s="17" t="e">
        <v>#DIV/0!</v>
      </c>
      <c r="CS89" s="17" t="e">
        <v>#DIV/0!</v>
      </c>
      <c r="CT89" s="17" t="e">
        <v>#DIV/0!</v>
      </c>
      <c r="CU89" s="17" t="e">
        <v>#DIV/0!</v>
      </c>
      <c r="CV89" s="17" t="e">
        <v>#DIV/0!</v>
      </c>
      <c r="CW89" s="17" t="e">
        <v>#DIV/0!</v>
      </c>
      <c r="CX89" s="17" t="e">
        <v>#DIV/0!</v>
      </c>
      <c r="CY89" s="17" t="e">
        <v>#DIV/0!</v>
      </c>
      <c r="CZ89" s="17">
        <v>0</v>
      </c>
      <c r="DA89" s="17">
        <v>0</v>
      </c>
      <c r="DB89" s="17">
        <v>0</v>
      </c>
      <c r="DC89" s="17">
        <v>0</v>
      </c>
      <c r="DD89" s="17">
        <v>0</v>
      </c>
      <c r="DE89" s="17">
        <v>0</v>
      </c>
      <c r="DF89" s="17">
        <v>0</v>
      </c>
      <c r="DG89" s="17">
        <v>0</v>
      </c>
      <c r="DH89" s="17">
        <v>0</v>
      </c>
      <c r="DI89" s="17">
        <v>0.16226539172863425</v>
      </c>
      <c r="DJ89" s="17">
        <v>0</v>
      </c>
      <c r="DK89" s="17">
        <v>0</v>
      </c>
      <c r="DL89" s="18">
        <v>0</v>
      </c>
      <c r="DM89" s="18">
        <v>0</v>
      </c>
      <c r="DN89" s="18">
        <v>0</v>
      </c>
      <c r="DO89" s="18">
        <v>0</v>
      </c>
      <c r="DP89" s="18">
        <v>0</v>
      </c>
      <c r="DQ89" s="18">
        <v>0</v>
      </c>
      <c r="DR89" s="18">
        <v>0</v>
      </c>
      <c r="DS89" s="18">
        <v>0</v>
      </c>
      <c r="DT89" s="18">
        <v>0</v>
      </c>
      <c r="DU89" s="18">
        <v>120.00000000000001</v>
      </c>
      <c r="DV89" s="18">
        <v>0</v>
      </c>
      <c r="DW89" s="18">
        <v>0</v>
      </c>
      <c r="DX89" s="18">
        <v>0</v>
      </c>
      <c r="DY89" s="18">
        <v>0</v>
      </c>
      <c r="DZ89" s="18">
        <v>0</v>
      </c>
      <c r="EA89" s="18">
        <v>0</v>
      </c>
      <c r="EB89" s="18">
        <v>0</v>
      </c>
      <c r="EC89" s="18">
        <v>0</v>
      </c>
      <c r="ED89" s="18">
        <v>0</v>
      </c>
      <c r="EE89" s="18">
        <v>0</v>
      </c>
      <c r="EF89" s="18">
        <v>0</v>
      </c>
      <c r="EG89" s="18">
        <v>115.00000000000001</v>
      </c>
      <c r="EH89" s="18">
        <v>0</v>
      </c>
      <c r="EI89" s="18">
        <v>0</v>
      </c>
      <c r="EJ89" s="18">
        <v>0</v>
      </c>
      <c r="EK89" s="18">
        <v>0</v>
      </c>
      <c r="EL89" s="18">
        <v>0</v>
      </c>
      <c r="EM89" s="18">
        <v>0</v>
      </c>
      <c r="EN89" s="18">
        <v>0</v>
      </c>
      <c r="EO89" s="18">
        <v>0</v>
      </c>
      <c r="EP89" s="18">
        <v>0</v>
      </c>
      <c r="EQ89" s="18">
        <v>0</v>
      </c>
      <c r="ER89" s="18">
        <v>0</v>
      </c>
      <c r="ES89" s="18">
        <v>5</v>
      </c>
      <c r="ET89" s="18">
        <v>0</v>
      </c>
      <c r="EU89" s="18">
        <v>0</v>
      </c>
      <c r="EV89" s="18">
        <v>0</v>
      </c>
      <c r="EW89" s="18">
        <v>0</v>
      </c>
      <c r="EX89" s="18">
        <v>0</v>
      </c>
      <c r="EY89" s="18">
        <v>0</v>
      </c>
      <c r="EZ89" s="18">
        <v>0</v>
      </c>
      <c r="FA89" s="18">
        <v>0</v>
      </c>
      <c r="FB89" s="18">
        <v>0</v>
      </c>
      <c r="FC89" s="18">
        <v>0</v>
      </c>
      <c r="FD89" s="18">
        <v>0</v>
      </c>
      <c r="FE89" s="18">
        <v>673.2631898764472</v>
      </c>
      <c r="FF89" s="18">
        <v>0</v>
      </c>
      <c r="FG89" s="18">
        <v>0</v>
      </c>
      <c r="FH89" s="14">
        <v>0</v>
      </c>
      <c r="FI89" s="14">
        <v>0</v>
      </c>
      <c r="FJ89" s="14">
        <v>0</v>
      </c>
      <c r="FK89" s="14">
        <v>0</v>
      </c>
      <c r="FL89" s="14">
        <v>0</v>
      </c>
      <c r="FM89" s="14">
        <v>0</v>
      </c>
      <c r="FN89" s="14">
        <v>0</v>
      </c>
      <c r="FO89" s="14">
        <v>0</v>
      </c>
      <c r="FP89" s="14">
        <v>0</v>
      </c>
      <c r="FQ89" s="14">
        <v>195152</v>
      </c>
      <c r="FR89" s="14">
        <v>0</v>
      </c>
      <c r="FS89" s="14">
        <v>0</v>
      </c>
      <c r="FT89" s="17">
        <v>0</v>
      </c>
      <c r="FU89" s="17">
        <v>0</v>
      </c>
      <c r="FV89" s="17">
        <v>0</v>
      </c>
      <c r="FW89" s="17">
        <v>0</v>
      </c>
      <c r="FX89" s="17">
        <v>0</v>
      </c>
      <c r="FY89" s="17">
        <v>0</v>
      </c>
      <c r="FZ89" s="17">
        <v>0</v>
      </c>
      <c r="GA89" s="17">
        <v>0</v>
      </c>
      <c r="GB89" s="17">
        <v>0</v>
      </c>
      <c r="GC89" s="17">
        <v>0.17780217471509385</v>
      </c>
      <c r="GD89" s="17">
        <v>0</v>
      </c>
      <c r="GE89" s="17">
        <v>0</v>
      </c>
      <c r="GF89" s="16"/>
      <c r="GG89" s="16"/>
      <c r="GH89" s="16"/>
      <c r="GI89" s="16"/>
      <c r="GJ89" s="16"/>
      <c r="GK89" s="16"/>
      <c r="GL89" s="16"/>
      <c r="GM89" s="16"/>
      <c r="GN89" s="16"/>
      <c r="GO89" s="16">
        <v>0</v>
      </c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>
        <v>0</v>
      </c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>
        <v>0</v>
      </c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>
        <v>0</v>
      </c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>
        <v>0</v>
      </c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>
        <v>0</v>
      </c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>
        <v>0</v>
      </c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>
        <v>0</v>
      </c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>
        <v>0</v>
      </c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>
        <v>11</v>
      </c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>
        <v>0</v>
      </c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>
        <v>0</v>
      </c>
      <c r="LR89" s="16"/>
      <c r="LS89" s="16"/>
      <c r="LT89" s="15"/>
      <c r="LU89" s="15"/>
      <c r="LV89" s="15"/>
      <c r="LW89" s="15"/>
      <c r="LX89" s="15"/>
      <c r="LY89" s="15"/>
      <c r="LZ89" s="15"/>
      <c r="MA89" s="15"/>
      <c r="MB89" s="15"/>
      <c r="MC89" s="15">
        <v>0</v>
      </c>
      <c r="MD89" s="15"/>
      <c r="ME89" s="15"/>
      <c r="MF89" s="15"/>
      <c r="MG89" s="15"/>
      <c r="MH89" s="15"/>
      <c r="MI89" s="15"/>
      <c r="MJ89" s="15"/>
      <c r="MK89" s="15"/>
      <c r="ML89" s="15"/>
      <c r="MM89" s="15"/>
      <c r="MN89" s="15"/>
      <c r="MO89" s="15">
        <v>0</v>
      </c>
      <c r="MP89" s="15"/>
      <c r="MQ89" s="15"/>
      <c r="MR89" s="15"/>
      <c r="MS89" s="15"/>
      <c r="MT89" s="15"/>
      <c r="MU89" s="15"/>
      <c r="MV89" s="15"/>
      <c r="MW89" s="15"/>
      <c r="MX89" s="15"/>
      <c r="MY89" s="15"/>
      <c r="MZ89" s="15"/>
      <c r="NA89" s="15">
        <v>0</v>
      </c>
      <c r="NB89" s="15"/>
      <c r="NC89" s="15"/>
      <c r="ND89" s="15"/>
      <c r="NE89" s="15"/>
      <c r="NF89" s="15"/>
      <c r="NG89" s="15"/>
      <c r="NH89" s="15"/>
      <c r="NI89" s="15"/>
      <c r="NJ89" s="15"/>
      <c r="NK89" s="15"/>
      <c r="NL89" s="15"/>
      <c r="NM89" s="15">
        <v>0</v>
      </c>
      <c r="NN89" s="15"/>
      <c r="NO89" s="15"/>
      <c r="NP89" s="15"/>
      <c r="NQ89" s="15"/>
      <c r="NR89" s="15"/>
      <c r="NS89" s="15"/>
      <c r="NT89" s="15"/>
      <c r="NU89" s="15"/>
      <c r="NV89" s="15"/>
      <c r="NW89" s="15"/>
      <c r="NX89" s="15"/>
      <c r="NY89" s="15">
        <v>0</v>
      </c>
      <c r="NZ89" s="15"/>
      <c r="OA89" s="15"/>
      <c r="OB89" s="15"/>
      <c r="OC89" s="15"/>
      <c r="OD89" s="15"/>
      <c r="OE89" s="15"/>
      <c r="OF89" s="15"/>
      <c r="OG89" s="15"/>
      <c r="OH89" s="15"/>
      <c r="OI89" s="15"/>
      <c r="OJ89" s="15"/>
      <c r="OK89" s="15">
        <v>0</v>
      </c>
      <c r="OL89" s="15"/>
      <c r="OM89" s="15"/>
      <c r="ON89" s="15"/>
      <c r="OO89" s="15"/>
      <c r="OP89" s="15"/>
      <c r="OQ89" s="15"/>
      <c r="OR89" s="15"/>
      <c r="OS89" s="15"/>
      <c r="OT89" s="15"/>
      <c r="OU89" s="15"/>
      <c r="OV89" s="15"/>
      <c r="OW89" s="15">
        <v>0</v>
      </c>
      <c r="OX89" s="15"/>
      <c r="OY89" s="15"/>
      <c r="OZ89" s="15"/>
      <c r="PA89" s="15"/>
      <c r="PB89" s="15"/>
      <c r="PC89" s="15"/>
      <c r="PD89" s="15"/>
      <c r="PE89" s="15"/>
      <c r="PF89" s="15"/>
      <c r="PG89" s="15"/>
      <c r="PH89" s="15"/>
      <c r="PI89" s="15">
        <v>0</v>
      </c>
      <c r="PJ89" s="15"/>
      <c r="PK89" s="15"/>
      <c r="PL89" s="15"/>
      <c r="PM89" s="15"/>
      <c r="PN89" s="15"/>
      <c r="PO89" s="15"/>
      <c r="PP89" s="15"/>
      <c r="PQ89" s="15"/>
      <c r="PR89" s="15"/>
      <c r="PS89" s="15"/>
      <c r="PT89" s="15"/>
      <c r="PU89" s="15">
        <v>0</v>
      </c>
      <c r="PV89" s="15"/>
      <c r="PW89" s="15"/>
      <c r="PX89" s="15"/>
      <c r="PY89" s="15"/>
      <c r="PZ89" s="15"/>
      <c r="QA89" s="15"/>
      <c r="QB89" s="15"/>
      <c r="QC89" s="15"/>
      <c r="QD89" s="15"/>
      <c r="QE89" s="15"/>
      <c r="QF89" s="15"/>
      <c r="QG89" s="15">
        <v>0</v>
      </c>
      <c r="QH89" s="15"/>
      <c r="QI89" s="15"/>
    </row>
    <row r="90" spans="18:451">
      <c r="R90" s="13"/>
      <c r="S90" s="13" t="s">
        <v>55</v>
      </c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>
        <v>2</v>
      </c>
      <c r="AE90" s="16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>
        <v>0</v>
      </c>
      <c r="AQ90" s="24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>
        <v>0</v>
      </c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>
        <v>0</v>
      </c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>
        <v>0</v>
      </c>
      <c r="CA90" s="15"/>
      <c r="CB90" s="17" t="e">
        <v>#DIV/0!</v>
      </c>
      <c r="CC90" s="17" t="e">
        <v>#DIV/0!</v>
      </c>
      <c r="CD90" s="17" t="e">
        <v>#DIV/0!</v>
      </c>
      <c r="CE90" s="17" t="e">
        <v>#DIV/0!</v>
      </c>
      <c r="CF90" s="17" t="e">
        <v>#DIV/0!</v>
      </c>
      <c r="CG90" s="17" t="e">
        <v>#DIV/0!</v>
      </c>
      <c r="CH90" s="17" t="e">
        <v>#DIV/0!</v>
      </c>
      <c r="CI90" s="17" t="e">
        <v>#DIV/0!</v>
      </c>
      <c r="CJ90" s="17" t="e">
        <v>#DIV/0!</v>
      </c>
      <c r="CK90" s="17" t="e">
        <v>#DIV/0!</v>
      </c>
      <c r="CL90" s="17" t="e">
        <v>#DIV/0!</v>
      </c>
      <c r="CM90" s="17" t="e">
        <v>#DIV/0!</v>
      </c>
      <c r="CN90" s="17" t="e">
        <v>#DIV/0!</v>
      </c>
      <c r="CO90" s="17" t="e">
        <v>#DIV/0!</v>
      </c>
      <c r="CP90" s="17" t="e">
        <v>#DIV/0!</v>
      </c>
      <c r="CQ90" s="17" t="e">
        <v>#DIV/0!</v>
      </c>
      <c r="CR90" s="17" t="e">
        <v>#DIV/0!</v>
      </c>
      <c r="CS90" s="17" t="e">
        <v>#DIV/0!</v>
      </c>
      <c r="CT90" s="17" t="e">
        <v>#DIV/0!</v>
      </c>
      <c r="CU90" s="17" t="e">
        <v>#DIV/0!</v>
      </c>
      <c r="CV90" s="17" t="e">
        <v>#DIV/0!</v>
      </c>
      <c r="CW90" s="17" t="e">
        <v>#DIV/0!</v>
      </c>
      <c r="CX90" s="17" t="e">
        <v>#DIV/0!</v>
      </c>
      <c r="CY90" s="17" t="e">
        <v>#DIV/0!</v>
      </c>
      <c r="CZ90" s="17">
        <v>0</v>
      </c>
      <c r="DA90" s="17">
        <v>0</v>
      </c>
      <c r="DB90" s="17">
        <v>0</v>
      </c>
      <c r="DC90" s="17">
        <v>0</v>
      </c>
      <c r="DD90" s="17">
        <v>0</v>
      </c>
      <c r="DE90" s="17">
        <v>0</v>
      </c>
      <c r="DF90" s="17">
        <v>0</v>
      </c>
      <c r="DG90" s="17">
        <v>0</v>
      </c>
      <c r="DH90" s="17">
        <v>0</v>
      </c>
      <c r="DI90" s="17">
        <v>0</v>
      </c>
      <c r="DJ90" s="17">
        <v>0.1742541159902701</v>
      </c>
      <c r="DK90" s="17">
        <v>0</v>
      </c>
      <c r="DL90" s="18">
        <v>0</v>
      </c>
      <c r="DM90" s="18">
        <v>0</v>
      </c>
      <c r="DN90" s="18">
        <v>0</v>
      </c>
      <c r="DO90" s="18">
        <v>0</v>
      </c>
      <c r="DP90" s="18">
        <v>0</v>
      </c>
      <c r="DQ90" s="18">
        <v>0</v>
      </c>
      <c r="DR90" s="18">
        <v>0</v>
      </c>
      <c r="DS90" s="18">
        <v>0</v>
      </c>
      <c r="DT90" s="18">
        <v>0</v>
      </c>
      <c r="DU90" s="18">
        <v>0</v>
      </c>
      <c r="DV90" s="18">
        <v>120</v>
      </c>
      <c r="DW90" s="18">
        <v>0</v>
      </c>
      <c r="DX90" s="18">
        <v>0</v>
      </c>
      <c r="DY90" s="18">
        <v>0</v>
      </c>
      <c r="DZ90" s="18">
        <v>0</v>
      </c>
      <c r="EA90" s="18">
        <v>0</v>
      </c>
      <c r="EB90" s="18">
        <v>0</v>
      </c>
      <c r="EC90" s="18">
        <v>0</v>
      </c>
      <c r="ED90" s="18">
        <v>0</v>
      </c>
      <c r="EE90" s="18">
        <v>0</v>
      </c>
      <c r="EF90" s="18">
        <v>0</v>
      </c>
      <c r="EG90" s="18">
        <v>0</v>
      </c>
      <c r="EH90" s="18">
        <v>115</v>
      </c>
      <c r="EI90" s="18">
        <v>0</v>
      </c>
      <c r="EJ90" s="18">
        <v>0</v>
      </c>
      <c r="EK90" s="18">
        <v>0</v>
      </c>
      <c r="EL90" s="18">
        <v>0</v>
      </c>
      <c r="EM90" s="18">
        <v>0</v>
      </c>
      <c r="EN90" s="18">
        <v>0</v>
      </c>
      <c r="EO90" s="18">
        <v>0</v>
      </c>
      <c r="EP90" s="18">
        <v>0</v>
      </c>
      <c r="EQ90" s="18">
        <v>0</v>
      </c>
      <c r="ER90" s="18">
        <v>0</v>
      </c>
      <c r="ES90" s="18">
        <v>0</v>
      </c>
      <c r="ET90" s="18">
        <v>5</v>
      </c>
      <c r="EU90" s="18">
        <v>0</v>
      </c>
      <c r="EV90" s="18">
        <v>0</v>
      </c>
      <c r="EW90" s="18">
        <v>0</v>
      </c>
      <c r="EX90" s="18">
        <v>0</v>
      </c>
      <c r="EY90" s="18">
        <v>0</v>
      </c>
      <c r="EZ90" s="18">
        <v>0</v>
      </c>
      <c r="FA90" s="18">
        <v>0</v>
      </c>
      <c r="FB90" s="18">
        <v>0</v>
      </c>
      <c r="FC90" s="18">
        <v>0</v>
      </c>
      <c r="FD90" s="18">
        <v>0</v>
      </c>
      <c r="FE90" s="18">
        <v>0</v>
      </c>
      <c r="FF90" s="18">
        <v>661.67757009345792</v>
      </c>
      <c r="FG90" s="18">
        <v>0</v>
      </c>
      <c r="FH90" s="14">
        <v>0</v>
      </c>
      <c r="FI90" s="14">
        <v>0</v>
      </c>
      <c r="FJ90" s="14">
        <v>0</v>
      </c>
      <c r="FK90" s="14">
        <v>0</v>
      </c>
      <c r="FL90" s="14">
        <v>0</v>
      </c>
      <c r="FM90" s="14">
        <v>0</v>
      </c>
      <c r="FN90" s="14">
        <v>0</v>
      </c>
      <c r="FO90" s="14">
        <v>0</v>
      </c>
      <c r="FP90" s="14">
        <v>0</v>
      </c>
      <c r="FQ90" s="14">
        <v>0</v>
      </c>
      <c r="FR90" s="14">
        <v>21750</v>
      </c>
      <c r="FS90" s="14">
        <v>0</v>
      </c>
      <c r="FT90" s="17">
        <v>0</v>
      </c>
      <c r="FU90" s="17">
        <v>0</v>
      </c>
      <c r="FV90" s="17">
        <v>0</v>
      </c>
      <c r="FW90" s="17">
        <v>0</v>
      </c>
      <c r="FX90" s="17">
        <v>0</v>
      </c>
      <c r="FY90" s="17">
        <v>0</v>
      </c>
      <c r="FZ90" s="17">
        <v>0</v>
      </c>
      <c r="GA90" s="17">
        <v>0</v>
      </c>
      <c r="GB90" s="17">
        <v>0</v>
      </c>
      <c r="GC90" s="17">
        <v>0</v>
      </c>
      <c r="GD90" s="17">
        <v>0.10218390804597702</v>
      </c>
      <c r="GE90" s="17">
        <v>0</v>
      </c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>
        <v>0</v>
      </c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>
        <v>0</v>
      </c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>
        <v>0</v>
      </c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>
        <v>0</v>
      </c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>
        <v>0</v>
      </c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>
        <v>0</v>
      </c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>
        <v>0</v>
      </c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>
        <v>0</v>
      </c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>
        <v>0</v>
      </c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>
        <v>0</v>
      </c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>
        <v>2</v>
      </c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>
        <v>0</v>
      </c>
      <c r="LS90" s="16"/>
      <c r="LT90" s="15"/>
      <c r="LU90" s="15"/>
      <c r="LV90" s="15"/>
      <c r="LW90" s="15"/>
      <c r="LX90" s="15"/>
      <c r="LY90" s="15"/>
      <c r="LZ90" s="15"/>
      <c r="MA90" s="15"/>
      <c r="MB90" s="15"/>
      <c r="MC90" s="15"/>
      <c r="MD90" s="15">
        <v>0</v>
      </c>
      <c r="ME90" s="15"/>
      <c r="MF90" s="15"/>
      <c r="MG90" s="15"/>
      <c r="MH90" s="15"/>
      <c r="MI90" s="15"/>
      <c r="MJ90" s="15"/>
      <c r="MK90" s="15"/>
      <c r="ML90" s="15"/>
      <c r="MM90" s="15"/>
      <c r="MN90" s="15"/>
      <c r="MO90" s="15"/>
      <c r="MP90" s="15">
        <v>0</v>
      </c>
      <c r="MQ90" s="15"/>
      <c r="MR90" s="15"/>
      <c r="MS90" s="15"/>
      <c r="MT90" s="15"/>
      <c r="MU90" s="15"/>
      <c r="MV90" s="15"/>
      <c r="MW90" s="15"/>
      <c r="MX90" s="15"/>
      <c r="MY90" s="15"/>
      <c r="MZ90" s="15"/>
      <c r="NA90" s="15"/>
      <c r="NB90" s="15">
        <v>0</v>
      </c>
      <c r="NC90" s="15"/>
      <c r="ND90" s="15"/>
      <c r="NE90" s="15"/>
      <c r="NF90" s="15"/>
      <c r="NG90" s="15"/>
      <c r="NH90" s="15"/>
      <c r="NI90" s="15"/>
      <c r="NJ90" s="15"/>
      <c r="NK90" s="15"/>
      <c r="NL90" s="15"/>
      <c r="NM90" s="15"/>
      <c r="NN90" s="15">
        <v>0</v>
      </c>
      <c r="NO90" s="15"/>
      <c r="NP90" s="15"/>
      <c r="NQ90" s="15"/>
      <c r="NR90" s="15"/>
      <c r="NS90" s="15"/>
      <c r="NT90" s="15"/>
      <c r="NU90" s="15"/>
      <c r="NV90" s="15"/>
      <c r="NW90" s="15"/>
      <c r="NX90" s="15"/>
      <c r="NY90" s="15"/>
      <c r="NZ90" s="15">
        <v>0</v>
      </c>
      <c r="OA90" s="15"/>
      <c r="OB90" s="15"/>
      <c r="OC90" s="15"/>
      <c r="OD90" s="15"/>
      <c r="OE90" s="15"/>
      <c r="OF90" s="15"/>
      <c r="OG90" s="15"/>
      <c r="OH90" s="15"/>
      <c r="OI90" s="15"/>
      <c r="OJ90" s="15"/>
      <c r="OK90" s="15"/>
      <c r="OL90" s="15">
        <v>0</v>
      </c>
      <c r="OM90" s="15"/>
      <c r="ON90" s="15"/>
      <c r="OO90" s="15"/>
      <c r="OP90" s="15"/>
      <c r="OQ90" s="15"/>
      <c r="OR90" s="15"/>
      <c r="OS90" s="15"/>
      <c r="OT90" s="15"/>
      <c r="OU90" s="15"/>
      <c r="OV90" s="15"/>
      <c r="OW90" s="15"/>
      <c r="OX90" s="15">
        <v>0</v>
      </c>
      <c r="OY90" s="15"/>
      <c r="OZ90" s="15"/>
      <c r="PA90" s="15"/>
      <c r="PB90" s="15"/>
      <c r="PC90" s="15"/>
      <c r="PD90" s="15"/>
      <c r="PE90" s="15"/>
      <c r="PF90" s="15"/>
      <c r="PG90" s="15"/>
      <c r="PH90" s="15"/>
      <c r="PI90" s="15"/>
      <c r="PJ90" s="15">
        <v>0</v>
      </c>
      <c r="PK90" s="15"/>
      <c r="PL90" s="15"/>
      <c r="PM90" s="15"/>
      <c r="PN90" s="15"/>
      <c r="PO90" s="15"/>
      <c r="PP90" s="15"/>
      <c r="PQ90" s="15"/>
      <c r="PR90" s="15"/>
      <c r="PS90" s="15"/>
      <c r="PT90" s="15"/>
      <c r="PU90" s="15"/>
      <c r="PV90" s="15">
        <v>0</v>
      </c>
      <c r="PW90" s="15"/>
      <c r="PX90" s="15"/>
      <c r="PY90" s="15"/>
      <c r="PZ90" s="15"/>
      <c r="QA90" s="15"/>
      <c r="QB90" s="15"/>
      <c r="QC90" s="15"/>
      <c r="QD90" s="15"/>
      <c r="QE90" s="15"/>
      <c r="QF90" s="15"/>
      <c r="QG90" s="15"/>
      <c r="QH90" s="15">
        <v>0</v>
      </c>
      <c r="QI90" s="15"/>
    </row>
    <row r="91" spans="18:451">
      <c r="R91" s="13"/>
      <c r="S91" s="13" t="s">
        <v>56</v>
      </c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>
        <v>44</v>
      </c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>
        <v>0</v>
      </c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>
        <v>0</v>
      </c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>
        <v>0</v>
      </c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>
        <v>0</v>
      </c>
      <c r="CB91" s="17" t="e">
        <v>#DIV/0!</v>
      </c>
      <c r="CC91" s="17" t="e">
        <v>#DIV/0!</v>
      </c>
      <c r="CD91" s="17" t="e">
        <v>#DIV/0!</v>
      </c>
      <c r="CE91" s="17" t="e">
        <v>#DIV/0!</v>
      </c>
      <c r="CF91" s="17" t="e">
        <v>#DIV/0!</v>
      </c>
      <c r="CG91" s="17" t="e">
        <v>#DIV/0!</v>
      </c>
      <c r="CH91" s="17" t="e">
        <v>#DIV/0!</v>
      </c>
      <c r="CI91" s="17" t="e">
        <v>#DIV/0!</v>
      </c>
      <c r="CJ91" s="17" t="e">
        <v>#DIV/0!</v>
      </c>
      <c r="CK91" s="17" t="e">
        <v>#DIV/0!</v>
      </c>
      <c r="CL91" s="17" t="e">
        <v>#DIV/0!</v>
      </c>
      <c r="CM91" s="17" t="e">
        <v>#DIV/0!</v>
      </c>
      <c r="CN91" s="17" t="e">
        <v>#DIV/0!</v>
      </c>
      <c r="CO91" s="17" t="e">
        <v>#DIV/0!</v>
      </c>
      <c r="CP91" s="17" t="e">
        <v>#DIV/0!</v>
      </c>
      <c r="CQ91" s="17" t="e">
        <v>#DIV/0!</v>
      </c>
      <c r="CR91" s="17" t="e">
        <v>#DIV/0!</v>
      </c>
      <c r="CS91" s="17" t="e">
        <v>#DIV/0!</v>
      </c>
      <c r="CT91" s="17" t="e">
        <v>#DIV/0!</v>
      </c>
      <c r="CU91" s="17" t="e">
        <v>#DIV/0!</v>
      </c>
      <c r="CV91" s="17" t="e">
        <v>#DIV/0!</v>
      </c>
      <c r="CW91" s="17" t="e">
        <v>#DIV/0!</v>
      </c>
      <c r="CX91" s="17" t="e">
        <v>#DIV/0!</v>
      </c>
      <c r="CY91" s="17" t="e">
        <v>#DIV/0!</v>
      </c>
      <c r="CZ91" s="17">
        <v>0</v>
      </c>
      <c r="DA91" s="17">
        <v>0</v>
      </c>
      <c r="DB91" s="17">
        <v>0</v>
      </c>
      <c r="DC91" s="17">
        <v>0</v>
      </c>
      <c r="DD91" s="17">
        <v>0</v>
      </c>
      <c r="DE91" s="17">
        <v>0</v>
      </c>
      <c r="DF91" s="17">
        <v>0</v>
      </c>
      <c r="DG91" s="17">
        <v>0</v>
      </c>
      <c r="DH91" s="17">
        <v>0</v>
      </c>
      <c r="DI91" s="17">
        <v>0</v>
      </c>
      <c r="DJ91" s="17">
        <v>0</v>
      </c>
      <c r="DK91" s="17">
        <v>0.15907675189188228</v>
      </c>
      <c r="DL91" s="18">
        <v>0</v>
      </c>
      <c r="DM91" s="18">
        <v>0</v>
      </c>
      <c r="DN91" s="18">
        <v>0</v>
      </c>
      <c r="DO91" s="18">
        <v>0</v>
      </c>
      <c r="DP91" s="18">
        <v>0</v>
      </c>
      <c r="DQ91" s="18">
        <v>0</v>
      </c>
      <c r="DR91" s="18">
        <v>0</v>
      </c>
      <c r="DS91" s="18">
        <v>0</v>
      </c>
      <c r="DT91" s="18">
        <v>0</v>
      </c>
      <c r="DU91" s="18">
        <v>0</v>
      </c>
      <c r="DV91" s="18">
        <v>0</v>
      </c>
      <c r="DW91" s="18">
        <v>115.31117721547884</v>
      </c>
      <c r="DX91" s="18">
        <v>0</v>
      </c>
      <c r="DY91" s="18">
        <v>0</v>
      </c>
      <c r="DZ91" s="18">
        <v>0</v>
      </c>
      <c r="EA91" s="18">
        <v>0</v>
      </c>
      <c r="EB91" s="18">
        <v>0</v>
      </c>
      <c r="EC91" s="18">
        <v>0</v>
      </c>
      <c r="ED91" s="18">
        <v>0</v>
      </c>
      <c r="EE91" s="18">
        <v>0</v>
      </c>
      <c r="EF91" s="18">
        <v>0</v>
      </c>
      <c r="EG91" s="18">
        <v>0</v>
      </c>
      <c r="EH91" s="18">
        <v>0</v>
      </c>
      <c r="EI91" s="18">
        <v>110.30819081880206</v>
      </c>
      <c r="EJ91" s="18">
        <v>0</v>
      </c>
      <c r="EK91" s="18">
        <v>0</v>
      </c>
      <c r="EL91" s="18">
        <v>0</v>
      </c>
      <c r="EM91" s="18">
        <v>0</v>
      </c>
      <c r="EN91" s="18">
        <v>0</v>
      </c>
      <c r="EO91" s="18">
        <v>0</v>
      </c>
      <c r="EP91" s="18">
        <v>0</v>
      </c>
      <c r="EQ91" s="18">
        <v>0</v>
      </c>
      <c r="ER91" s="18">
        <v>0</v>
      </c>
      <c r="ES91" s="18">
        <v>0</v>
      </c>
      <c r="ET91" s="18">
        <v>0</v>
      </c>
      <c r="EU91" s="18">
        <v>4.9999999999999991</v>
      </c>
      <c r="EV91" s="18">
        <v>0</v>
      </c>
      <c r="EW91" s="18">
        <v>0</v>
      </c>
      <c r="EX91" s="18">
        <v>0</v>
      </c>
      <c r="EY91" s="18">
        <v>0</v>
      </c>
      <c r="EZ91" s="18">
        <v>0</v>
      </c>
      <c r="FA91" s="18">
        <v>0</v>
      </c>
      <c r="FB91" s="18">
        <v>0</v>
      </c>
      <c r="FC91" s="18">
        <v>0</v>
      </c>
      <c r="FD91" s="18">
        <v>0</v>
      </c>
      <c r="FE91" s="18">
        <v>0</v>
      </c>
      <c r="FF91" s="18">
        <v>0</v>
      </c>
      <c r="FG91" s="18">
        <v>753.1644948067302</v>
      </c>
      <c r="FH91" s="14">
        <v>0</v>
      </c>
      <c r="FI91" s="14">
        <v>0</v>
      </c>
      <c r="FJ91" s="14">
        <v>0</v>
      </c>
      <c r="FK91" s="14">
        <v>0</v>
      </c>
      <c r="FL91" s="14">
        <v>0</v>
      </c>
      <c r="FM91" s="14">
        <v>0</v>
      </c>
      <c r="FN91" s="14">
        <v>0</v>
      </c>
      <c r="FO91" s="14">
        <v>0</v>
      </c>
      <c r="FP91" s="14">
        <v>0</v>
      </c>
      <c r="FQ91" s="14">
        <v>0</v>
      </c>
      <c r="FR91" s="14">
        <v>0</v>
      </c>
      <c r="FS91" s="14">
        <v>713432</v>
      </c>
      <c r="FT91" s="17">
        <v>0</v>
      </c>
      <c r="FU91" s="17">
        <v>0</v>
      </c>
      <c r="FV91" s="17">
        <v>0</v>
      </c>
      <c r="FW91" s="17">
        <v>0</v>
      </c>
      <c r="FX91" s="17">
        <v>0</v>
      </c>
      <c r="FY91" s="17">
        <v>0</v>
      </c>
      <c r="FZ91" s="17">
        <v>0</v>
      </c>
      <c r="GA91" s="17">
        <v>0</v>
      </c>
      <c r="GB91" s="17">
        <v>0</v>
      </c>
      <c r="GC91" s="17">
        <v>0</v>
      </c>
      <c r="GD91" s="17">
        <v>0</v>
      </c>
      <c r="GE91" s="17">
        <v>0.16449731719350968</v>
      </c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>
        <v>0</v>
      </c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>
        <v>0</v>
      </c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>
        <v>0</v>
      </c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>
        <v>0</v>
      </c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>
        <v>0</v>
      </c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>
        <v>0</v>
      </c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>
        <v>0</v>
      </c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>
        <v>0</v>
      </c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>
        <v>0</v>
      </c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>
        <v>0</v>
      </c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>
        <v>0</v>
      </c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>
        <v>44</v>
      </c>
      <c r="LT91" s="15"/>
      <c r="LU91" s="15"/>
      <c r="LV91" s="15"/>
      <c r="LW91" s="15"/>
      <c r="LX91" s="15"/>
      <c r="LY91" s="15"/>
      <c r="LZ91" s="15"/>
      <c r="MA91" s="15"/>
      <c r="MB91" s="15"/>
      <c r="MC91" s="15"/>
      <c r="MD91" s="15"/>
      <c r="ME91" s="15">
        <v>0</v>
      </c>
      <c r="MF91" s="15"/>
      <c r="MG91" s="15"/>
      <c r="MH91" s="15"/>
      <c r="MI91" s="15"/>
      <c r="MJ91" s="15"/>
      <c r="MK91" s="15"/>
      <c r="ML91" s="15"/>
      <c r="MM91" s="15"/>
      <c r="MN91" s="15"/>
      <c r="MO91" s="15"/>
      <c r="MP91" s="15"/>
      <c r="MQ91" s="15">
        <v>0</v>
      </c>
      <c r="MR91" s="15"/>
      <c r="MS91" s="15"/>
      <c r="MT91" s="15"/>
      <c r="MU91" s="15"/>
      <c r="MV91" s="15"/>
      <c r="MW91" s="15"/>
      <c r="MX91" s="15"/>
      <c r="MY91" s="15"/>
      <c r="MZ91" s="15"/>
      <c r="NA91" s="15"/>
      <c r="NB91" s="15"/>
      <c r="NC91" s="15">
        <v>0</v>
      </c>
      <c r="ND91" s="15"/>
      <c r="NE91" s="15"/>
      <c r="NF91" s="15"/>
      <c r="NG91" s="15"/>
      <c r="NH91" s="15"/>
      <c r="NI91" s="15"/>
      <c r="NJ91" s="15"/>
      <c r="NK91" s="15"/>
      <c r="NL91" s="15"/>
      <c r="NM91" s="15"/>
      <c r="NN91" s="15"/>
      <c r="NO91" s="15">
        <v>0</v>
      </c>
      <c r="NP91" s="15"/>
      <c r="NQ91" s="15"/>
      <c r="NR91" s="15"/>
      <c r="NS91" s="15"/>
      <c r="NT91" s="15"/>
      <c r="NU91" s="15"/>
      <c r="NV91" s="15"/>
      <c r="NW91" s="15"/>
      <c r="NX91" s="15"/>
      <c r="NY91" s="15"/>
      <c r="NZ91" s="15"/>
      <c r="OA91" s="15">
        <v>0</v>
      </c>
      <c r="OB91" s="15"/>
      <c r="OC91" s="15"/>
      <c r="OD91" s="15"/>
      <c r="OE91" s="15"/>
      <c r="OF91" s="15"/>
      <c r="OG91" s="15"/>
      <c r="OH91" s="15"/>
      <c r="OI91" s="15"/>
      <c r="OJ91" s="15"/>
      <c r="OK91" s="15"/>
      <c r="OL91" s="15"/>
      <c r="OM91" s="15">
        <v>0</v>
      </c>
      <c r="ON91" s="15"/>
      <c r="OO91" s="15"/>
      <c r="OP91" s="15"/>
      <c r="OQ91" s="15"/>
      <c r="OR91" s="15"/>
      <c r="OS91" s="15"/>
      <c r="OT91" s="15"/>
      <c r="OU91" s="15"/>
      <c r="OV91" s="15"/>
      <c r="OW91" s="15"/>
      <c r="OX91" s="15"/>
      <c r="OY91" s="15">
        <v>0</v>
      </c>
      <c r="OZ91" s="15"/>
      <c r="PA91" s="15"/>
      <c r="PB91" s="15"/>
      <c r="PC91" s="15"/>
      <c r="PD91" s="15"/>
      <c r="PE91" s="15"/>
      <c r="PF91" s="15"/>
      <c r="PG91" s="15"/>
      <c r="PH91" s="15"/>
      <c r="PI91" s="15"/>
      <c r="PJ91" s="15"/>
      <c r="PK91" s="15">
        <v>0</v>
      </c>
      <c r="PL91" s="15"/>
      <c r="PM91" s="15"/>
      <c r="PN91" s="15"/>
      <c r="PO91" s="15"/>
      <c r="PP91" s="15"/>
      <c r="PQ91" s="15"/>
      <c r="PR91" s="15"/>
      <c r="PS91" s="15"/>
      <c r="PT91" s="15"/>
      <c r="PU91" s="15"/>
      <c r="PV91" s="15"/>
      <c r="PW91" s="15">
        <v>0</v>
      </c>
      <c r="PX91" s="15"/>
      <c r="PY91" s="15"/>
      <c r="PZ91" s="15"/>
      <c r="QA91" s="15"/>
      <c r="QB91" s="15"/>
      <c r="QC91" s="15"/>
      <c r="QD91" s="15"/>
      <c r="QE91" s="15"/>
      <c r="QF91" s="15"/>
      <c r="QG91" s="15"/>
      <c r="QH91" s="15"/>
      <c r="QI91" s="15">
        <v>0</v>
      </c>
    </row>
    <row r="92" spans="18:451">
      <c r="R92" s="13"/>
      <c r="S92" s="13" t="s">
        <v>57</v>
      </c>
      <c r="T92" s="16"/>
      <c r="U92" s="16"/>
      <c r="V92" s="16"/>
      <c r="W92" s="16"/>
      <c r="X92" s="16"/>
      <c r="Y92" s="16"/>
      <c r="Z92" s="16"/>
      <c r="AA92" s="16"/>
      <c r="AB92" s="16"/>
      <c r="AC92" s="14">
        <v>1</v>
      </c>
      <c r="AD92" s="14"/>
      <c r="AE92" s="14"/>
      <c r="AF92" s="24"/>
      <c r="AG92" s="24"/>
      <c r="AH92" s="24"/>
      <c r="AI92" s="24"/>
      <c r="AJ92" s="24"/>
      <c r="AK92" s="24"/>
      <c r="AL92" s="24"/>
      <c r="AM92" s="24"/>
      <c r="AN92" s="24"/>
      <c r="AO92" s="24">
        <v>0</v>
      </c>
      <c r="AP92" s="24"/>
      <c r="AQ92" s="24"/>
      <c r="AR92" s="15"/>
      <c r="AS92" s="15"/>
      <c r="AT92" s="15"/>
      <c r="AU92" s="15"/>
      <c r="AV92" s="15"/>
      <c r="AW92" s="15"/>
      <c r="AX92" s="15"/>
      <c r="AY92" s="15"/>
      <c r="AZ92" s="15"/>
      <c r="BA92" s="15">
        <v>0</v>
      </c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>
        <v>0</v>
      </c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>
        <v>0</v>
      </c>
      <c r="BZ92" s="15"/>
      <c r="CA92" s="15"/>
      <c r="CB92" s="17" t="e">
        <v>#DIV/0!</v>
      </c>
      <c r="CC92" s="17" t="e">
        <v>#DIV/0!</v>
      </c>
      <c r="CD92" s="17" t="e">
        <v>#DIV/0!</v>
      </c>
      <c r="CE92" s="17" t="e">
        <v>#DIV/0!</v>
      </c>
      <c r="CF92" s="17" t="e">
        <v>#DIV/0!</v>
      </c>
      <c r="CG92" s="17" t="e">
        <v>#DIV/0!</v>
      </c>
      <c r="CH92" s="17" t="e">
        <v>#DIV/0!</v>
      </c>
      <c r="CI92" s="17" t="e">
        <v>#DIV/0!</v>
      </c>
      <c r="CJ92" s="17" t="e">
        <v>#DIV/0!</v>
      </c>
      <c r="CK92" s="17" t="e">
        <v>#DIV/0!</v>
      </c>
      <c r="CL92" s="17" t="e">
        <v>#DIV/0!</v>
      </c>
      <c r="CM92" s="17" t="e">
        <v>#DIV/0!</v>
      </c>
      <c r="CN92" s="17" t="e">
        <v>#DIV/0!</v>
      </c>
      <c r="CO92" s="17" t="e">
        <v>#DIV/0!</v>
      </c>
      <c r="CP92" s="17" t="e">
        <v>#DIV/0!</v>
      </c>
      <c r="CQ92" s="17" t="e">
        <v>#DIV/0!</v>
      </c>
      <c r="CR92" s="17" t="e">
        <v>#DIV/0!</v>
      </c>
      <c r="CS92" s="17" t="e">
        <v>#DIV/0!</v>
      </c>
      <c r="CT92" s="17" t="e">
        <v>#DIV/0!</v>
      </c>
      <c r="CU92" s="17" t="e">
        <v>#DIV/0!</v>
      </c>
      <c r="CV92" s="17" t="e">
        <v>#DIV/0!</v>
      </c>
      <c r="CW92" s="17" t="e">
        <v>#DIV/0!</v>
      </c>
      <c r="CX92" s="17" t="e">
        <v>#DIV/0!</v>
      </c>
      <c r="CY92" s="17" t="e">
        <v>#DIV/0!</v>
      </c>
      <c r="CZ92" s="17">
        <v>0</v>
      </c>
      <c r="DA92" s="17">
        <v>0</v>
      </c>
      <c r="DB92" s="17">
        <v>0</v>
      </c>
      <c r="DC92" s="17">
        <v>0</v>
      </c>
      <c r="DD92" s="17">
        <v>0</v>
      </c>
      <c r="DE92" s="17">
        <v>0</v>
      </c>
      <c r="DF92" s="17">
        <v>0</v>
      </c>
      <c r="DG92" s="17">
        <v>0</v>
      </c>
      <c r="DH92" s="17">
        <v>0</v>
      </c>
      <c r="DI92" s="17">
        <v>0.15663921271974193</v>
      </c>
      <c r="DJ92" s="17">
        <v>0</v>
      </c>
      <c r="DK92" s="17">
        <v>0</v>
      </c>
      <c r="DL92" s="18">
        <v>0</v>
      </c>
      <c r="DM92" s="18">
        <v>0</v>
      </c>
      <c r="DN92" s="18">
        <v>0</v>
      </c>
      <c r="DO92" s="18">
        <v>0</v>
      </c>
      <c r="DP92" s="18">
        <v>0</v>
      </c>
      <c r="DQ92" s="18">
        <v>0</v>
      </c>
      <c r="DR92" s="18">
        <v>0</v>
      </c>
      <c r="DS92" s="18">
        <v>0</v>
      </c>
      <c r="DT92" s="18">
        <v>0</v>
      </c>
      <c r="DU92" s="18">
        <v>114.86866139687459</v>
      </c>
      <c r="DV92" s="18">
        <v>0</v>
      </c>
      <c r="DW92" s="18">
        <v>0</v>
      </c>
      <c r="DX92" s="18">
        <v>0</v>
      </c>
      <c r="DY92" s="18">
        <v>0</v>
      </c>
      <c r="DZ92" s="18">
        <v>0</v>
      </c>
      <c r="EA92" s="18">
        <v>0</v>
      </c>
      <c r="EB92" s="18">
        <v>0</v>
      </c>
      <c r="EC92" s="18">
        <v>0</v>
      </c>
      <c r="ED92" s="18">
        <v>0</v>
      </c>
      <c r="EE92" s="18">
        <v>0</v>
      </c>
      <c r="EF92" s="18">
        <v>0</v>
      </c>
      <c r="EG92" s="18">
        <v>110.70608812768855</v>
      </c>
      <c r="EH92" s="18">
        <v>0</v>
      </c>
      <c r="EI92" s="18">
        <v>0</v>
      </c>
      <c r="EJ92" s="18">
        <v>0</v>
      </c>
      <c r="EK92" s="18">
        <v>0</v>
      </c>
      <c r="EL92" s="18">
        <v>0</v>
      </c>
      <c r="EM92" s="18">
        <v>0</v>
      </c>
      <c r="EN92" s="18">
        <v>0</v>
      </c>
      <c r="EO92" s="18">
        <v>0</v>
      </c>
      <c r="EP92" s="18">
        <v>0</v>
      </c>
      <c r="EQ92" s="18">
        <v>0</v>
      </c>
      <c r="ER92" s="18">
        <v>0</v>
      </c>
      <c r="ES92" s="18">
        <v>5</v>
      </c>
      <c r="ET92" s="18">
        <v>0</v>
      </c>
      <c r="EU92" s="18">
        <v>0</v>
      </c>
      <c r="EV92" s="18">
        <v>0</v>
      </c>
      <c r="EW92" s="18">
        <v>0</v>
      </c>
      <c r="EX92" s="18">
        <v>0</v>
      </c>
      <c r="EY92" s="18">
        <v>0</v>
      </c>
      <c r="EZ92" s="18">
        <v>0</v>
      </c>
      <c r="FA92" s="18">
        <v>0</v>
      </c>
      <c r="FB92" s="18">
        <v>0</v>
      </c>
      <c r="FC92" s="18">
        <v>0</v>
      </c>
      <c r="FD92" s="18">
        <v>0</v>
      </c>
      <c r="FE92" s="18">
        <v>715.83652103744703</v>
      </c>
      <c r="FF92" s="18">
        <v>0</v>
      </c>
      <c r="FG92" s="18">
        <v>0</v>
      </c>
      <c r="FH92" s="14">
        <v>0</v>
      </c>
      <c r="FI92" s="14">
        <v>0</v>
      </c>
      <c r="FJ92" s="14">
        <v>0</v>
      </c>
      <c r="FK92" s="14">
        <v>0</v>
      </c>
      <c r="FL92" s="14">
        <v>0</v>
      </c>
      <c r="FM92" s="14">
        <v>0</v>
      </c>
      <c r="FN92" s="14">
        <v>0</v>
      </c>
      <c r="FO92" s="14">
        <v>0</v>
      </c>
      <c r="FP92" s="14">
        <v>0</v>
      </c>
      <c r="FQ92" s="14">
        <v>1794865</v>
      </c>
      <c r="FR92" s="14">
        <v>0</v>
      </c>
      <c r="FS92" s="14">
        <v>0</v>
      </c>
      <c r="FT92" s="17">
        <v>0</v>
      </c>
      <c r="FU92" s="17">
        <v>0</v>
      </c>
      <c r="FV92" s="17">
        <v>0</v>
      </c>
      <c r="FW92" s="17">
        <v>0</v>
      </c>
      <c r="FX92" s="17">
        <v>0</v>
      </c>
      <c r="FY92" s="17">
        <v>0</v>
      </c>
      <c r="FZ92" s="17">
        <v>0</v>
      </c>
      <c r="GA92" s="17">
        <v>0</v>
      </c>
      <c r="GB92" s="17">
        <v>0</v>
      </c>
      <c r="GC92" s="17">
        <v>0.16761150281497492</v>
      </c>
      <c r="GD92" s="17">
        <v>0</v>
      </c>
      <c r="GE92" s="17">
        <v>0</v>
      </c>
      <c r="GF92" s="16"/>
      <c r="GG92" s="16"/>
      <c r="GH92" s="16"/>
      <c r="GI92" s="16"/>
      <c r="GJ92" s="16"/>
      <c r="GK92" s="16"/>
      <c r="GL92" s="16"/>
      <c r="GM92" s="16"/>
      <c r="GN92" s="16"/>
      <c r="GO92" s="16">
        <v>0</v>
      </c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>
        <v>0</v>
      </c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>
        <v>0</v>
      </c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>
        <v>0</v>
      </c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>
        <v>0</v>
      </c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>
        <v>0</v>
      </c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>
        <v>0</v>
      </c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>
        <v>0</v>
      </c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>
        <v>0</v>
      </c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>
        <v>128</v>
      </c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>
        <v>0</v>
      </c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>
        <v>0</v>
      </c>
      <c r="LR92" s="16"/>
      <c r="LS92" s="16"/>
      <c r="LT92" s="15"/>
      <c r="LU92" s="15"/>
      <c r="LV92" s="15"/>
      <c r="LW92" s="15"/>
      <c r="LX92" s="15"/>
      <c r="LY92" s="15"/>
      <c r="LZ92" s="15"/>
      <c r="MA92" s="15"/>
      <c r="MB92" s="15"/>
      <c r="MC92" s="15">
        <v>0</v>
      </c>
      <c r="MD92" s="15"/>
      <c r="ME92" s="15"/>
      <c r="MF92" s="15"/>
      <c r="MG92" s="15"/>
      <c r="MH92" s="15"/>
      <c r="MI92" s="15"/>
      <c r="MJ92" s="15"/>
      <c r="MK92" s="15"/>
      <c r="ML92" s="15"/>
      <c r="MM92" s="15"/>
      <c r="MN92" s="15"/>
      <c r="MO92" s="15">
        <v>0</v>
      </c>
      <c r="MP92" s="15"/>
      <c r="MQ92" s="15"/>
      <c r="MR92" s="15"/>
      <c r="MS92" s="15"/>
      <c r="MT92" s="15"/>
      <c r="MU92" s="15"/>
      <c r="MV92" s="15"/>
      <c r="MW92" s="15"/>
      <c r="MX92" s="15"/>
      <c r="MY92" s="15"/>
      <c r="MZ92" s="15"/>
      <c r="NA92" s="15">
        <v>0</v>
      </c>
      <c r="NB92" s="15"/>
      <c r="NC92" s="15"/>
      <c r="ND92" s="15"/>
      <c r="NE92" s="15"/>
      <c r="NF92" s="15"/>
      <c r="NG92" s="15"/>
      <c r="NH92" s="15"/>
      <c r="NI92" s="15"/>
      <c r="NJ92" s="15"/>
      <c r="NK92" s="15"/>
      <c r="NL92" s="15"/>
      <c r="NM92" s="15">
        <v>0</v>
      </c>
      <c r="NN92" s="15"/>
      <c r="NO92" s="15"/>
      <c r="NP92" s="15"/>
      <c r="NQ92" s="15"/>
      <c r="NR92" s="15"/>
      <c r="NS92" s="15"/>
      <c r="NT92" s="15"/>
      <c r="NU92" s="15"/>
      <c r="NV92" s="15"/>
      <c r="NW92" s="15"/>
      <c r="NX92" s="15"/>
      <c r="NY92" s="15">
        <v>0</v>
      </c>
      <c r="NZ92" s="15"/>
      <c r="OA92" s="15"/>
      <c r="OB92" s="15"/>
      <c r="OC92" s="15"/>
      <c r="OD92" s="15"/>
      <c r="OE92" s="15"/>
      <c r="OF92" s="15"/>
      <c r="OG92" s="15"/>
      <c r="OH92" s="15"/>
      <c r="OI92" s="15"/>
      <c r="OJ92" s="15"/>
      <c r="OK92" s="15">
        <v>0</v>
      </c>
      <c r="OL92" s="15"/>
      <c r="OM92" s="15"/>
      <c r="ON92" s="15"/>
      <c r="OO92" s="15"/>
      <c r="OP92" s="15"/>
      <c r="OQ92" s="15"/>
      <c r="OR92" s="15"/>
      <c r="OS92" s="15"/>
      <c r="OT92" s="15"/>
      <c r="OU92" s="15"/>
      <c r="OV92" s="15"/>
      <c r="OW92" s="15">
        <v>0</v>
      </c>
      <c r="OX92" s="15"/>
      <c r="OY92" s="15"/>
      <c r="OZ92" s="15"/>
      <c r="PA92" s="15"/>
      <c r="PB92" s="15"/>
      <c r="PC92" s="15"/>
      <c r="PD92" s="15"/>
      <c r="PE92" s="15"/>
      <c r="PF92" s="15"/>
      <c r="PG92" s="15"/>
      <c r="PH92" s="15"/>
      <c r="PI92" s="15">
        <v>0</v>
      </c>
      <c r="PJ92" s="15"/>
      <c r="PK92" s="15"/>
      <c r="PL92" s="15"/>
      <c r="PM92" s="15"/>
      <c r="PN92" s="15"/>
      <c r="PO92" s="15"/>
      <c r="PP92" s="15"/>
      <c r="PQ92" s="15"/>
      <c r="PR92" s="15"/>
      <c r="PS92" s="15"/>
      <c r="PT92" s="15"/>
      <c r="PU92" s="15">
        <v>0</v>
      </c>
      <c r="PV92" s="15"/>
      <c r="PW92" s="15"/>
      <c r="PX92" s="15"/>
      <c r="PY92" s="15"/>
      <c r="PZ92" s="15"/>
      <c r="QA92" s="15"/>
      <c r="QB92" s="15"/>
      <c r="QC92" s="15"/>
      <c r="QD92" s="15"/>
      <c r="QE92" s="15"/>
      <c r="QF92" s="15"/>
      <c r="QG92" s="15">
        <v>0</v>
      </c>
      <c r="QH92" s="15"/>
      <c r="QI92" s="15"/>
    </row>
    <row r="93" spans="18:451">
      <c r="R93" s="13"/>
      <c r="S93" s="13" t="s">
        <v>58</v>
      </c>
      <c r="T93" s="16"/>
      <c r="U93" s="16"/>
      <c r="V93" s="16"/>
      <c r="W93" s="16"/>
      <c r="X93" s="16"/>
      <c r="Y93" s="16"/>
      <c r="Z93" s="16"/>
      <c r="AA93" s="16"/>
      <c r="AB93" s="16"/>
      <c r="AC93" s="14"/>
      <c r="AD93" s="14">
        <v>1</v>
      </c>
      <c r="AE93" s="1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7" t="e">
        <v>#DIV/0!</v>
      </c>
      <c r="CC93" s="17" t="e">
        <v>#DIV/0!</v>
      </c>
      <c r="CD93" s="17" t="e">
        <v>#DIV/0!</v>
      </c>
      <c r="CE93" s="17" t="e">
        <v>#DIV/0!</v>
      </c>
      <c r="CF93" s="17" t="e">
        <v>#DIV/0!</v>
      </c>
      <c r="CG93" s="17" t="e">
        <v>#DIV/0!</v>
      </c>
      <c r="CH93" s="17" t="e">
        <v>#DIV/0!</v>
      </c>
      <c r="CI93" s="17" t="e">
        <v>#DIV/0!</v>
      </c>
      <c r="CJ93" s="17" t="e">
        <v>#DIV/0!</v>
      </c>
      <c r="CK93" s="17" t="e">
        <v>#DIV/0!</v>
      </c>
      <c r="CL93" s="17" t="e">
        <v>#DIV/0!</v>
      </c>
      <c r="CM93" s="17" t="e">
        <v>#DIV/0!</v>
      </c>
      <c r="CN93" s="17" t="e">
        <v>#DIV/0!</v>
      </c>
      <c r="CO93" s="17" t="e">
        <v>#DIV/0!</v>
      </c>
      <c r="CP93" s="17" t="e">
        <v>#DIV/0!</v>
      </c>
      <c r="CQ93" s="17" t="e">
        <v>#DIV/0!</v>
      </c>
      <c r="CR93" s="17" t="e">
        <v>#DIV/0!</v>
      </c>
      <c r="CS93" s="17" t="e">
        <v>#DIV/0!</v>
      </c>
      <c r="CT93" s="17" t="e">
        <v>#DIV/0!</v>
      </c>
      <c r="CU93" s="17" t="e">
        <v>#DIV/0!</v>
      </c>
      <c r="CV93" s="17" t="e">
        <v>#DIV/0!</v>
      </c>
      <c r="CW93" s="17" t="e">
        <v>#DIV/0!</v>
      </c>
      <c r="CX93" s="17" t="e">
        <v>#DIV/0!</v>
      </c>
      <c r="CY93" s="17" t="e">
        <v>#DIV/0!</v>
      </c>
      <c r="CZ93" s="17">
        <v>0</v>
      </c>
      <c r="DA93" s="17">
        <v>0</v>
      </c>
      <c r="DB93" s="17">
        <v>0</v>
      </c>
      <c r="DC93" s="17">
        <v>0</v>
      </c>
      <c r="DD93" s="17">
        <v>0</v>
      </c>
      <c r="DE93" s="17">
        <v>0</v>
      </c>
      <c r="DF93" s="17">
        <v>0</v>
      </c>
      <c r="DG93" s="17">
        <v>0</v>
      </c>
      <c r="DH93" s="17">
        <v>0</v>
      </c>
      <c r="DI93" s="17">
        <v>0</v>
      </c>
      <c r="DJ93" s="17">
        <v>0</v>
      </c>
      <c r="DK93" s="17">
        <v>0</v>
      </c>
      <c r="DL93" s="18">
        <v>0</v>
      </c>
      <c r="DM93" s="18">
        <v>0</v>
      </c>
      <c r="DN93" s="18">
        <v>0</v>
      </c>
      <c r="DO93" s="18">
        <v>0</v>
      </c>
      <c r="DP93" s="18">
        <v>0</v>
      </c>
      <c r="DQ93" s="18">
        <v>0</v>
      </c>
      <c r="DR93" s="18">
        <v>0</v>
      </c>
      <c r="DS93" s="18">
        <v>0</v>
      </c>
      <c r="DT93" s="18">
        <v>0</v>
      </c>
      <c r="DU93" s="18">
        <v>0</v>
      </c>
      <c r="DV93" s="18">
        <v>0</v>
      </c>
      <c r="DW93" s="18">
        <v>0</v>
      </c>
      <c r="DX93" s="18">
        <v>0</v>
      </c>
      <c r="DY93" s="18">
        <v>0</v>
      </c>
      <c r="DZ93" s="18">
        <v>0</v>
      </c>
      <c r="EA93" s="18">
        <v>0</v>
      </c>
      <c r="EB93" s="18">
        <v>0</v>
      </c>
      <c r="EC93" s="18">
        <v>0</v>
      </c>
      <c r="ED93" s="18">
        <v>0</v>
      </c>
      <c r="EE93" s="18">
        <v>0</v>
      </c>
      <c r="EF93" s="18">
        <v>0</v>
      </c>
      <c r="EG93" s="18">
        <v>0</v>
      </c>
      <c r="EH93" s="18">
        <v>0</v>
      </c>
      <c r="EI93" s="18">
        <v>0</v>
      </c>
      <c r="EJ93" s="18">
        <v>0</v>
      </c>
      <c r="EK93" s="18">
        <v>0</v>
      </c>
      <c r="EL93" s="18">
        <v>0</v>
      </c>
      <c r="EM93" s="18">
        <v>0</v>
      </c>
      <c r="EN93" s="18">
        <v>0</v>
      </c>
      <c r="EO93" s="18">
        <v>0</v>
      </c>
      <c r="EP93" s="18">
        <v>0</v>
      </c>
      <c r="EQ93" s="18">
        <v>0</v>
      </c>
      <c r="ER93" s="18">
        <v>0</v>
      </c>
      <c r="ES93" s="18">
        <v>0</v>
      </c>
      <c r="ET93" s="18">
        <v>0</v>
      </c>
      <c r="EU93" s="18">
        <v>0</v>
      </c>
      <c r="EV93" s="18">
        <v>0</v>
      </c>
      <c r="EW93" s="18">
        <v>0</v>
      </c>
      <c r="EX93" s="18">
        <v>0</v>
      </c>
      <c r="EY93" s="18">
        <v>0</v>
      </c>
      <c r="EZ93" s="18">
        <v>0</v>
      </c>
      <c r="FA93" s="18">
        <v>0</v>
      </c>
      <c r="FB93" s="18">
        <v>0</v>
      </c>
      <c r="FC93" s="18">
        <v>0</v>
      </c>
      <c r="FD93" s="18">
        <v>0</v>
      </c>
      <c r="FE93" s="18">
        <v>0</v>
      </c>
      <c r="FF93" s="18">
        <v>0</v>
      </c>
      <c r="FG93" s="18">
        <v>0</v>
      </c>
      <c r="FH93" s="14">
        <v>0</v>
      </c>
      <c r="FI93" s="14">
        <v>0</v>
      </c>
      <c r="FJ93" s="14">
        <v>0</v>
      </c>
      <c r="FK93" s="14">
        <v>0</v>
      </c>
      <c r="FL93" s="14">
        <v>0</v>
      </c>
      <c r="FM93" s="14">
        <v>0</v>
      </c>
      <c r="FN93" s="14">
        <v>0</v>
      </c>
      <c r="FO93" s="14">
        <v>0</v>
      </c>
      <c r="FP93" s="14">
        <v>0</v>
      </c>
      <c r="FQ93" s="14">
        <v>0</v>
      </c>
      <c r="FR93" s="14">
        <v>0</v>
      </c>
      <c r="FS93" s="14">
        <v>0</v>
      </c>
      <c r="FT93" s="17">
        <v>0</v>
      </c>
      <c r="FU93" s="17">
        <v>0</v>
      </c>
      <c r="FV93" s="17">
        <v>0</v>
      </c>
      <c r="FW93" s="17">
        <v>0</v>
      </c>
      <c r="FX93" s="17">
        <v>0</v>
      </c>
      <c r="FY93" s="17">
        <v>0</v>
      </c>
      <c r="FZ93" s="17">
        <v>0</v>
      </c>
      <c r="GA93" s="17">
        <v>0</v>
      </c>
      <c r="GB93" s="17">
        <v>0</v>
      </c>
      <c r="GC93" s="17">
        <v>0</v>
      </c>
      <c r="GD93" s="17">
        <v>0</v>
      </c>
      <c r="GE93" s="17">
        <v>0</v>
      </c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  <c r="HD93" s="16"/>
      <c r="HE93" s="16"/>
      <c r="HF93" s="16"/>
      <c r="HG93" s="16"/>
      <c r="HH93" s="16"/>
      <c r="HI93" s="16"/>
      <c r="HJ93" s="16"/>
      <c r="HK93" s="16"/>
      <c r="HL93" s="16"/>
      <c r="HM93" s="16"/>
      <c r="HN93" s="16"/>
      <c r="HO93" s="16"/>
      <c r="HP93" s="16"/>
      <c r="HQ93" s="16"/>
      <c r="HR93" s="16"/>
      <c r="HS93" s="16"/>
      <c r="HT93" s="16"/>
      <c r="HU93" s="16"/>
      <c r="HV93" s="16"/>
      <c r="HW93" s="16"/>
      <c r="HX93" s="16"/>
      <c r="HY93" s="16"/>
      <c r="HZ93" s="16"/>
      <c r="IA93" s="16"/>
      <c r="IB93" s="16"/>
      <c r="IC93" s="16"/>
      <c r="ID93" s="16"/>
      <c r="IE93" s="16"/>
      <c r="IF93" s="16"/>
      <c r="IG93" s="16"/>
      <c r="IH93" s="16"/>
      <c r="II93" s="16"/>
      <c r="IJ93" s="16"/>
      <c r="IK93" s="16"/>
      <c r="IL93" s="16"/>
      <c r="IM93" s="16"/>
      <c r="IN93" s="16"/>
      <c r="IO93" s="16"/>
      <c r="IP93" s="16"/>
      <c r="IQ93" s="16"/>
      <c r="IR93" s="16"/>
      <c r="IS93" s="16"/>
      <c r="IT93" s="16"/>
      <c r="IU93" s="16"/>
      <c r="IV93" s="16"/>
      <c r="IW93" s="16"/>
      <c r="IX93" s="16"/>
      <c r="IY93" s="16"/>
      <c r="IZ93" s="16"/>
      <c r="JA93" s="16"/>
      <c r="JB93" s="16"/>
      <c r="JC93" s="16"/>
      <c r="JD93" s="16"/>
      <c r="JE93" s="16"/>
      <c r="JF93" s="16"/>
      <c r="JG93" s="16"/>
      <c r="JH93" s="16"/>
      <c r="JI93" s="16"/>
      <c r="JJ93" s="16"/>
      <c r="JK93" s="16"/>
      <c r="JL93" s="16"/>
      <c r="JM93" s="16"/>
      <c r="JN93" s="16"/>
      <c r="JO93" s="16"/>
      <c r="JP93" s="16"/>
      <c r="JQ93" s="16"/>
      <c r="JR93" s="16"/>
      <c r="JS93" s="16"/>
      <c r="JT93" s="16"/>
      <c r="JU93" s="16"/>
      <c r="JV93" s="16"/>
      <c r="JW93" s="16"/>
      <c r="JX93" s="16"/>
      <c r="JY93" s="16"/>
      <c r="JZ93" s="16"/>
      <c r="KA93" s="16"/>
      <c r="KB93" s="16"/>
      <c r="KC93" s="16"/>
      <c r="KD93" s="16"/>
      <c r="KE93" s="16"/>
      <c r="KF93" s="16"/>
      <c r="KG93" s="16"/>
      <c r="KH93" s="16"/>
      <c r="KI93" s="16"/>
      <c r="KJ93" s="16"/>
      <c r="KK93" s="16"/>
      <c r="KL93" s="16"/>
      <c r="KM93" s="16"/>
      <c r="KN93" s="16"/>
      <c r="KO93" s="16"/>
      <c r="KP93" s="16"/>
      <c r="KQ93" s="16"/>
      <c r="KR93" s="16"/>
      <c r="KS93" s="16"/>
      <c r="KT93" s="16"/>
      <c r="KU93" s="16"/>
      <c r="KV93" s="16"/>
      <c r="KW93" s="16"/>
      <c r="KX93" s="16"/>
      <c r="KY93" s="16"/>
      <c r="KZ93" s="16"/>
      <c r="LA93" s="16"/>
      <c r="LB93" s="16"/>
      <c r="LC93" s="16"/>
      <c r="LD93" s="16"/>
      <c r="LE93" s="16"/>
      <c r="LF93" s="16"/>
      <c r="LG93" s="16"/>
      <c r="LH93" s="16"/>
      <c r="LI93" s="16"/>
      <c r="LJ93" s="16"/>
      <c r="LK93" s="16"/>
      <c r="LL93" s="16"/>
      <c r="LM93" s="16"/>
      <c r="LN93" s="16"/>
      <c r="LO93" s="16"/>
      <c r="LP93" s="16"/>
      <c r="LQ93" s="16"/>
      <c r="LR93" s="16"/>
      <c r="LS93" s="16"/>
      <c r="LT93" s="15"/>
      <c r="LU93" s="15"/>
      <c r="LV93" s="15"/>
      <c r="LW93" s="15"/>
      <c r="LX93" s="15"/>
      <c r="LY93" s="15"/>
      <c r="LZ93" s="15"/>
      <c r="MA93" s="15"/>
      <c r="MB93" s="15"/>
      <c r="MC93" s="15"/>
      <c r="MD93" s="15"/>
      <c r="ME93" s="15"/>
      <c r="MF93" s="15"/>
      <c r="MG93" s="15"/>
      <c r="MH93" s="15"/>
      <c r="MI93" s="15"/>
      <c r="MJ93" s="15"/>
      <c r="MK93" s="15"/>
      <c r="ML93" s="15"/>
      <c r="MM93" s="15"/>
      <c r="MN93" s="15"/>
      <c r="MO93" s="15"/>
      <c r="MP93" s="15"/>
      <c r="MQ93" s="15"/>
      <c r="MR93" s="15"/>
      <c r="MS93" s="15"/>
      <c r="MT93" s="15"/>
      <c r="MU93" s="15"/>
      <c r="MV93" s="15"/>
      <c r="MW93" s="15"/>
      <c r="MX93" s="15"/>
      <c r="MY93" s="15"/>
      <c r="MZ93" s="15"/>
      <c r="NA93" s="15"/>
      <c r="NB93" s="15"/>
      <c r="NC93" s="15"/>
      <c r="ND93" s="15"/>
      <c r="NE93" s="15"/>
      <c r="NF93" s="15"/>
      <c r="NG93" s="15"/>
      <c r="NH93" s="15"/>
      <c r="NI93" s="15"/>
      <c r="NJ93" s="15"/>
      <c r="NK93" s="15"/>
      <c r="NL93" s="15"/>
      <c r="NM93" s="15"/>
      <c r="NN93" s="15"/>
      <c r="NO93" s="15"/>
      <c r="NP93" s="15"/>
      <c r="NQ93" s="15"/>
      <c r="NR93" s="15"/>
      <c r="NS93" s="15"/>
      <c r="NT93" s="15"/>
      <c r="NU93" s="15"/>
      <c r="NV93" s="15"/>
      <c r="NW93" s="15"/>
      <c r="NX93" s="15"/>
      <c r="NY93" s="15"/>
      <c r="NZ93" s="15"/>
      <c r="OA93" s="15"/>
      <c r="OB93" s="15"/>
      <c r="OC93" s="15"/>
      <c r="OD93" s="15"/>
      <c r="OE93" s="15"/>
      <c r="OF93" s="15"/>
      <c r="OG93" s="15"/>
      <c r="OH93" s="15"/>
      <c r="OI93" s="15"/>
      <c r="OJ93" s="15"/>
      <c r="OK93" s="15"/>
      <c r="OL93" s="15"/>
      <c r="OM93" s="15"/>
      <c r="ON93" s="15"/>
      <c r="OO93" s="15"/>
      <c r="OP93" s="15"/>
      <c r="OQ93" s="15"/>
      <c r="OR93" s="15"/>
      <c r="OS93" s="15"/>
      <c r="OT93" s="15"/>
      <c r="OU93" s="15"/>
      <c r="OV93" s="15"/>
      <c r="OW93" s="15"/>
      <c r="OX93" s="15"/>
      <c r="OY93" s="15"/>
      <c r="OZ93" s="15"/>
      <c r="PA93" s="15"/>
      <c r="PB93" s="15"/>
      <c r="PC93" s="15"/>
      <c r="PD93" s="15"/>
      <c r="PE93" s="15"/>
      <c r="PF93" s="15"/>
      <c r="PG93" s="15"/>
      <c r="PH93" s="15"/>
      <c r="PI93" s="15"/>
      <c r="PJ93" s="15"/>
      <c r="PK93" s="15"/>
      <c r="PL93" s="15"/>
      <c r="PM93" s="15"/>
      <c r="PN93" s="15"/>
      <c r="PO93" s="15"/>
      <c r="PP93" s="15"/>
      <c r="PQ93" s="15"/>
      <c r="PR93" s="15"/>
      <c r="PS93" s="15"/>
      <c r="PT93" s="15"/>
      <c r="PU93" s="15"/>
      <c r="PV93" s="15"/>
      <c r="PW93" s="15"/>
      <c r="PX93" s="15"/>
      <c r="PY93" s="15"/>
      <c r="PZ93" s="15"/>
      <c r="QA93" s="15"/>
      <c r="QB93" s="15"/>
      <c r="QC93" s="15"/>
      <c r="QD93" s="15"/>
      <c r="QE93" s="15"/>
      <c r="QF93" s="15"/>
      <c r="QG93" s="15"/>
      <c r="QH93" s="15"/>
      <c r="QI93" s="15"/>
    </row>
    <row r="94" spans="18:451">
      <c r="R94" s="13"/>
      <c r="S94" s="13" t="s">
        <v>59</v>
      </c>
      <c r="T94" s="16"/>
      <c r="U94" s="16"/>
      <c r="V94" s="16"/>
      <c r="W94" s="16"/>
      <c r="X94" s="16"/>
      <c r="Y94" s="16"/>
      <c r="Z94" s="16"/>
      <c r="AA94" s="16"/>
      <c r="AB94" s="16"/>
      <c r="AC94" s="14"/>
      <c r="AD94" s="14"/>
      <c r="AE94" s="14">
        <v>1</v>
      </c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>
        <v>29187</v>
      </c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>
        <v>29187</v>
      </c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>
        <v>0</v>
      </c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>
        <v>0</v>
      </c>
      <c r="CB94" s="17" t="e">
        <v>#DIV/0!</v>
      </c>
      <c r="CC94" s="17" t="e">
        <v>#DIV/0!</v>
      </c>
      <c r="CD94" s="17" t="e">
        <v>#DIV/0!</v>
      </c>
      <c r="CE94" s="17" t="e">
        <v>#DIV/0!</v>
      </c>
      <c r="CF94" s="17" t="e">
        <v>#DIV/0!</v>
      </c>
      <c r="CG94" s="17" t="e">
        <v>#DIV/0!</v>
      </c>
      <c r="CH94" s="17" t="e">
        <v>#DIV/0!</v>
      </c>
      <c r="CI94" s="17" t="e">
        <v>#DIV/0!</v>
      </c>
      <c r="CJ94" s="17" t="e">
        <v>#DIV/0!</v>
      </c>
      <c r="CK94" s="17" t="e">
        <v>#DIV/0!</v>
      </c>
      <c r="CL94" s="17" t="e">
        <v>#DIV/0!</v>
      </c>
      <c r="CM94" s="17" t="e">
        <v>#DIV/0!</v>
      </c>
      <c r="CN94" s="17" t="e">
        <v>#DIV/0!</v>
      </c>
      <c r="CO94" s="17" t="e">
        <v>#DIV/0!</v>
      </c>
      <c r="CP94" s="17" t="e">
        <v>#DIV/0!</v>
      </c>
      <c r="CQ94" s="17" t="e">
        <v>#DIV/0!</v>
      </c>
      <c r="CR94" s="17" t="e">
        <v>#DIV/0!</v>
      </c>
      <c r="CS94" s="17" t="e">
        <v>#DIV/0!</v>
      </c>
      <c r="CT94" s="17" t="e">
        <v>#DIV/0!</v>
      </c>
      <c r="CU94" s="17" t="e">
        <v>#DIV/0!</v>
      </c>
      <c r="CV94" s="17" t="e">
        <v>#DIV/0!</v>
      </c>
      <c r="CW94" s="17" t="e">
        <v>#DIV/0!</v>
      </c>
      <c r="CX94" s="17" t="e">
        <v>#DIV/0!</v>
      </c>
      <c r="CY94" s="17" t="e">
        <v>#DIV/0!</v>
      </c>
      <c r="CZ94" s="17">
        <v>0</v>
      </c>
      <c r="DA94" s="17">
        <v>0</v>
      </c>
      <c r="DB94" s="17">
        <v>0</v>
      </c>
      <c r="DC94" s="17">
        <v>0</v>
      </c>
      <c r="DD94" s="17">
        <v>0</v>
      </c>
      <c r="DE94" s="17">
        <v>0</v>
      </c>
      <c r="DF94" s="17">
        <v>0</v>
      </c>
      <c r="DG94" s="17">
        <v>0</v>
      </c>
      <c r="DH94" s="17">
        <v>0</v>
      </c>
      <c r="DI94" s="17">
        <v>0</v>
      </c>
      <c r="DJ94" s="17">
        <v>0</v>
      </c>
      <c r="DK94" s="17">
        <v>0.15441906464669183</v>
      </c>
      <c r="DL94" s="18">
        <v>0</v>
      </c>
      <c r="DM94" s="18">
        <v>0</v>
      </c>
      <c r="DN94" s="18">
        <v>0</v>
      </c>
      <c r="DO94" s="18">
        <v>0</v>
      </c>
      <c r="DP94" s="18">
        <v>0</v>
      </c>
      <c r="DQ94" s="18">
        <v>0</v>
      </c>
      <c r="DR94" s="18">
        <v>0</v>
      </c>
      <c r="DS94" s="18">
        <v>0</v>
      </c>
      <c r="DT94" s="18">
        <v>0</v>
      </c>
      <c r="DU94" s="18">
        <v>0</v>
      </c>
      <c r="DV94" s="18">
        <v>0</v>
      </c>
      <c r="DW94" s="18">
        <v>115.76168597673548</v>
      </c>
      <c r="DX94" s="18">
        <v>0</v>
      </c>
      <c r="DY94" s="18">
        <v>0</v>
      </c>
      <c r="DZ94" s="18">
        <v>0</v>
      </c>
      <c r="EA94" s="18">
        <v>0</v>
      </c>
      <c r="EB94" s="18">
        <v>0</v>
      </c>
      <c r="EC94" s="18">
        <v>0</v>
      </c>
      <c r="ED94" s="18">
        <v>0</v>
      </c>
      <c r="EE94" s="18">
        <v>0</v>
      </c>
      <c r="EF94" s="18">
        <v>0</v>
      </c>
      <c r="EG94" s="18">
        <v>0</v>
      </c>
      <c r="EH94" s="18">
        <v>0</v>
      </c>
      <c r="EI94" s="18">
        <v>110.89858637159274</v>
      </c>
      <c r="EJ94" s="18">
        <v>0</v>
      </c>
      <c r="EK94" s="18">
        <v>0</v>
      </c>
      <c r="EL94" s="18">
        <v>0</v>
      </c>
      <c r="EM94" s="18">
        <v>0</v>
      </c>
      <c r="EN94" s="18">
        <v>0</v>
      </c>
      <c r="EO94" s="18">
        <v>0</v>
      </c>
      <c r="EP94" s="18">
        <v>0</v>
      </c>
      <c r="EQ94" s="18">
        <v>0</v>
      </c>
      <c r="ER94" s="18">
        <v>0</v>
      </c>
      <c r="ES94" s="18">
        <v>0</v>
      </c>
      <c r="ET94" s="18">
        <v>0</v>
      </c>
      <c r="EU94" s="18">
        <v>4.9999999999999982</v>
      </c>
      <c r="EV94" s="18">
        <v>0</v>
      </c>
      <c r="EW94" s="18">
        <v>0</v>
      </c>
      <c r="EX94" s="18">
        <v>0</v>
      </c>
      <c r="EY94" s="18">
        <v>0</v>
      </c>
      <c r="EZ94" s="18">
        <v>0</v>
      </c>
      <c r="FA94" s="18">
        <v>0</v>
      </c>
      <c r="FB94" s="18">
        <v>0</v>
      </c>
      <c r="FC94" s="18">
        <v>0</v>
      </c>
      <c r="FD94" s="18">
        <v>0</v>
      </c>
      <c r="FE94" s="18">
        <v>0</v>
      </c>
      <c r="FF94" s="18">
        <v>0</v>
      </c>
      <c r="FG94" s="18">
        <v>760.28849370113846</v>
      </c>
      <c r="FH94" s="14">
        <v>0</v>
      </c>
      <c r="FI94" s="14">
        <v>0</v>
      </c>
      <c r="FJ94" s="14">
        <v>0</v>
      </c>
      <c r="FK94" s="14">
        <v>0</v>
      </c>
      <c r="FL94" s="14">
        <v>0</v>
      </c>
      <c r="FM94" s="14">
        <v>0</v>
      </c>
      <c r="FN94" s="14">
        <v>0</v>
      </c>
      <c r="FO94" s="14">
        <v>0</v>
      </c>
      <c r="FP94" s="14">
        <v>0</v>
      </c>
      <c r="FQ94" s="14">
        <v>0</v>
      </c>
      <c r="FR94" s="14">
        <v>0</v>
      </c>
      <c r="FS94" s="14">
        <v>16000758</v>
      </c>
      <c r="FT94" s="17">
        <v>0</v>
      </c>
      <c r="FU94" s="17">
        <v>0</v>
      </c>
      <c r="FV94" s="17">
        <v>0</v>
      </c>
      <c r="FW94" s="17">
        <v>0</v>
      </c>
      <c r="FX94" s="17">
        <v>0</v>
      </c>
      <c r="FY94" s="17">
        <v>0</v>
      </c>
      <c r="FZ94" s="17">
        <v>0</v>
      </c>
      <c r="GA94" s="17">
        <v>0</v>
      </c>
      <c r="GB94" s="17">
        <v>0</v>
      </c>
      <c r="GC94" s="17">
        <v>0</v>
      </c>
      <c r="GD94" s="17">
        <v>0</v>
      </c>
      <c r="GE94" s="17">
        <v>0.20049440907736998</v>
      </c>
      <c r="GF94" s="16"/>
      <c r="GG94" s="16"/>
      <c r="GH94" s="16"/>
      <c r="GI94" s="16"/>
      <c r="GJ94" s="16"/>
      <c r="GK94" s="16"/>
      <c r="GL94" s="16"/>
      <c r="GM94" s="16"/>
      <c r="GN94" s="16"/>
      <c r="GO94" s="16"/>
      <c r="GP94" s="16"/>
      <c r="GQ94" s="16">
        <v>0</v>
      </c>
      <c r="GR94" s="16"/>
      <c r="GS94" s="16"/>
      <c r="GT94" s="16"/>
      <c r="GU94" s="16"/>
      <c r="GV94" s="16"/>
      <c r="GW94" s="16"/>
      <c r="GX94" s="16"/>
      <c r="GY94" s="16"/>
      <c r="GZ94" s="16"/>
      <c r="HA94" s="16"/>
      <c r="HB94" s="16"/>
      <c r="HC94" s="16">
        <v>0</v>
      </c>
      <c r="HD94" s="16"/>
      <c r="HE94" s="16"/>
      <c r="HF94" s="16"/>
      <c r="HG94" s="16"/>
      <c r="HH94" s="16"/>
      <c r="HI94" s="16"/>
      <c r="HJ94" s="16"/>
      <c r="HK94" s="16"/>
      <c r="HL94" s="16"/>
      <c r="HM94" s="16"/>
      <c r="HN94" s="16"/>
      <c r="HO94" s="16">
        <v>0</v>
      </c>
      <c r="HP94" s="16"/>
      <c r="HQ94" s="16"/>
      <c r="HR94" s="16"/>
      <c r="HS94" s="16"/>
      <c r="HT94" s="16"/>
      <c r="HU94" s="16"/>
      <c r="HV94" s="16"/>
      <c r="HW94" s="16"/>
      <c r="HX94" s="16"/>
      <c r="HY94" s="16"/>
      <c r="HZ94" s="16"/>
      <c r="IA94" s="16">
        <v>0</v>
      </c>
      <c r="IB94" s="16"/>
      <c r="IC94" s="16"/>
      <c r="ID94" s="16"/>
      <c r="IE94" s="16"/>
      <c r="IF94" s="16"/>
      <c r="IG94" s="16"/>
      <c r="IH94" s="16"/>
      <c r="II94" s="16"/>
      <c r="IJ94" s="16"/>
      <c r="IK94" s="16"/>
      <c r="IL94" s="16"/>
      <c r="IM94" s="16">
        <v>0</v>
      </c>
      <c r="IN94" s="16"/>
      <c r="IO94" s="16"/>
      <c r="IP94" s="16"/>
      <c r="IQ94" s="16"/>
      <c r="IR94" s="16"/>
      <c r="IS94" s="16"/>
      <c r="IT94" s="16"/>
      <c r="IU94" s="16"/>
      <c r="IV94" s="16"/>
      <c r="IW94" s="16"/>
      <c r="IX94" s="16"/>
      <c r="IY94" s="16">
        <v>0</v>
      </c>
      <c r="IZ94" s="16"/>
      <c r="JA94" s="16"/>
      <c r="JB94" s="16"/>
      <c r="JC94" s="16"/>
      <c r="JD94" s="16"/>
      <c r="JE94" s="16"/>
      <c r="JF94" s="16"/>
      <c r="JG94" s="16"/>
      <c r="JH94" s="16"/>
      <c r="JI94" s="16"/>
      <c r="JJ94" s="16"/>
      <c r="JK94" s="16">
        <v>0</v>
      </c>
      <c r="JL94" s="16"/>
      <c r="JM94" s="16"/>
      <c r="JN94" s="16"/>
      <c r="JO94" s="16"/>
      <c r="JP94" s="16"/>
      <c r="JQ94" s="16"/>
      <c r="JR94" s="16"/>
      <c r="JS94" s="16"/>
      <c r="JT94" s="16"/>
      <c r="JU94" s="16"/>
      <c r="JV94" s="16"/>
      <c r="JW94" s="16">
        <v>0</v>
      </c>
      <c r="JX94" s="16"/>
      <c r="JY94" s="16"/>
      <c r="JZ94" s="16"/>
      <c r="KA94" s="16"/>
      <c r="KB94" s="16"/>
      <c r="KC94" s="16"/>
      <c r="KD94" s="16"/>
      <c r="KE94" s="16"/>
      <c r="KF94" s="16"/>
      <c r="KG94" s="16"/>
      <c r="KH94" s="16"/>
      <c r="KI94" s="16">
        <v>0</v>
      </c>
      <c r="KJ94" s="16"/>
      <c r="KK94" s="16"/>
      <c r="KL94" s="16"/>
      <c r="KM94" s="16"/>
      <c r="KN94" s="16"/>
      <c r="KO94" s="16"/>
      <c r="KP94" s="16"/>
      <c r="KQ94" s="16"/>
      <c r="KR94" s="16"/>
      <c r="KS94" s="16"/>
      <c r="KT94" s="16"/>
      <c r="KU94" s="16">
        <v>0</v>
      </c>
      <c r="KV94" s="16"/>
      <c r="KW94" s="16"/>
      <c r="KX94" s="16"/>
      <c r="KY94" s="16"/>
      <c r="KZ94" s="16"/>
      <c r="LA94" s="16"/>
      <c r="LB94" s="16"/>
      <c r="LC94" s="16"/>
      <c r="LD94" s="16"/>
      <c r="LE94" s="16"/>
      <c r="LF94" s="16"/>
      <c r="LG94" s="16">
        <v>0</v>
      </c>
      <c r="LH94" s="16"/>
      <c r="LI94" s="16"/>
      <c r="LJ94" s="16"/>
      <c r="LK94" s="16"/>
      <c r="LL94" s="16"/>
      <c r="LM94" s="16"/>
      <c r="LN94" s="16"/>
      <c r="LO94" s="16"/>
      <c r="LP94" s="16"/>
      <c r="LQ94" s="16"/>
      <c r="LR94" s="16"/>
      <c r="LS94" s="16">
        <v>957</v>
      </c>
      <c r="LT94" s="15"/>
      <c r="LU94" s="15"/>
      <c r="LV94" s="15"/>
      <c r="LW94" s="15"/>
      <c r="LX94" s="15"/>
      <c r="LY94" s="15"/>
      <c r="LZ94" s="15"/>
      <c r="MA94" s="15"/>
      <c r="MB94" s="15"/>
      <c r="MC94" s="15"/>
      <c r="MD94" s="15"/>
      <c r="ME94" s="15">
        <v>0</v>
      </c>
      <c r="MF94" s="15"/>
      <c r="MG94" s="15"/>
      <c r="MH94" s="15"/>
      <c r="MI94" s="15"/>
      <c r="MJ94" s="15"/>
      <c r="MK94" s="15"/>
      <c r="ML94" s="15"/>
      <c r="MM94" s="15"/>
      <c r="MN94" s="15"/>
      <c r="MO94" s="15"/>
      <c r="MP94" s="15"/>
      <c r="MQ94" s="15">
        <v>0</v>
      </c>
      <c r="MR94" s="15"/>
      <c r="MS94" s="15"/>
      <c r="MT94" s="15"/>
      <c r="MU94" s="15"/>
      <c r="MV94" s="15"/>
      <c r="MW94" s="15"/>
      <c r="MX94" s="15"/>
      <c r="MY94" s="15"/>
      <c r="MZ94" s="15"/>
      <c r="NA94" s="15"/>
      <c r="NB94" s="15"/>
      <c r="NC94" s="15">
        <v>0</v>
      </c>
      <c r="ND94" s="15"/>
      <c r="NE94" s="15"/>
      <c r="NF94" s="15"/>
      <c r="NG94" s="15"/>
      <c r="NH94" s="15"/>
      <c r="NI94" s="15"/>
      <c r="NJ94" s="15"/>
      <c r="NK94" s="15"/>
      <c r="NL94" s="15"/>
      <c r="NM94" s="15"/>
      <c r="NN94" s="15"/>
      <c r="NO94" s="15">
        <v>0</v>
      </c>
      <c r="NP94" s="15"/>
      <c r="NQ94" s="15"/>
      <c r="NR94" s="15"/>
      <c r="NS94" s="15"/>
      <c r="NT94" s="15"/>
      <c r="NU94" s="15"/>
      <c r="NV94" s="15"/>
      <c r="NW94" s="15"/>
      <c r="NX94" s="15"/>
      <c r="NY94" s="15"/>
      <c r="NZ94" s="15"/>
      <c r="OA94" s="15">
        <v>0</v>
      </c>
      <c r="OB94" s="15"/>
      <c r="OC94" s="15"/>
      <c r="OD94" s="15"/>
      <c r="OE94" s="15"/>
      <c r="OF94" s="15"/>
      <c r="OG94" s="15"/>
      <c r="OH94" s="15"/>
      <c r="OI94" s="15"/>
      <c r="OJ94" s="15"/>
      <c r="OK94" s="15"/>
      <c r="OL94" s="15"/>
      <c r="OM94" s="15">
        <v>0</v>
      </c>
      <c r="ON94" s="15"/>
      <c r="OO94" s="15"/>
      <c r="OP94" s="15"/>
      <c r="OQ94" s="15"/>
      <c r="OR94" s="15"/>
      <c r="OS94" s="15"/>
      <c r="OT94" s="15"/>
      <c r="OU94" s="15"/>
      <c r="OV94" s="15"/>
      <c r="OW94" s="15"/>
      <c r="OX94" s="15"/>
      <c r="OY94" s="15">
        <v>0</v>
      </c>
      <c r="OZ94" s="15"/>
      <c r="PA94" s="15"/>
      <c r="PB94" s="15"/>
      <c r="PC94" s="15"/>
      <c r="PD94" s="15"/>
      <c r="PE94" s="15"/>
      <c r="PF94" s="15"/>
      <c r="PG94" s="15"/>
      <c r="PH94" s="15"/>
      <c r="PI94" s="15"/>
      <c r="PJ94" s="15"/>
      <c r="PK94" s="15">
        <v>0</v>
      </c>
      <c r="PL94" s="15"/>
      <c r="PM94" s="15"/>
      <c r="PN94" s="15"/>
      <c r="PO94" s="15"/>
      <c r="PP94" s="15"/>
      <c r="PQ94" s="15"/>
      <c r="PR94" s="15"/>
      <c r="PS94" s="15"/>
      <c r="PT94" s="15"/>
      <c r="PU94" s="15"/>
      <c r="PV94" s="15"/>
      <c r="PW94" s="15">
        <v>0</v>
      </c>
      <c r="PX94" s="15"/>
      <c r="PY94" s="15"/>
      <c r="PZ94" s="15"/>
      <c r="QA94" s="15"/>
      <c r="QB94" s="15"/>
      <c r="QC94" s="15"/>
      <c r="QD94" s="15"/>
      <c r="QE94" s="15"/>
      <c r="QF94" s="15"/>
      <c r="QG94" s="15"/>
      <c r="QH94" s="15"/>
      <c r="QI94" s="15">
        <v>0</v>
      </c>
    </row>
    <row r="95" spans="18:451">
      <c r="R95" s="13" t="s">
        <v>106</v>
      </c>
      <c r="S95" s="13" t="s">
        <v>48</v>
      </c>
      <c r="T95" s="16"/>
      <c r="U95" s="16">
        <v>1</v>
      </c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>
        <v>0</v>
      </c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7" t="e">
        <v>#DIV/0!</v>
      </c>
      <c r="CC95" s="17" t="e">
        <v>#DIV/0!</v>
      </c>
      <c r="CD95" s="17" t="e">
        <v>#DIV/0!</v>
      </c>
      <c r="CE95" s="17" t="e">
        <v>#DIV/0!</v>
      </c>
      <c r="CF95" s="17" t="e">
        <v>#DIV/0!</v>
      </c>
      <c r="CG95" s="17" t="e">
        <v>#DIV/0!</v>
      </c>
      <c r="CH95" s="17" t="e">
        <v>#DIV/0!</v>
      </c>
      <c r="CI95" s="17" t="e">
        <v>#DIV/0!</v>
      </c>
      <c r="CJ95" s="17" t="e">
        <v>#DIV/0!</v>
      </c>
      <c r="CK95" s="17" t="e">
        <v>#DIV/0!</v>
      </c>
      <c r="CL95" s="17" t="e">
        <v>#DIV/0!</v>
      </c>
      <c r="CM95" s="17" t="e">
        <v>#DIV/0!</v>
      </c>
      <c r="CN95" s="17" t="e">
        <v>#DIV/0!</v>
      </c>
      <c r="CO95" s="17" t="e">
        <v>#DIV/0!</v>
      </c>
      <c r="CP95" s="17" t="e">
        <v>#DIV/0!</v>
      </c>
      <c r="CQ95" s="17" t="e">
        <v>#DIV/0!</v>
      </c>
      <c r="CR95" s="17" t="e">
        <v>#DIV/0!</v>
      </c>
      <c r="CS95" s="17" t="e">
        <v>#DIV/0!</v>
      </c>
      <c r="CT95" s="17" t="e">
        <v>#DIV/0!</v>
      </c>
      <c r="CU95" s="17" t="e">
        <v>#DIV/0!</v>
      </c>
      <c r="CV95" s="17" t="e">
        <v>#DIV/0!</v>
      </c>
      <c r="CW95" s="17" t="e">
        <v>#DIV/0!</v>
      </c>
      <c r="CX95" s="17" t="e">
        <v>#DIV/0!</v>
      </c>
      <c r="CY95" s="17" t="e">
        <v>#DIV/0!</v>
      </c>
      <c r="CZ95" s="17">
        <v>0</v>
      </c>
      <c r="DA95" s="17">
        <v>0.17989999999999998</v>
      </c>
      <c r="DB95" s="17">
        <v>0</v>
      </c>
      <c r="DC95" s="17">
        <v>0</v>
      </c>
      <c r="DD95" s="17">
        <v>0</v>
      </c>
      <c r="DE95" s="17">
        <v>0</v>
      </c>
      <c r="DF95" s="17">
        <v>0</v>
      </c>
      <c r="DG95" s="17">
        <v>0</v>
      </c>
      <c r="DH95" s="17">
        <v>0</v>
      </c>
      <c r="DI95" s="17">
        <v>0</v>
      </c>
      <c r="DJ95" s="17">
        <v>0</v>
      </c>
      <c r="DK95" s="17">
        <v>0</v>
      </c>
      <c r="DL95" s="18">
        <v>0</v>
      </c>
      <c r="DM95" s="18">
        <v>120</v>
      </c>
      <c r="DN95" s="18">
        <v>0</v>
      </c>
      <c r="DO95" s="18">
        <v>0</v>
      </c>
      <c r="DP95" s="18">
        <v>0</v>
      </c>
      <c r="DQ95" s="18">
        <v>0</v>
      </c>
      <c r="DR95" s="18">
        <v>0</v>
      </c>
      <c r="DS95" s="18">
        <v>0</v>
      </c>
      <c r="DT95" s="18">
        <v>0</v>
      </c>
      <c r="DU95" s="18">
        <v>0</v>
      </c>
      <c r="DV95" s="18">
        <v>0</v>
      </c>
      <c r="DW95" s="18">
        <v>0</v>
      </c>
      <c r="DX95" s="18">
        <v>0</v>
      </c>
      <c r="DY95" s="18">
        <v>115</v>
      </c>
      <c r="DZ95" s="18">
        <v>0</v>
      </c>
      <c r="EA95" s="18">
        <v>0</v>
      </c>
      <c r="EB95" s="18">
        <v>0</v>
      </c>
      <c r="EC95" s="18">
        <v>0</v>
      </c>
      <c r="ED95" s="18">
        <v>0</v>
      </c>
      <c r="EE95" s="18">
        <v>0</v>
      </c>
      <c r="EF95" s="18">
        <v>0</v>
      </c>
      <c r="EG95" s="18">
        <v>0</v>
      </c>
      <c r="EH95" s="18">
        <v>0</v>
      </c>
      <c r="EI95" s="18">
        <v>0</v>
      </c>
      <c r="EJ95" s="18">
        <v>0</v>
      </c>
      <c r="EK95" s="18">
        <v>6</v>
      </c>
      <c r="EL95" s="18">
        <v>0</v>
      </c>
      <c r="EM95" s="18">
        <v>0</v>
      </c>
      <c r="EN95" s="18">
        <v>0</v>
      </c>
      <c r="EO95" s="18">
        <v>0</v>
      </c>
      <c r="EP95" s="18">
        <v>0</v>
      </c>
      <c r="EQ95" s="18">
        <v>0</v>
      </c>
      <c r="ER95" s="18">
        <v>0</v>
      </c>
      <c r="ES95" s="18">
        <v>0</v>
      </c>
      <c r="ET95" s="18">
        <v>0</v>
      </c>
      <c r="EU95" s="18">
        <v>0</v>
      </c>
      <c r="EV95" s="18">
        <v>0</v>
      </c>
      <c r="EW95" s="18">
        <v>482</v>
      </c>
      <c r="EX95" s="18">
        <v>0</v>
      </c>
      <c r="EY95" s="18">
        <v>0</v>
      </c>
      <c r="EZ95" s="18">
        <v>0</v>
      </c>
      <c r="FA95" s="18">
        <v>0</v>
      </c>
      <c r="FB95" s="18">
        <v>0</v>
      </c>
      <c r="FC95" s="18">
        <v>0</v>
      </c>
      <c r="FD95" s="18">
        <v>0</v>
      </c>
      <c r="FE95" s="18">
        <v>0</v>
      </c>
      <c r="FF95" s="18">
        <v>0</v>
      </c>
      <c r="FG95" s="18">
        <v>0</v>
      </c>
      <c r="FH95" s="14">
        <v>0</v>
      </c>
      <c r="FI95" s="14">
        <v>7950</v>
      </c>
      <c r="FJ95" s="14">
        <v>0</v>
      </c>
      <c r="FK95" s="14">
        <v>0</v>
      </c>
      <c r="FL95" s="14">
        <v>0</v>
      </c>
      <c r="FM95" s="14">
        <v>0</v>
      </c>
      <c r="FN95" s="14">
        <v>0</v>
      </c>
      <c r="FO95" s="14">
        <v>0</v>
      </c>
      <c r="FP95" s="14">
        <v>0</v>
      </c>
      <c r="FQ95" s="14">
        <v>0</v>
      </c>
      <c r="FR95" s="14">
        <v>0</v>
      </c>
      <c r="FS95" s="14">
        <v>0</v>
      </c>
      <c r="FT95" s="17">
        <v>0</v>
      </c>
      <c r="FU95" s="17">
        <v>0.2</v>
      </c>
      <c r="FV95" s="17">
        <v>0</v>
      </c>
      <c r="FW95" s="17">
        <v>0</v>
      </c>
      <c r="FX95" s="17">
        <v>0</v>
      </c>
      <c r="FY95" s="17">
        <v>0</v>
      </c>
      <c r="FZ95" s="17">
        <v>0</v>
      </c>
      <c r="GA95" s="17">
        <v>0</v>
      </c>
      <c r="GB95" s="17">
        <v>0</v>
      </c>
      <c r="GC95" s="17">
        <v>0</v>
      </c>
      <c r="GD95" s="17">
        <v>0</v>
      </c>
      <c r="GE95" s="17">
        <v>0</v>
      </c>
      <c r="GF95" s="16"/>
      <c r="GG95" s="16">
        <v>0</v>
      </c>
      <c r="GH95" s="16"/>
      <c r="GI95" s="16"/>
      <c r="GJ95" s="16"/>
      <c r="GK95" s="16"/>
      <c r="GL95" s="16"/>
      <c r="GM95" s="16"/>
      <c r="GN95" s="16"/>
      <c r="GO95" s="16"/>
      <c r="GP95" s="16"/>
      <c r="GQ95" s="16"/>
      <c r="GR95" s="16"/>
      <c r="GS95" s="16">
        <v>1</v>
      </c>
      <c r="GT95" s="16"/>
      <c r="GU95" s="16"/>
      <c r="GV95" s="16"/>
      <c r="GW95" s="16"/>
      <c r="GX95" s="16"/>
      <c r="GY95" s="16"/>
      <c r="GZ95" s="16"/>
      <c r="HA95" s="16"/>
      <c r="HB95" s="16"/>
      <c r="HC95" s="16"/>
      <c r="HD95" s="16"/>
      <c r="HE95" s="16">
        <v>0</v>
      </c>
      <c r="HF95" s="16"/>
      <c r="HG95" s="16"/>
      <c r="HH95" s="16"/>
      <c r="HI95" s="16"/>
      <c r="HJ95" s="16"/>
      <c r="HK95" s="16"/>
      <c r="HL95" s="16"/>
      <c r="HM95" s="16"/>
      <c r="HN95" s="16"/>
      <c r="HO95" s="16"/>
      <c r="HP95" s="16"/>
      <c r="HQ95" s="16">
        <v>0</v>
      </c>
      <c r="HR95" s="16"/>
      <c r="HS95" s="16"/>
      <c r="HT95" s="16"/>
      <c r="HU95" s="16"/>
      <c r="HV95" s="16"/>
      <c r="HW95" s="16"/>
      <c r="HX95" s="16"/>
      <c r="HY95" s="16"/>
      <c r="HZ95" s="16"/>
      <c r="IA95" s="16"/>
      <c r="IB95" s="16"/>
      <c r="IC95" s="16">
        <v>0</v>
      </c>
      <c r="ID95" s="16"/>
      <c r="IE95" s="16"/>
      <c r="IF95" s="16"/>
      <c r="IG95" s="16"/>
      <c r="IH95" s="16"/>
      <c r="II95" s="16"/>
      <c r="IJ95" s="16"/>
      <c r="IK95" s="16"/>
      <c r="IL95" s="16"/>
      <c r="IM95" s="16"/>
      <c r="IN95" s="16"/>
      <c r="IO95" s="16">
        <v>0</v>
      </c>
      <c r="IP95" s="16"/>
      <c r="IQ95" s="16"/>
      <c r="IR95" s="16"/>
      <c r="IS95" s="16"/>
      <c r="IT95" s="16"/>
      <c r="IU95" s="16"/>
      <c r="IV95" s="16"/>
      <c r="IW95" s="16"/>
      <c r="IX95" s="16"/>
      <c r="IY95" s="16"/>
      <c r="IZ95" s="16"/>
      <c r="JA95" s="16">
        <v>0</v>
      </c>
      <c r="JB95" s="16"/>
      <c r="JC95" s="16"/>
      <c r="JD95" s="16"/>
      <c r="JE95" s="16"/>
      <c r="JF95" s="16"/>
      <c r="JG95" s="16"/>
      <c r="JH95" s="16"/>
      <c r="JI95" s="16"/>
      <c r="JJ95" s="16"/>
      <c r="JK95" s="16"/>
      <c r="JL95" s="16"/>
      <c r="JM95" s="16">
        <v>0</v>
      </c>
      <c r="JN95" s="16"/>
      <c r="JO95" s="16"/>
      <c r="JP95" s="16"/>
      <c r="JQ95" s="16"/>
      <c r="JR95" s="16"/>
      <c r="JS95" s="16"/>
      <c r="JT95" s="16"/>
      <c r="JU95" s="16"/>
      <c r="JV95" s="16"/>
      <c r="JW95" s="16"/>
      <c r="JX95" s="16"/>
      <c r="JY95" s="16">
        <v>0</v>
      </c>
      <c r="JZ95" s="16"/>
      <c r="KA95" s="16"/>
      <c r="KB95" s="16"/>
      <c r="KC95" s="16"/>
      <c r="KD95" s="16"/>
      <c r="KE95" s="16"/>
      <c r="KF95" s="16"/>
      <c r="KG95" s="16"/>
      <c r="KH95" s="16"/>
      <c r="KI95" s="16"/>
      <c r="KJ95" s="16"/>
      <c r="KK95" s="16">
        <v>0</v>
      </c>
      <c r="KL95" s="16"/>
      <c r="KM95" s="16"/>
      <c r="KN95" s="16"/>
      <c r="KO95" s="16"/>
      <c r="KP95" s="16"/>
      <c r="KQ95" s="16"/>
      <c r="KR95" s="16"/>
      <c r="KS95" s="16"/>
      <c r="KT95" s="16"/>
      <c r="KU95" s="16"/>
      <c r="KV95" s="16"/>
      <c r="KW95" s="16">
        <v>0</v>
      </c>
      <c r="KX95" s="16"/>
      <c r="KY95" s="16"/>
      <c r="KZ95" s="16"/>
      <c r="LA95" s="16"/>
      <c r="LB95" s="16"/>
      <c r="LC95" s="16"/>
      <c r="LD95" s="16"/>
      <c r="LE95" s="16"/>
      <c r="LF95" s="16"/>
      <c r="LG95" s="16"/>
      <c r="LH95" s="16"/>
      <c r="LI95" s="16">
        <v>0</v>
      </c>
      <c r="LJ95" s="16"/>
      <c r="LK95" s="16"/>
      <c r="LL95" s="16"/>
      <c r="LM95" s="16"/>
      <c r="LN95" s="16"/>
      <c r="LO95" s="16"/>
      <c r="LP95" s="16"/>
      <c r="LQ95" s="16"/>
      <c r="LR95" s="16"/>
      <c r="LS95" s="16"/>
      <c r="LT95" s="15"/>
      <c r="LU95" s="15"/>
      <c r="LV95" s="15"/>
      <c r="LW95" s="15"/>
      <c r="LX95" s="15"/>
      <c r="LY95" s="15"/>
      <c r="LZ95" s="15"/>
      <c r="MA95" s="15"/>
      <c r="MB95" s="15"/>
      <c r="MC95" s="15"/>
      <c r="MD95" s="15"/>
      <c r="ME95" s="15"/>
      <c r="MF95" s="15"/>
      <c r="MG95" s="15"/>
      <c r="MH95" s="15"/>
      <c r="MI95" s="15"/>
      <c r="MJ95" s="15"/>
      <c r="MK95" s="15"/>
      <c r="ML95" s="15"/>
      <c r="MM95" s="15"/>
      <c r="MN95" s="15"/>
      <c r="MO95" s="15"/>
      <c r="MP95" s="15"/>
      <c r="MQ95" s="15"/>
      <c r="MR95" s="15"/>
      <c r="MS95" s="15"/>
      <c r="MT95" s="15"/>
      <c r="MU95" s="15"/>
      <c r="MV95" s="15"/>
      <c r="MW95" s="15"/>
      <c r="MX95" s="15"/>
      <c r="MY95" s="15"/>
      <c r="MZ95" s="15"/>
      <c r="NA95" s="15"/>
      <c r="NB95" s="15"/>
      <c r="NC95" s="15"/>
      <c r="ND95" s="15"/>
      <c r="NE95" s="15"/>
      <c r="NF95" s="15"/>
      <c r="NG95" s="15"/>
      <c r="NH95" s="15"/>
      <c r="NI95" s="15"/>
      <c r="NJ95" s="15"/>
      <c r="NK95" s="15"/>
      <c r="NL95" s="15"/>
      <c r="NM95" s="15"/>
      <c r="NN95" s="15"/>
      <c r="NO95" s="15"/>
      <c r="NP95" s="15"/>
      <c r="NQ95" s="15"/>
      <c r="NR95" s="15"/>
      <c r="NS95" s="15"/>
      <c r="NT95" s="15"/>
      <c r="NU95" s="15"/>
      <c r="NV95" s="15"/>
      <c r="NW95" s="15"/>
      <c r="NX95" s="15"/>
      <c r="NY95" s="15"/>
      <c r="NZ95" s="15"/>
      <c r="OA95" s="15"/>
      <c r="OB95" s="15"/>
      <c r="OC95" s="15"/>
      <c r="OD95" s="15"/>
      <c r="OE95" s="15"/>
      <c r="OF95" s="15"/>
      <c r="OG95" s="15"/>
      <c r="OH95" s="15"/>
      <c r="OI95" s="15"/>
      <c r="OJ95" s="15"/>
      <c r="OK95" s="15"/>
      <c r="OL95" s="15"/>
      <c r="OM95" s="15"/>
      <c r="ON95" s="15"/>
      <c r="OO95" s="15"/>
      <c r="OP95" s="15"/>
      <c r="OQ95" s="15"/>
      <c r="OR95" s="15"/>
      <c r="OS95" s="15"/>
      <c r="OT95" s="15"/>
      <c r="OU95" s="15"/>
      <c r="OV95" s="15"/>
      <c r="OW95" s="15"/>
      <c r="OX95" s="15"/>
      <c r="OY95" s="15"/>
      <c r="OZ95" s="15"/>
      <c r="PA95" s="15"/>
      <c r="PB95" s="15"/>
      <c r="PC95" s="15"/>
      <c r="PD95" s="15"/>
      <c r="PE95" s="15"/>
      <c r="PF95" s="15"/>
      <c r="PG95" s="15"/>
      <c r="PH95" s="15"/>
      <c r="PI95" s="15"/>
      <c r="PJ95" s="15"/>
      <c r="PK95" s="15"/>
      <c r="PL95" s="15"/>
      <c r="PM95" s="15"/>
      <c r="PN95" s="15"/>
      <c r="PO95" s="15"/>
      <c r="PP95" s="15"/>
      <c r="PQ95" s="15"/>
      <c r="PR95" s="15"/>
      <c r="PS95" s="15"/>
      <c r="PT95" s="15"/>
      <c r="PU95" s="15"/>
      <c r="PV95" s="15"/>
      <c r="PW95" s="15"/>
      <c r="PX95" s="15"/>
      <c r="PY95" s="15"/>
      <c r="PZ95" s="15"/>
      <c r="QA95" s="15"/>
      <c r="QB95" s="15"/>
      <c r="QC95" s="15"/>
      <c r="QD95" s="15"/>
      <c r="QE95" s="15"/>
      <c r="QF95" s="15"/>
      <c r="QG95" s="15"/>
      <c r="QH95" s="15"/>
      <c r="QI95" s="15"/>
    </row>
    <row r="96" spans="18:451">
      <c r="R96" s="13"/>
      <c r="S96" s="13" t="s">
        <v>49</v>
      </c>
      <c r="T96" s="16"/>
      <c r="U96" s="16">
        <v>3476</v>
      </c>
      <c r="V96" s="16">
        <v>36</v>
      </c>
      <c r="W96" s="16">
        <v>5</v>
      </c>
      <c r="X96" s="16">
        <v>2</v>
      </c>
      <c r="Y96" s="16"/>
      <c r="Z96" s="16"/>
      <c r="AA96" s="16">
        <v>1</v>
      </c>
      <c r="AB96" s="16">
        <v>40</v>
      </c>
      <c r="AC96" s="16"/>
      <c r="AD96" s="16"/>
      <c r="AE96" s="16"/>
      <c r="AF96" s="24"/>
      <c r="AG96" s="24">
        <v>43083838.597608842</v>
      </c>
      <c r="AH96" s="24">
        <v>513390.42816666648</v>
      </c>
      <c r="AI96" s="24">
        <v>72561.870999999999</v>
      </c>
      <c r="AJ96" s="24">
        <v>29034.647499999999</v>
      </c>
      <c r="AK96" s="24"/>
      <c r="AL96" s="24"/>
      <c r="AM96" s="24">
        <v>9710.69</v>
      </c>
      <c r="AN96" s="24">
        <v>440271.75933333329</v>
      </c>
      <c r="AO96" s="24"/>
      <c r="AP96" s="24"/>
      <c r="AQ96" s="24"/>
      <c r="AR96" s="15"/>
      <c r="AS96" s="15">
        <v>42845019.451589473</v>
      </c>
      <c r="AT96" s="15">
        <v>512167.82</v>
      </c>
      <c r="AU96" s="15">
        <v>72516.78</v>
      </c>
      <c r="AV96" s="15">
        <v>29176.71</v>
      </c>
      <c r="AW96" s="15"/>
      <c r="AX96" s="15"/>
      <c r="AY96" s="15">
        <v>0</v>
      </c>
      <c r="AZ96" s="15">
        <v>0</v>
      </c>
      <c r="BA96" s="15"/>
      <c r="BB96" s="15"/>
      <c r="BC96" s="15"/>
      <c r="BD96" s="15"/>
      <c r="BE96" s="15">
        <v>246144.77969885149</v>
      </c>
      <c r="BF96" s="15">
        <v>1222.6081666666694</v>
      </c>
      <c r="BG96" s="15">
        <v>45.091000000000093</v>
      </c>
      <c r="BH96" s="15">
        <v>25.197500000002002</v>
      </c>
      <c r="BI96" s="15"/>
      <c r="BJ96" s="15"/>
      <c r="BK96" s="15">
        <v>0</v>
      </c>
      <c r="BL96" s="15">
        <v>0</v>
      </c>
      <c r="BM96" s="15"/>
      <c r="BN96" s="15"/>
      <c r="BO96" s="15"/>
      <c r="BP96" s="15"/>
      <c r="BQ96" s="15">
        <v>579870.14888851345</v>
      </c>
      <c r="BR96" s="15">
        <v>0</v>
      </c>
      <c r="BS96" s="15">
        <v>-167.19</v>
      </c>
      <c r="BT96" s="15">
        <v>0</v>
      </c>
      <c r="BU96" s="15"/>
      <c r="BV96" s="15"/>
      <c r="BW96" s="15">
        <v>0</v>
      </c>
      <c r="BX96" s="15">
        <v>272.70999999999998</v>
      </c>
      <c r="BY96" s="15"/>
      <c r="BZ96" s="15"/>
      <c r="CA96" s="15"/>
      <c r="CB96" s="17" t="e">
        <v>#DIV/0!</v>
      </c>
      <c r="CC96" s="17">
        <v>0</v>
      </c>
      <c r="CD96" s="17">
        <v>0</v>
      </c>
      <c r="CE96" s="17">
        <v>0</v>
      </c>
      <c r="CF96" s="17">
        <v>0</v>
      </c>
      <c r="CG96" s="17" t="e">
        <v>#DIV/0!</v>
      </c>
      <c r="CH96" s="17" t="e">
        <v>#DIV/0!</v>
      </c>
      <c r="CI96" s="17">
        <v>1</v>
      </c>
      <c r="CJ96" s="17">
        <v>0</v>
      </c>
      <c r="CK96" s="17" t="e">
        <v>#DIV/0!</v>
      </c>
      <c r="CL96" s="17" t="e">
        <v>#DIV/0!</v>
      </c>
      <c r="CM96" s="17" t="e">
        <v>#DIV/0!</v>
      </c>
      <c r="CN96" s="17" t="e">
        <v>#DIV/0!</v>
      </c>
      <c r="CO96" s="17">
        <v>0</v>
      </c>
      <c r="CP96" s="17">
        <v>0</v>
      </c>
      <c r="CQ96" s="17">
        <v>0</v>
      </c>
      <c r="CR96" s="17">
        <v>0</v>
      </c>
      <c r="CS96" s="17" t="e">
        <v>#DIV/0!</v>
      </c>
      <c r="CT96" s="17" t="e">
        <v>#DIV/0!</v>
      </c>
      <c r="CU96" s="17">
        <v>0</v>
      </c>
      <c r="CV96" s="17">
        <v>1</v>
      </c>
      <c r="CW96" s="17" t="e">
        <v>#DIV/0!</v>
      </c>
      <c r="CX96" s="17" t="e">
        <v>#DIV/0!</v>
      </c>
      <c r="CY96" s="17" t="e">
        <v>#DIV/0!</v>
      </c>
      <c r="CZ96" s="17">
        <v>0</v>
      </c>
      <c r="DA96" s="17">
        <v>0.16120073217412234</v>
      </c>
      <c r="DB96" s="17">
        <v>0.17400980279235725</v>
      </c>
      <c r="DC96" s="17">
        <v>0.1757307786633967</v>
      </c>
      <c r="DD96" s="17">
        <v>0.17121073349842028</v>
      </c>
      <c r="DE96" s="17">
        <v>0</v>
      </c>
      <c r="DF96" s="17">
        <v>0</v>
      </c>
      <c r="DG96" s="17">
        <v>0.11990000000000001</v>
      </c>
      <c r="DH96" s="17">
        <v>0.15763589749362777</v>
      </c>
      <c r="DI96" s="17">
        <v>0</v>
      </c>
      <c r="DJ96" s="17">
        <v>0</v>
      </c>
      <c r="DK96" s="17">
        <v>0</v>
      </c>
      <c r="DL96" s="18">
        <v>0</v>
      </c>
      <c r="DM96" s="18">
        <v>118.34995480497068</v>
      </c>
      <c r="DN96" s="18">
        <v>118.4195348412388</v>
      </c>
      <c r="DO96" s="18">
        <v>120</v>
      </c>
      <c r="DP96" s="18">
        <v>104.35932029715651</v>
      </c>
      <c r="DQ96" s="18">
        <v>0</v>
      </c>
      <c r="DR96" s="18">
        <v>0</v>
      </c>
      <c r="DS96" s="18">
        <v>120</v>
      </c>
      <c r="DT96" s="18">
        <v>116.96757358371516</v>
      </c>
      <c r="DU96" s="18">
        <v>0</v>
      </c>
      <c r="DV96" s="18">
        <v>0</v>
      </c>
      <c r="DW96" s="18">
        <v>0</v>
      </c>
      <c r="DX96" s="18">
        <v>0</v>
      </c>
      <c r="DY96" s="18">
        <v>112.43784214488345</v>
      </c>
      <c r="DZ96" s="18">
        <v>112.66959947379051</v>
      </c>
      <c r="EA96" s="18">
        <v>113.36480686695279</v>
      </c>
      <c r="EB96" s="18">
        <v>99.228246947314489</v>
      </c>
      <c r="EC96" s="18">
        <v>0</v>
      </c>
      <c r="ED96" s="18">
        <v>0</v>
      </c>
      <c r="EE96" s="18">
        <v>114</v>
      </c>
      <c r="EF96" s="18">
        <v>110.92658969981564</v>
      </c>
      <c r="EG96" s="18">
        <v>0</v>
      </c>
      <c r="EH96" s="18">
        <v>0</v>
      </c>
      <c r="EI96" s="18">
        <v>0</v>
      </c>
      <c r="EJ96" s="18">
        <v>0</v>
      </c>
      <c r="EK96" s="18">
        <v>6.0000000000000053</v>
      </c>
      <c r="EL96" s="18">
        <v>6</v>
      </c>
      <c r="EM96" s="18">
        <v>6</v>
      </c>
      <c r="EN96" s="18">
        <v>6</v>
      </c>
      <c r="EO96" s="18">
        <v>0</v>
      </c>
      <c r="EP96" s="18">
        <v>0</v>
      </c>
      <c r="EQ96" s="18">
        <v>6</v>
      </c>
      <c r="ER96" s="18">
        <v>5.9999999999999991</v>
      </c>
      <c r="ES96" s="18">
        <v>0</v>
      </c>
      <c r="ET96" s="18">
        <v>0</v>
      </c>
      <c r="EU96" s="18">
        <v>0</v>
      </c>
      <c r="EV96" s="18">
        <v>0</v>
      </c>
      <c r="EW96" s="18">
        <v>687.53426570047475</v>
      </c>
      <c r="EX96" s="18">
        <v>657.30045542939672</v>
      </c>
      <c r="EY96" s="18">
        <v>654.55495772482709</v>
      </c>
      <c r="EZ96" s="18">
        <v>610.5</v>
      </c>
      <c r="FA96" s="18">
        <v>0</v>
      </c>
      <c r="FB96" s="18">
        <v>0</v>
      </c>
      <c r="FC96" s="18">
        <v>810</v>
      </c>
      <c r="FD96" s="18">
        <v>734.36765480852159</v>
      </c>
      <c r="FE96" s="18">
        <v>0</v>
      </c>
      <c r="FF96" s="18">
        <v>0</v>
      </c>
      <c r="FG96" s="18">
        <v>0</v>
      </c>
      <c r="FH96" s="14">
        <v>0</v>
      </c>
      <c r="FI96" s="14">
        <v>14568.338607594937</v>
      </c>
      <c r="FJ96" s="14">
        <v>16192.111111111111</v>
      </c>
      <c r="FK96" s="14">
        <v>16310</v>
      </c>
      <c r="FL96" s="14">
        <v>17200</v>
      </c>
      <c r="FM96" s="14">
        <v>0</v>
      </c>
      <c r="FN96" s="14">
        <v>0</v>
      </c>
      <c r="FO96" s="14">
        <v>12500</v>
      </c>
      <c r="FP96" s="14">
        <v>16930.75</v>
      </c>
      <c r="FQ96" s="14">
        <v>0</v>
      </c>
      <c r="FR96" s="14">
        <v>0</v>
      </c>
      <c r="FS96" s="14">
        <v>0</v>
      </c>
      <c r="FT96" s="17">
        <v>0</v>
      </c>
      <c r="FU96" s="17">
        <v>0.14752467286189086</v>
      </c>
      <c r="FV96" s="17">
        <v>0.10896643770285942</v>
      </c>
      <c r="FW96" s="17">
        <v>0.1</v>
      </c>
      <c r="FX96" s="17">
        <v>0.14890988372093023</v>
      </c>
      <c r="FY96" s="17">
        <v>0</v>
      </c>
      <c r="FZ96" s="17">
        <v>0</v>
      </c>
      <c r="GA96" s="17">
        <v>0.21</v>
      </c>
      <c r="GB96" s="17">
        <v>0.18610771820504113</v>
      </c>
      <c r="GC96" s="17">
        <v>0</v>
      </c>
      <c r="GD96" s="17">
        <v>0</v>
      </c>
      <c r="GE96" s="17">
        <v>0</v>
      </c>
      <c r="GF96" s="16"/>
      <c r="GG96" s="16">
        <v>0</v>
      </c>
      <c r="GH96" s="16">
        <v>0</v>
      </c>
      <c r="GI96" s="16">
        <v>0</v>
      </c>
      <c r="GJ96" s="16">
        <v>0</v>
      </c>
      <c r="GK96" s="16"/>
      <c r="GL96" s="16"/>
      <c r="GM96" s="16">
        <v>0</v>
      </c>
      <c r="GN96" s="16">
        <v>0</v>
      </c>
      <c r="GO96" s="16"/>
      <c r="GP96" s="16"/>
      <c r="GQ96" s="16"/>
      <c r="GR96" s="16"/>
      <c r="GS96" s="16">
        <v>3476</v>
      </c>
      <c r="GT96" s="16">
        <v>0</v>
      </c>
      <c r="GU96" s="16">
        <v>0</v>
      </c>
      <c r="GV96" s="16">
        <v>0</v>
      </c>
      <c r="GW96" s="16"/>
      <c r="GX96" s="16"/>
      <c r="GY96" s="16">
        <v>0</v>
      </c>
      <c r="GZ96" s="16">
        <v>0</v>
      </c>
      <c r="HA96" s="16"/>
      <c r="HB96" s="16"/>
      <c r="HC96" s="16"/>
      <c r="HD96" s="16"/>
      <c r="HE96" s="16">
        <v>0</v>
      </c>
      <c r="HF96" s="16">
        <v>36</v>
      </c>
      <c r="HG96" s="16">
        <v>0</v>
      </c>
      <c r="HH96" s="16">
        <v>0</v>
      </c>
      <c r="HI96" s="16"/>
      <c r="HJ96" s="16"/>
      <c r="HK96" s="16">
        <v>0</v>
      </c>
      <c r="HL96" s="16">
        <v>0</v>
      </c>
      <c r="HM96" s="16"/>
      <c r="HN96" s="16"/>
      <c r="HO96" s="16"/>
      <c r="HP96" s="16"/>
      <c r="HQ96" s="16">
        <v>0</v>
      </c>
      <c r="HR96" s="16">
        <v>0</v>
      </c>
      <c r="HS96" s="16">
        <v>5</v>
      </c>
      <c r="HT96" s="16">
        <v>0</v>
      </c>
      <c r="HU96" s="16"/>
      <c r="HV96" s="16"/>
      <c r="HW96" s="16">
        <v>0</v>
      </c>
      <c r="HX96" s="16">
        <v>0</v>
      </c>
      <c r="HY96" s="16"/>
      <c r="HZ96" s="16"/>
      <c r="IA96" s="16"/>
      <c r="IB96" s="16"/>
      <c r="IC96" s="16">
        <v>0</v>
      </c>
      <c r="ID96" s="16">
        <v>0</v>
      </c>
      <c r="IE96" s="16">
        <v>0</v>
      </c>
      <c r="IF96" s="16">
        <v>2</v>
      </c>
      <c r="IG96" s="16"/>
      <c r="IH96" s="16"/>
      <c r="II96" s="16">
        <v>0</v>
      </c>
      <c r="IJ96" s="16">
        <v>0</v>
      </c>
      <c r="IK96" s="16"/>
      <c r="IL96" s="16"/>
      <c r="IM96" s="16"/>
      <c r="IN96" s="16"/>
      <c r="IO96" s="16">
        <v>0</v>
      </c>
      <c r="IP96" s="16">
        <v>0</v>
      </c>
      <c r="IQ96" s="16">
        <v>0</v>
      </c>
      <c r="IR96" s="16">
        <v>0</v>
      </c>
      <c r="IS96" s="16"/>
      <c r="IT96" s="16"/>
      <c r="IU96" s="16">
        <v>0</v>
      </c>
      <c r="IV96" s="16">
        <v>0</v>
      </c>
      <c r="IW96" s="16"/>
      <c r="IX96" s="16"/>
      <c r="IY96" s="16"/>
      <c r="IZ96" s="16"/>
      <c r="JA96" s="16">
        <v>0</v>
      </c>
      <c r="JB96" s="16">
        <v>0</v>
      </c>
      <c r="JC96" s="16">
        <v>0</v>
      </c>
      <c r="JD96" s="16">
        <v>0</v>
      </c>
      <c r="JE96" s="16"/>
      <c r="JF96" s="16"/>
      <c r="JG96" s="16">
        <v>0</v>
      </c>
      <c r="JH96" s="16">
        <v>0</v>
      </c>
      <c r="JI96" s="16"/>
      <c r="JJ96" s="16"/>
      <c r="JK96" s="16"/>
      <c r="JL96" s="16"/>
      <c r="JM96" s="16">
        <v>0</v>
      </c>
      <c r="JN96" s="16">
        <v>0</v>
      </c>
      <c r="JO96" s="16">
        <v>0</v>
      </c>
      <c r="JP96" s="16">
        <v>0</v>
      </c>
      <c r="JQ96" s="16"/>
      <c r="JR96" s="16"/>
      <c r="JS96" s="16">
        <v>1</v>
      </c>
      <c r="JT96" s="16">
        <v>0</v>
      </c>
      <c r="JU96" s="16"/>
      <c r="JV96" s="16"/>
      <c r="JW96" s="16"/>
      <c r="JX96" s="16"/>
      <c r="JY96" s="16">
        <v>0</v>
      </c>
      <c r="JZ96" s="16">
        <v>0</v>
      </c>
      <c r="KA96" s="16">
        <v>0</v>
      </c>
      <c r="KB96" s="16">
        <v>0</v>
      </c>
      <c r="KC96" s="16"/>
      <c r="KD96" s="16"/>
      <c r="KE96" s="16">
        <v>0</v>
      </c>
      <c r="KF96" s="16">
        <v>40</v>
      </c>
      <c r="KG96" s="16"/>
      <c r="KH96" s="16"/>
      <c r="KI96" s="16"/>
      <c r="KJ96" s="16"/>
      <c r="KK96" s="16">
        <v>0</v>
      </c>
      <c r="KL96" s="16">
        <v>0</v>
      </c>
      <c r="KM96" s="16">
        <v>0</v>
      </c>
      <c r="KN96" s="16">
        <v>0</v>
      </c>
      <c r="KO96" s="16"/>
      <c r="KP96" s="16"/>
      <c r="KQ96" s="16">
        <v>0</v>
      </c>
      <c r="KR96" s="16">
        <v>0</v>
      </c>
      <c r="KS96" s="16"/>
      <c r="KT96" s="16"/>
      <c r="KU96" s="16"/>
      <c r="KV96" s="16"/>
      <c r="KW96" s="16">
        <v>0</v>
      </c>
      <c r="KX96" s="16">
        <v>0</v>
      </c>
      <c r="KY96" s="16">
        <v>0</v>
      </c>
      <c r="KZ96" s="16">
        <v>0</v>
      </c>
      <c r="LA96" s="16"/>
      <c r="LB96" s="16"/>
      <c r="LC96" s="16">
        <v>0</v>
      </c>
      <c r="LD96" s="16">
        <v>0</v>
      </c>
      <c r="LE96" s="16"/>
      <c r="LF96" s="16"/>
      <c r="LG96" s="16"/>
      <c r="LH96" s="16"/>
      <c r="LI96" s="16">
        <v>0</v>
      </c>
      <c r="LJ96" s="16">
        <v>0</v>
      </c>
      <c r="LK96" s="16">
        <v>0</v>
      </c>
      <c r="LL96" s="16">
        <v>0</v>
      </c>
      <c r="LM96" s="16"/>
      <c r="LN96" s="16"/>
      <c r="LO96" s="16">
        <v>0</v>
      </c>
      <c r="LP96" s="16">
        <v>0</v>
      </c>
      <c r="LQ96" s="16"/>
      <c r="LR96" s="16"/>
      <c r="LS96" s="16"/>
      <c r="LT96" s="15"/>
      <c r="LU96" s="15">
        <v>0</v>
      </c>
      <c r="LV96" s="15">
        <v>0</v>
      </c>
      <c r="LW96" s="15">
        <v>0</v>
      </c>
      <c r="LX96" s="15">
        <v>0</v>
      </c>
      <c r="LY96" s="15"/>
      <c r="LZ96" s="15"/>
      <c r="MA96" s="15">
        <v>0</v>
      </c>
      <c r="MB96" s="15">
        <v>0</v>
      </c>
      <c r="MC96" s="15"/>
      <c r="MD96" s="15"/>
      <c r="ME96" s="15"/>
      <c r="MF96" s="15"/>
      <c r="MG96" s="15">
        <v>42845019.451589473</v>
      </c>
      <c r="MH96" s="15">
        <v>0</v>
      </c>
      <c r="MI96" s="15">
        <v>0</v>
      </c>
      <c r="MJ96" s="15">
        <v>0</v>
      </c>
      <c r="MK96" s="15"/>
      <c r="ML96" s="15"/>
      <c r="MM96" s="15">
        <v>0</v>
      </c>
      <c r="MN96" s="15">
        <v>0</v>
      </c>
      <c r="MO96" s="15"/>
      <c r="MP96" s="15"/>
      <c r="MQ96" s="15"/>
      <c r="MR96" s="15"/>
      <c r="MS96" s="15">
        <v>0</v>
      </c>
      <c r="MT96" s="15">
        <v>512167.82</v>
      </c>
      <c r="MU96" s="15">
        <v>0</v>
      </c>
      <c r="MV96" s="15">
        <v>0</v>
      </c>
      <c r="MW96" s="15"/>
      <c r="MX96" s="15"/>
      <c r="MY96" s="15">
        <v>0</v>
      </c>
      <c r="MZ96" s="15">
        <v>0</v>
      </c>
      <c r="NA96" s="15"/>
      <c r="NB96" s="15"/>
      <c r="NC96" s="15"/>
      <c r="ND96" s="15"/>
      <c r="NE96" s="15">
        <v>0</v>
      </c>
      <c r="NF96" s="15">
        <v>0</v>
      </c>
      <c r="NG96" s="15">
        <v>72516.78</v>
      </c>
      <c r="NH96" s="15">
        <v>0</v>
      </c>
      <c r="NI96" s="15"/>
      <c r="NJ96" s="15"/>
      <c r="NK96" s="15">
        <v>0</v>
      </c>
      <c r="NL96" s="15">
        <v>0</v>
      </c>
      <c r="NM96" s="15"/>
      <c r="NN96" s="15"/>
      <c r="NO96" s="15"/>
      <c r="NP96" s="15"/>
      <c r="NQ96" s="15">
        <v>0</v>
      </c>
      <c r="NR96" s="15">
        <v>0</v>
      </c>
      <c r="NS96" s="15">
        <v>0</v>
      </c>
      <c r="NT96" s="15">
        <v>29176.71</v>
      </c>
      <c r="NU96" s="15"/>
      <c r="NV96" s="15"/>
      <c r="NW96" s="15">
        <v>0</v>
      </c>
      <c r="NX96" s="15">
        <v>0</v>
      </c>
      <c r="NY96" s="15"/>
      <c r="NZ96" s="15"/>
      <c r="OA96" s="15"/>
      <c r="OB96" s="15"/>
      <c r="OC96" s="15">
        <v>0</v>
      </c>
      <c r="OD96" s="15">
        <v>0</v>
      </c>
      <c r="OE96" s="15">
        <v>0</v>
      </c>
      <c r="OF96" s="15">
        <v>0</v>
      </c>
      <c r="OG96" s="15"/>
      <c r="OH96" s="15"/>
      <c r="OI96" s="15">
        <v>0</v>
      </c>
      <c r="OJ96" s="15">
        <v>0</v>
      </c>
      <c r="OK96" s="15"/>
      <c r="OL96" s="15"/>
      <c r="OM96" s="15"/>
      <c r="ON96" s="15"/>
      <c r="OO96" s="15">
        <v>0</v>
      </c>
      <c r="OP96" s="15">
        <v>0</v>
      </c>
      <c r="OQ96" s="15">
        <v>0</v>
      </c>
      <c r="OR96" s="15">
        <v>0</v>
      </c>
      <c r="OS96" s="15"/>
      <c r="OT96" s="15"/>
      <c r="OU96" s="15">
        <v>0</v>
      </c>
      <c r="OV96" s="15">
        <v>0</v>
      </c>
      <c r="OW96" s="15"/>
      <c r="OX96" s="15"/>
      <c r="OY96" s="15"/>
      <c r="OZ96" s="15"/>
      <c r="PA96" s="15">
        <v>0</v>
      </c>
      <c r="PB96" s="15">
        <v>0</v>
      </c>
      <c r="PC96" s="15">
        <v>0</v>
      </c>
      <c r="PD96" s="15">
        <v>0</v>
      </c>
      <c r="PE96" s="15"/>
      <c r="PF96" s="15"/>
      <c r="PG96" s="15">
        <v>9710.69</v>
      </c>
      <c r="PH96" s="15">
        <v>0</v>
      </c>
      <c r="PI96" s="15"/>
      <c r="PJ96" s="15"/>
      <c r="PK96" s="15"/>
      <c r="PL96" s="15"/>
      <c r="PM96" s="15">
        <v>0</v>
      </c>
      <c r="PN96" s="15">
        <v>0</v>
      </c>
      <c r="PO96" s="15">
        <v>0</v>
      </c>
      <c r="PP96" s="15">
        <v>0</v>
      </c>
      <c r="PQ96" s="15"/>
      <c r="PR96" s="15"/>
      <c r="PS96" s="15">
        <v>0</v>
      </c>
      <c r="PT96" s="15">
        <v>440271.75933333329</v>
      </c>
      <c r="PU96" s="15"/>
      <c r="PV96" s="15"/>
      <c r="PW96" s="15"/>
      <c r="PX96" s="15"/>
      <c r="PY96" s="15">
        <v>0</v>
      </c>
      <c r="PZ96" s="15">
        <v>0</v>
      </c>
      <c r="QA96" s="15">
        <v>0</v>
      </c>
      <c r="QB96" s="15">
        <v>0</v>
      </c>
      <c r="QC96" s="15"/>
      <c r="QD96" s="15"/>
      <c r="QE96" s="15">
        <v>0</v>
      </c>
      <c r="QF96" s="15">
        <v>0</v>
      </c>
      <c r="QG96" s="15"/>
      <c r="QH96" s="15"/>
      <c r="QI96" s="15"/>
    </row>
    <row r="97" spans="16:451">
      <c r="P97" s="11"/>
      <c r="Q97" s="11"/>
      <c r="R97" s="13"/>
      <c r="S97" s="13" t="s">
        <v>50</v>
      </c>
      <c r="T97" s="16"/>
      <c r="U97" s="16">
        <v>1</v>
      </c>
      <c r="V97" s="16"/>
      <c r="W97" s="16">
        <v>36</v>
      </c>
      <c r="X97" s="16"/>
      <c r="Y97" s="16">
        <v>1</v>
      </c>
      <c r="Z97" s="16"/>
      <c r="AA97" s="16"/>
      <c r="AB97" s="16"/>
      <c r="AC97" s="16"/>
      <c r="AD97" s="16"/>
      <c r="AE97" s="16"/>
      <c r="AF97" s="24"/>
      <c r="AG97" s="24">
        <v>12484.12</v>
      </c>
      <c r="AH97" s="24"/>
      <c r="AI97" s="24">
        <v>515967.3899999999</v>
      </c>
      <c r="AJ97" s="24"/>
      <c r="AK97" s="24">
        <v>16862.13</v>
      </c>
      <c r="AL97" s="24"/>
      <c r="AM97" s="24"/>
      <c r="AN97" s="24"/>
      <c r="AO97" s="24"/>
      <c r="AP97" s="24"/>
      <c r="AQ97" s="24"/>
      <c r="AR97" s="15"/>
      <c r="AS97" s="15">
        <v>12442.8066666667</v>
      </c>
      <c r="AT97" s="15"/>
      <c r="AU97" s="15">
        <v>515967.3899999999</v>
      </c>
      <c r="AV97" s="15"/>
      <c r="AW97" s="15">
        <v>16803.490000000002</v>
      </c>
      <c r="AX97" s="15"/>
      <c r="AY97" s="15"/>
      <c r="AZ97" s="15"/>
      <c r="BA97" s="15"/>
      <c r="BB97" s="15"/>
      <c r="BC97" s="15"/>
      <c r="BD97" s="15"/>
      <c r="BE97" s="15">
        <v>41.313333333333503</v>
      </c>
      <c r="BF97" s="15"/>
      <c r="BG97" s="15">
        <v>0</v>
      </c>
      <c r="BH97" s="15"/>
      <c r="BI97" s="15">
        <v>58.639999999999397</v>
      </c>
      <c r="BJ97" s="15"/>
      <c r="BK97" s="15"/>
      <c r="BL97" s="15"/>
      <c r="BM97" s="15"/>
      <c r="BN97" s="15"/>
      <c r="BO97" s="15"/>
      <c r="BP97" s="15"/>
      <c r="BQ97" s="15">
        <v>187.15776566666699</v>
      </c>
      <c r="BR97" s="15"/>
      <c r="BS97" s="15">
        <v>0</v>
      </c>
      <c r="BT97" s="15"/>
      <c r="BU97" s="15">
        <v>224.68788225</v>
      </c>
      <c r="BV97" s="15"/>
      <c r="BW97" s="15"/>
      <c r="BX97" s="15"/>
      <c r="BY97" s="15"/>
      <c r="BZ97" s="15"/>
      <c r="CA97" s="15"/>
      <c r="CB97" s="17" t="e">
        <v>#DIV/0!</v>
      </c>
      <c r="CC97" s="17">
        <v>0</v>
      </c>
      <c r="CD97" s="17" t="e">
        <v>#DIV/0!</v>
      </c>
      <c r="CE97" s="17">
        <v>0</v>
      </c>
      <c r="CF97" s="17" t="e">
        <v>#DIV/0!</v>
      </c>
      <c r="CG97" s="17">
        <v>0</v>
      </c>
      <c r="CH97" s="17" t="e">
        <v>#DIV/0!</v>
      </c>
      <c r="CI97" s="17" t="e">
        <v>#DIV/0!</v>
      </c>
      <c r="CJ97" s="17" t="e">
        <v>#DIV/0!</v>
      </c>
      <c r="CK97" s="17" t="e">
        <v>#DIV/0!</v>
      </c>
      <c r="CL97" s="17" t="e">
        <v>#DIV/0!</v>
      </c>
      <c r="CM97" s="17" t="e">
        <v>#DIV/0!</v>
      </c>
      <c r="CN97" s="17" t="e">
        <v>#DIV/0!</v>
      </c>
      <c r="CO97" s="17">
        <v>0</v>
      </c>
      <c r="CP97" s="17" t="e">
        <v>#DIV/0!</v>
      </c>
      <c r="CQ97" s="17">
        <v>0</v>
      </c>
      <c r="CR97" s="17" t="e">
        <v>#DIV/0!</v>
      </c>
      <c r="CS97" s="17">
        <v>0</v>
      </c>
      <c r="CT97" s="17" t="e">
        <v>#DIV/0!</v>
      </c>
      <c r="CU97" s="17" t="e">
        <v>#DIV/0!</v>
      </c>
      <c r="CV97" s="17" t="e">
        <v>#DIV/0!</v>
      </c>
      <c r="CW97" s="17" t="e">
        <v>#DIV/0!</v>
      </c>
      <c r="CX97" s="17" t="e">
        <v>#DIV/0!</v>
      </c>
      <c r="CY97" s="17" t="e">
        <v>#DIV/0!</v>
      </c>
      <c r="CZ97" s="17">
        <v>0</v>
      </c>
      <c r="DA97" s="17">
        <v>0.17989999999999998</v>
      </c>
      <c r="DB97" s="17">
        <v>0</v>
      </c>
      <c r="DC97" s="17">
        <v>0.1645170890522091</v>
      </c>
      <c r="DD97" s="17">
        <v>0</v>
      </c>
      <c r="DE97" s="17">
        <v>0.15989999999999999</v>
      </c>
      <c r="DF97" s="17">
        <v>0</v>
      </c>
      <c r="DG97" s="17">
        <v>0</v>
      </c>
      <c r="DH97" s="17">
        <v>0</v>
      </c>
      <c r="DI97" s="17">
        <v>0</v>
      </c>
      <c r="DJ97" s="17">
        <v>0</v>
      </c>
      <c r="DK97" s="17">
        <v>0</v>
      </c>
      <c r="DL97" s="18">
        <v>0</v>
      </c>
      <c r="DM97" s="18">
        <v>120</v>
      </c>
      <c r="DN97" s="18">
        <v>0</v>
      </c>
      <c r="DO97" s="18">
        <v>116.93594918415305</v>
      </c>
      <c r="DP97" s="18">
        <v>0</v>
      </c>
      <c r="DQ97" s="18">
        <v>120</v>
      </c>
      <c r="DR97" s="18">
        <v>0</v>
      </c>
      <c r="DS97" s="18">
        <v>0</v>
      </c>
      <c r="DT97" s="18">
        <v>0</v>
      </c>
      <c r="DU97" s="18">
        <v>0</v>
      </c>
      <c r="DV97" s="18">
        <v>0</v>
      </c>
      <c r="DW97" s="18">
        <v>0</v>
      </c>
      <c r="DX97" s="18">
        <v>0</v>
      </c>
      <c r="DY97" s="18">
        <v>116</v>
      </c>
      <c r="DZ97" s="18">
        <v>0</v>
      </c>
      <c r="EA97" s="18">
        <v>111.15769826953513</v>
      </c>
      <c r="EB97" s="18">
        <v>0</v>
      </c>
      <c r="EC97" s="18">
        <v>118</v>
      </c>
      <c r="ED97" s="18">
        <v>0</v>
      </c>
      <c r="EE97" s="18">
        <v>0</v>
      </c>
      <c r="EF97" s="18">
        <v>0</v>
      </c>
      <c r="EG97" s="18">
        <v>0</v>
      </c>
      <c r="EH97" s="18">
        <v>0</v>
      </c>
      <c r="EI97" s="18">
        <v>0</v>
      </c>
      <c r="EJ97" s="18">
        <v>0</v>
      </c>
      <c r="EK97" s="18">
        <v>6</v>
      </c>
      <c r="EL97" s="18">
        <v>0</v>
      </c>
      <c r="EM97" s="18">
        <v>6</v>
      </c>
      <c r="EN97" s="18">
        <v>0</v>
      </c>
      <c r="EO97" s="18">
        <v>6</v>
      </c>
      <c r="EP97" s="18">
        <v>0</v>
      </c>
      <c r="EQ97" s="18">
        <v>0</v>
      </c>
      <c r="ER97" s="18">
        <v>0</v>
      </c>
      <c r="ES97" s="18">
        <v>0</v>
      </c>
      <c r="ET97" s="18">
        <v>0</v>
      </c>
      <c r="EU97" s="18">
        <v>0</v>
      </c>
      <c r="EV97" s="18">
        <v>0</v>
      </c>
      <c r="EW97" s="18">
        <v>0</v>
      </c>
      <c r="EX97" s="18">
        <v>0</v>
      </c>
      <c r="EY97" s="18">
        <v>663.70120447439115</v>
      </c>
      <c r="EZ97" s="18">
        <v>0</v>
      </c>
      <c r="FA97" s="18">
        <v>623</v>
      </c>
      <c r="FB97" s="18">
        <v>0</v>
      </c>
      <c r="FC97" s="18">
        <v>0</v>
      </c>
      <c r="FD97" s="18">
        <v>0</v>
      </c>
      <c r="FE97" s="18">
        <v>0</v>
      </c>
      <c r="FF97" s="18">
        <v>0</v>
      </c>
      <c r="FG97" s="18">
        <v>0</v>
      </c>
      <c r="FH97" s="14">
        <v>0</v>
      </c>
      <c r="FI97" s="14">
        <v>14000</v>
      </c>
      <c r="FJ97" s="14">
        <v>0</v>
      </c>
      <c r="FK97" s="14">
        <v>16766.416666666668</v>
      </c>
      <c r="FL97" s="14">
        <v>0</v>
      </c>
      <c r="FM97" s="14">
        <v>18800</v>
      </c>
      <c r="FN97" s="14">
        <v>0</v>
      </c>
      <c r="FO97" s="14">
        <v>0</v>
      </c>
      <c r="FP97" s="14">
        <v>0</v>
      </c>
      <c r="FQ97" s="14">
        <v>0</v>
      </c>
      <c r="FR97" s="14">
        <v>0</v>
      </c>
      <c r="FS97" s="14">
        <v>0</v>
      </c>
      <c r="FT97" s="17">
        <v>0</v>
      </c>
      <c r="FU97" s="17">
        <v>0.1</v>
      </c>
      <c r="FV97" s="17">
        <v>0</v>
      </c>
      <c r="FW97" s="17">
        <v>0.13564764882180153</v>
      </c>
      <c r="FX97" s="17">
        <v>0</v>
      </c>
      <c r="FY97" s="17">
        <v>0.1</v>
      </c>
      <c r="FZ97" s="17">
        <v>0</v>
      </c>
      <c r="GA97" s="17">
        <v>0</v>
      </c>
      <c r="GB97" s="17">
        <v>0</v>
      </c>
      <c r="GC97" s="17">
        <v>0</v>
      </c>
      <c r="GD97" s="17">
        <v>0</v>
      </c>
      <c r="GE97" s="17">
        <v>0</v>
      </c>
      <c r="GF97" s="16"/>
      <c r="GG97" s="16">
        <v>0</v>
      </c>
      <c r="GH97" s="16"/>
      <c r="GI97" s="16">
        <v>0</v>
      </c>
      <c r="GJ97" s="16"/>
      <c r="GK97" s="16">
        <v>0</v>
      </c>
      <c r="GL97" s="16"/>
      <c r="GM97" s="16"/>
      <c r="GN97" s="16"/>
      <c r="GO97" s="16"/>
      <c r="GP97" s="16"/>
      <c r="GQ97" s="16"/>
      <c r="GR97" s="16"/>
      <c r="GS97" s="16">
        <v>1</v>
      </c>
      <c r="GT97" s="16"/>
      <c r="GU97" s="16">
        <v>0</v>
      </c>
      <c r="GV97" s="16"/>
      <c r="GW97" s="16">
        <v>0</v>
      </c>
      <c r="GX97" s="16"/>
      <c r="GY97" s="16"/>
      <c r="GZ97" s="16"/>
      <c r="HA97" s="16"/>
      <c r="HB97" s="16"/>
      <c r="HC97" s="16"/>
      <c r="HD97" s="16"/>
      <c r="HE97" s="16">
        <v>0</v>
      </c>
      <c r="HF97" s="16"/>
      <c r="HG97" s="16">
        <v>0</v>
      </c>
      <c r="HH97" s="16"/>
      <c r="HI97" s="16">
        <v>0</v>
      </c>
      <c r="HJ97" s="16"/>
      <c r="HK97" s="16"/>
      <c r="HL97" s="16"/>
      <c r="HM97" s="16"/>
      <c r="HN97" s="16"/>
      <c r="HO97" s="16"/>
      <c r="HP97" s="16"/>
      <c r="HQ97" s="16">
        <v>0</v>
      </c>
      <c r="HR97" s="16"/>
      <c r="HS97" s="16">
        <v>36</v>
      </c>
      <c r="HT97" s="16"/>
      <c r="HU97" s="16">
        <v>0</v>
      </c>
      <c r="HV97" s="16"/>
      <c r="HW97" s="16"/>
      <c r="HX97" s="16"/>
      <c r="HY97" s="16"/>
      <c r="HZ97" s="16"/>
      <c r="IA97" s="16"/>
      <c r="IB97" s="16"/>
      <c r="IC97" s="16">
        <v>0</v>
      </c>
      <c r="ID97" s="16"/>
      <c r="IE97" s="16">
        <v>0</v>
      </c>
      <c r="IF97" s="16"/>
      <c r="IG97" s="16">
        <v>0</v>
      </c>
      <c r="IH97" s="16"/>
      <c r="II97" s="16"/>
      <c r="IJ97" s="16"/>
      <c r="IK97" s="16"/>
      <c r="IL97" s="16"/>
      <c r="IM97" s="16"/>
      <c r="IN97" s="16"/>
      <c r="IO97" s="16">
        <v>0</v>
      </c>
      <c r="IP97" s="16"/>
      <c r="IQ97" s="16">
        <v>0</v>
      </c>
      <c r="IR97" s="16"/>
      <c r="IS97" s="16">
        <v>0</v>
      </c>
      <c r="IT97" s="16"/>
      <c r="IU97" s="16"/>
      <c r="IV97" s="16"/>
      <c r="IW97" s="16"/>
      <c r="IX97" s="16"/>
      <c r="IY97" s="16"/>
      <c r="IZ97" s="16"/>
      <c r="JA97" s="16">
        <v>0</v>
      </c>
      <c r="JB97" s="16"/>
      <c r="JC97" s="16">
        <v>0</v>
      </c>
      <c r="JD97" s="16"/>
      <c r="JE97" s="16">
        <v>0</v>
      </c>
      <c r="JF97" s="16"/>
      <c r="JG97" s="16"/>
      <c r="JH97" s="16"/>
      <c r="JI97" s="16"/>
      <c r="JJ97" s="16"/>
      <c r="JK97" s="16"/>
      <c r="JL97" s="16"/>
      <c r="JM97" s="16">
        <v>0</v>
      </c>
      <c r="JN97" s="16"/>
      <c r="JO97" s="16">
        <v>0</v>
      </c>
      <c r="JP97" s="16"/>
      <c r="JQ97" s="16">
        <v>0</v>
      </c>
      <c r="JR97" s="16"/>
      <c r="JS97" s="16"/>
      <c r="JT97" s="16"/>
      <c r="JU97" s="16"/>
      <c r="JV97" s="16"/>
      <c r="JW97" s="16"/>
      <c r="JX97" s="16"/>
      <c r="JY97" s="16">
        <v>0</v>
      </c>
      <c r="JZ97" s="16"/>
      <c r="KA97" s="16">
        <v>0</v>
      </c>
      <c r="KB97" s="16"/>
      <c r="KC97" s="16">
        <v>0</v>
      </c>
      <c r="KD97" s="16"/>
      <c r="KE97" s="16"/>
      <c r="KF97" s="16"/>
      <c r="KG97" s="16"/>
      <c r="KH97" s="16"/>
      <c r="KI97" s="16"/>
      <c r="KJ97" s="16"/>
      <c r="KK97" s="16">
        <v>0</v>
      </c>
      <c r="KL97" s="16"/>
      <c r="KM97" s="16">
        <v>0</v>
      </c>
      <c r="KN97" s="16"/>
      <c r="KO97" s="16">
        <v>0</v>
      </c>
      <c r="KP97" s="16"/>
      <c r="KQ97" s="16"/>
      <c r="KR97" s="16"/>
      <c r="KS97" s="16"/>
      <c r="KT97" s="16"/>
      <c r="KU97" s="16"/>
      <c r="KV97" s="16"/>
      <c r="KW97" s="16">
        <v>0</v>
      </c>
      <c r="KX97" s="16"/>
      <c r="KY97" s="16">
        <v>0</v>
      </c>
      <c r="KZ97" s="16"/>
      <c r="LA97" s="16">
        <v>0</v>
      </c>
      <c r="LB97" s="16"/>
      <c r="LC97" s="16"/>
      <c r="LD97" s="16"/>
      <c r="LE97" s="16"/>
      <c r="LF97" s="16"/>
      <c r="LG97" s="16"/>
      <c r="LH97" s="16"/>
      <c r="LI97" s="16">
        <v>0</v>
      </c>
      <c r="LJ97" s="16"/>
      <c r="LK97" s="16">
        <v>0</v>
      </c>
      <c r="LL97" s="16"/>
      <c r="LM97" s="16">
        <v>0</v>
      </c>
      <c r="LN97" s="16"/>
      <c r="LO97" s="16"/>
      <c r="LP97" s="16"/>
      <c r="LQ97" s="16"/>
      <c r="LR97" s="16"/>
      <c r="LS97" s="16"/>
      <c r="LT97" s="15"/>
      <c r="LU97" s="15">
        <v>0</v>
      </c>
      <c r="LV97" s="15"/>
      <c r="LW97" s="15">
        <v>0</v>
      </c>
      <c r="LX97" s="15"/>
      <c r="LY97" s="15">
        <v>0</v>
      </c>
      <c r="LZ97" s="15"/>
      <c r="MA97" s="15"/>
      <c r="MB97" s="15"/>
      <c r="MC97" s="15"/>
      <c r="MD97" s="15"/>
      <c r="ME97" s="15"/>
      <c r="MF97" s="15"/>
      <c r="MG97" s="15">
        <v>12442.8066666667</v>
      </c>
      <c r="MH97" s="15"/>
      <c r="MI97" s="15">
        <v>0</v>
      </c>
      <c r="MJ97" s="15"/>
      <c r="MK97" s="15">
        <v>0</v>
      </c>
      <c r="ML97" s="15"/>
      <c r="MM97" s="15"/>
      <c r="MN97" s="15"/>
      <c r="MO97" s="15"/>
      <c r="MP97" s="15"/>
      <c r="MQ97" s="15"/>
      <c r="MR97" s="15"/>
      <c r="MS97" s="15">
        <v>0</v>
      </c>
      <c r="MT97" s="15"/>
      <c r="MU97" s="15">
        <v>0</v>
      </c>
      <c r="MV97" s="15"/>
      <c r="MW97" s="15">
        <v>0</v>
      </c>
      <c r="MX97" s="15"/>
      <c r="MY97" s="15"/>
      <c r="MZ97" s="15"/>
      <c r="NA97" s="15"/>
      <c r="NB97" s="15"/>
      <c r="NC97" s="15"/>
      <c r="ND97" s="15"/>
      <c r="NE97" s="15">
        <v>0</v>
      </c>
      <c r="NF97" s="15"/>
      <c r="NG97" s="15">
        <v>515967.3899999999</v>
      </c>
      <c r="NH97" s="15"/>
      <c r="NI97" s="15">
        <v>0</v>
      </c>
      <c r="NJ97" s="15"/>
      <c r="NK97" s="15"/>
      <c r="NL97" s="15"/>
      <c r="NM97" s="15"/>
      <c r="NN97" s="15"/>
      <c r="NO97" s="15"/>
      <c r="NP97" s="15"/>
      <c r="NQ97" s="15">
        <v>0</v>
      </c>
      <c r="NR97" s="15"/>
      <c r="NS97" s="15">
        <v>0</v>
      </c>
      <c r="NT97" s="15"/>
      <c r="NU97" s="15">
        <v>0</v>
      </c>
      <c r="NV97" s="15"/>
      <c r="NW97" s="15"/>
      <c r="NX97" s="15"/>
      <c r="NY97" s="15"/>
      <c r="NZ97" s="15"/>
      <c r="OA97" s="15"/>
      <c r="OB97" s="15"/>
      <c r="OC97" s="15">
        <v>0</v>
      </c>
      <c r="OD97" s="15"/>
      <c r="OE97" s="15">
        <v>0</v>
      </c>
      <c r="OF97" s="15"/>
      <c r="OG97" s="15">
        <v>0</v>
      </c>
      <c r="OH97" s="15"/>
      <c r="OI97" s="15"/>
      <c r="OJ97" s="15"/>
      <c r="OK97" s="15"/>
      <c r="OL97" s="15"/>
      <c r="OM97" s="15"/>
      <c r="ON97" s="15"/>
      <c r="OO97" s="15">
        <v>0</v>
      </c>
      <c r="OP97" s="15"/>
      <c r="OQ97" s="15">
        <v>0</v>
      </c>
      <c r="OR97" s="15"/>
      <c r="OS97" s="15">
        <v>0</v>
      </c>
      <c r="OT97" s="15"/>
      <c r="OU97" s="15"/>
      <c r="OV97" s="15"/>
      <c r="OW97" s="15"/>
      <c r="OX97" s="15"/>
      <c r="OY97" s="15"/>
      <c r="OZ97" s="15"/>
      <c r="PA97" s="15">
        <v>0</v>
      </c>
      <c r="PB97" s="15"/>
      <c r="PC97" s="15">
        <v>0</v>
      </c>
      <c r="PD97" s="15"/>
      <c r="PE97" s="15">
        <v>0</v>
      </c>
      <c r="PF97" s="15"/>
      <c r="PG97" s="15"/>
      <c r="PH97" s="15"/>
      <c r="PI97" s="15"/>
      <c r="PJ97" s="15"/>
      <c r="PK97" s="15"/>
      <c r="PL97" s="15"/>
      <c r="PM97" s="15">
        <v>0</v>
      </c>
      <c r="PN97" s="15"/>
      <c r="PO97" s="15">
        <v>0</v>
      </c>
      <c r="PP97" s="15"/>
      <c r="PQ97" s="15">
        <v>0</v>
      </c>
      <c r="PR97" s="15"/>
      <c r="PS97" s="15"/>
      <c r="PT97" s="15"/>
      <c r="PU97" s="15"/>
      <c r="PV97" s="15"/>
      <c r="PW97" s="15"/>
      <c r="PX97" s="15"/>
      <c r="PY97" s="15">
        <v>0</v>
      </c>
      <c r="PZ97" s="15"/>
      <c r="QA97" s="15">
        <v>0</v>
      </c>
      <c r="QB97" s="15"/>
      <c r="QC97" s="15">
        <v>0</v>
      </c>
      <c r="QD97" s="15"/>
      <c r="QE97" s="15"/>
      <c r="QF97" s="15"/>
      <c r="QG97" s="15"/>
      <c r="QH97" s="15"/>
      <c r="QI97" s="15"/>
    </row>
    <row r="98" spans="16:451">
      <c r="P98" s="11"/>
      <c r="Q98" s="11"/>
      <c r="R98" s="13"/>
      <c r="S98" s="13" t="s">
        <v>51</v>
      </c>
      <c r="T98" s="16"/>
      <c r="U98" s="16">
        <v>1</v>
      </c>
      <c r="V98" s="16">
        <v>2</v>
      </c>
      <c r="W98" s="16">
        <v>1</v>
      </c>
      <c r="X98" s="16">
        <v>29</v>
      </c>
      <c r="Y98" s="16"/>
      <c r="Z98" s="16"/>
      <c r="AA98" s="16">
        <v>1</v>
      </c>
      <c r="AB98" s="16"/>
      <c r="AC98" s="16"/>
      <c r="AD98" s="16"/>
      <c r="AE98" s="16"/>
      <c r="AF98" s="24"/>
      <c r="AG98" s="24">
        <v>7868.7</v>
      </c>
      <c r="AH98" s="24">
        <v>37763.85</v>
      </c>
      <c r="AI98" s="24">
        <v>19398.18</v>
      </c>
      <c r="AJ98" s="24">
        <v>411170.72</v>
      </c>
      <c r="AK98" s="24"/>
      <c r="AL98" s="24"/>
      <c r="AM98" s="24">
        <v>17851.599999999999</v>
      </c>
      <c r="AN98" s="24"/>
      <c r="AO98" s="24"/>
      <c r="AP98" s="24"/>
      <c r="AQ98" s="24"/>
      <c r="AR98" s="15"/>
      <c r="AS98" s="15">
        <v>7835.0233333333299</v>
      </c>
      <c r="AT98" s="15">
        <v>37525.089999999997</v>
      </c>
      <c r="AU98" s="15">
        <v>19398.18</v>
      </c>
      <c r="AV98" s="15">
        <v>411170.72</v>
      </c>
      <c r="AW98" s="15"/>
      <c r="AX98" s="15"/>
      <c r="AY98" s="15">
        <v>0</v>
      </c>
      <c r="AZ98" s="15"/>
      <c r="BA98" s="15"/>
      <c r="BB98" s="15"/>
      <c r="BC98" s="15"/>
      <c r="BD98" s="15"/>
      <c r="BE98" s="15">
        <v>33.6766666666663</v>
      </c>
      <c r="BF98" s="15">
        <v>238.76000000000039</v>
      </c>
      <c r="BG98" s="15">
        <v>0</v>
      </c>
      <c r="BH98" s="15">
        <v>0</v>
      </c>
      <c r="BI98" s="15"/>
      <c r="BJ98" s="15"/>
      <c r="BK98" s="15">
        <v>0</v>
      </c>
      <c r="BL98" s="15"/>
      <c r="BM98" s="15"/>
      <c r="BN98" s="15"/>
      <c r="BO98" s="15"/>
      <c r="BP98" s="15"/>
      <c r="BQ98" s="15">
        <v>117.9649275</v>
      </c>
      <c r="BR98" s="15">
        <v>0</v>
      </c>
      <c r="BS98" s="15">
        <v>0</v>
      </c>
      <c r="BT98" s="15">
        <v>0</v>
      </c>
      <c r="BU98" s="15"/>
      <c r="BV98" s="15"/>
      <c r="BW98" s="15">
        <v>0</v>
      </c>
      <c r="BX98" s="15"/>
      <c r="BY98" s="15"/>
      <c r="BZ98" s="15"/>
      <c r="CA98" s="15"/>
      <c r="CB98" s="17" t="e">
        <v>#DIV/0!</v>
      </c>
      <c r="CC98" s="17">
        <v>0</v>
      </c>
      <c r="CD98" s="17">
        <v>0</v>
      </c>
      <c r="CE98" s="17">
        <v>0</v>
      </c>
      <c r="CF98" s="17">
        <v>0</v>
      </c>
      <c r="CG98" s="17" t="e">
        <v>#DIV/0!</v>
      </c>
      <c r="CH98" s="17" t="e">
        <v>#DIV/0!</v>
      </c>
      <c r="CI98" s="17">
        <v>1</v>
      </c>
      <c r="CJ98" s="17" t="e">
        <v>#DIV/0!</v>
      </c>
      <c r="CK98" s="17" t="e">
        <v>#DIV/0!</v>
      </c>
      <c r="CL98" s="17" t="e">
        <v>#DIV/0!</v>
      </c>
      <c r="CM98" s="17" t="e">
        <v>#DIV/0!</v>
      </c>
      <c r="CN98" s="17" t="e">
        <v>#DIV/0!</v>
      </c>
      <c r="CO98" s="17">
        <v>0</v>
      </c>
      <c r="CP98" s="17">
        <v>0</v>
      </c>
      <c r="CQ98" s="17">
        <v>0</v>
      </c>
      <c r="CR98" s="17">
        <v>0</v>
      </c>
      <c r="CS98" s="17" t="e">
        <v>#DIV/0!</v>
      </c>
      <c r="CT98" s="17" t="e">
        <v>#DIV/0!</v>
      </c>
      <c r="CU98" s="17">
        <v>0</v>
      </c>
      <c r="CV98" s="17" t="e">
        <v>#DIV/0!</v>
      </c>
      <c r="CW98" s="17" t="e">
        <v>#DIV/0!</v>
      </c>
      <c r="CX98" s="17" t="e">
        <v>#DIV/0!</v>
      </c>
      <c r="CY98" s="17" t="e">
        <v>#DIV/0!</v>
      </c>
      <c r="CZ98" s="17">
        <v>0</v>
      </c>
      <c r="DA98" s="17">
        <v>0.17989999999999998</v>
      </c>
      <c r="DB98" s="17">
        <v>0.17990000000000003</v>
      </c>
      <c r="DC98" s="17">
        <v>0.15989999999999999</v>
      </c>
      <c r="DD98" s="17">
        <v>0.16892242135146099</v>
      </c>
      <c r="DE98" s="17">
        <v>0</v>
      </c>
      <c r="DF98" s="17">
        <v>0</v>
      </c>
      <c r="DG98" s="17">
        <v>0.1399</v>
      </c>
      <c r="DH98" s="17">
        <v>0</v>
      </c>
      <c r="DI98" s="17">
        <v>0</v>
      </c>
      <c r="DJ98" s="17">
        <v>0</v>
      </c>
      <c r="DK98" s="17">
        <v>0</v>
      </c>
      <c r="DL98" s="18">
        <v>0</v>
      </c>
      <c r="DM98" s="18">
        <v>120</v>
      </c>
      <c r="DN98" s="18">
        <v>120</v>
      </c>
      <c r="DO98" s="18">
        <v>120</v>
      </c>
      <c r="DP98" s="18">
        <v>115.21967517042931</v>
      </c>
      <c r="DQ98" s="18">
        <v>0</v>
      </c>
      <c r="DR98" s="18">
        <v>0</v>
      </c>
      <c r="DS98" s="18">
        <v>120</v>
      </c>
      <c r="DT98" s="18">
        <v>0</v>
      </c>
      <c r="DU98" s="18">
        <v>0</v>
      </c>
      <c r="DV98" s="18">
        <v>0</v>
      </c>
      <c r="DW98" s="18">
        <v>0</v>
      </c>
      <c r="DX98" s="18">
        <v>0</v>
      </c>
      <c r="DY98" s="18">
        <v>116</v>
      </c>
      <c r="DZ98" s="18">
        <v>115.41278610891871</v>
      </c>
      <c r="EA98" s="18">
        <v>113</v>
      </c>
      <c r="EB98" s="18">
        <v>109.66380525675442</v>
      </c>
      <c r="EC98" s="18">
        <v>0</v>
      </c>
      <c r="ED98" s="18">
        <v>0</v>
      </c>
      <c r="EE98" s="18">
        <v>114</v>
      </c>
      <c r="EF98" s="18">
        <v>0</v>
      </c>
      <c r="EG98" s="18">
        <v>0</v>
      </c>
      <c r="EH98" s="18">
        <v>0</v>
      </c>
      <c r="EI98" s="18">
        <v>0</v>
      </c>
      <c r="EJ98" s="18">
        <v>0</v>
      </c>
      <c r="EK98" s="18">
        <v>6</v>
      </c>
      <c r="EL98" s="18">
        <v>6</v>
      </c>
      <c r="EM98" s="18">
        <v>6</v>
      </c>
      <c r="EN98" s="18">
        <v>6</v>
      </c>
      <c r="EO98" s="18">
        <v>0</v>
      </c>
      <c r="EP98" s="18">
        <v>0</v>
      </c>
      <c r="EQ98" s="18">
        <v>6</v>
      </c>
      <c r="ER98" s="18">
        <v>0</v>
      </c>
      <c r="ES98" s="18">
        <v>0</v>
      </c>
      <c r="ET98" s="18">
        <v>0</v>
      </c>
      <c r="EU98" s="18">
        <v>0</v>
      </c>
      <c r="EV98" s="18">
        <v>0</v>
      </c>
      <c r="EW98" s="18">
        <v>577</v>
      </c>
      <c r="EX98" s="18">
        <v>602.26203630623525</v>
      </c>
      <c r="EY98" s="18">
        <v>727</v>
      </c>
      <c r="EZ98" s="18">
        <v>656.8001654831063</v>
      </c>
      <c r="FA98" s="18">
        <v>0</v>
      </c>
      <c r="FB98" s="18">
        <v>0</v>
      </c>
      <c r="FC98" s="18">
        <v>673.5</v>
      </c>
      <c r="FD98" s="18">
        <v>0</v>
      </c>
      <c r="FE98" s="18">
        <v>0</v>
      </c>
      <c r="FF98" s="18">
        <v>0</v>
      </c>
      <c r="FG98" s="18">
        <v>0</v>
      </c>
      <c r="FH98" s="14">
        <v>0</v>
      </c>
      <c r="FI98" s="14">
        <v>8800</v>
      </c>
      <c r="FJ98" s="14">
        <v>21200</v>
      </c>
      <c r="FK98" s="14">
        <v>21780</v>
      </c>
      <c r="FL98" s="14">
        <v>16438.689655172413</v>
      </c>
      <c r="FM98" s="14">
        <v>0</v>
      </c>
      <c r="FN98" s="14">
        <v>0</v>
      </c>
      <c r="FO98" s="14">
        <v>20000</v>
      </c>
      <c r="FP98" s="14">
        <v>0</v>
      </c>
      <c r="FQ98" s="14">
        <v>0</v>
      </c>
      <c r="FR98" s="14">
        <v>0</v>
      </c>
      <c r="FS98" s="14">
        <v>0</v>
      </c>
      <c r="FT98" s="17">
        <v>0</v>
      </c>
      <c r="FU98" s="17">
        <v>0.1</v>
      </c>
      <c r="FV98" s="17">
        <v>0.10353773584905661</v>
      </c>
      <c r="FW98" s="17">
        <v>0.1</v>
      </c>
      <c r="FX98" s="17">
        <v>0.13104912296894206</v>
      </c>
      <c r="FY98" s="17">
        <v>0</v>
      </c>
      <c r="FZ98" s="17">
        <v>0</v>
      </c>
      <c r="GA98" s="17">
        <v>0.1</v>
      </c>
      <c r="GB98" s="17">
        <v>0</v>
      </c>
      <c r="GC98" s="17">
        <v>0</v>
      </c>
      <c r="GD98" s="17">
        <v>0</v>
      </c>
      <c r="GE98" s="17">
        <v>0</v>
      </c>
      <c r="GF98" s="16"/>
      <c r="GG98" s="16">
        <v>0</v>
      </c>
      <c r="GH98" s="16">
        <v>0</v>
      </c>
      <c r="GI98" s="16">
        <v>0</v>
      </c>
      <c r="GJ98" s="16">
        <v>0</v>
      </c>
      <c r="GK98" s="16"/>
      <c r="GL98" s="16"/>
      <c r="GM98" s="16">
        <v>0</v>
      </c>
      <c r="GN98" s="16"/>
      <c r="GO98" s="16"/>
      <c r="GP98" s="16"/>
      <c r="GQ98" s="16"/>
      <c r="GR98" s="16"/>
      <c r="GS98" s="16">
        <v>1</v>
      </c>
      <c r="GT98" s="16">
        <v>0</v>
      </c>
      <c r="GU98" s="16">
        <v>0</v>
      </c>
      <c r="GV98" s="16">
        <v>0</v>
      </c>
      <c r="GW98" s="16"/>
      <c r="GX98" s="16"/>
      <c r="GY98" s="16">
        <v>0</v>
      </c>
      <c r="GZ98" s="16"/>
      <c r="HA98" s="16"/>
      <c r="HB98" s="16"/>
      <c r="HC98" s="16"/>
      <c r="HD98" s="16"/>
      <c r="HE98" s="16">
        <v>0</v>
      </c>
      <c r="HF98" s="16">
        <v>2</v>
      </c>
      <c r="HG98" s="16">
        <v>0</v>
      </c>
      <c r="HH98" s="16">
        <v>0</v>
      </c>
      <c r="HI98" s="16"/>
      <c r="HJ98" s="16"/>
      <c r="HK98" s="16">
        <v>0</v>
      </c>
      <c r="HL98" s="16"/>
      <c r="HM98" s="16"/>
      <c r="HN98" s="16"/>
      <c r="HO98" s="16"/>
      <c r="HP98" s="16"/>
      <c r="HQ98" s="16">
        <v>0</v>
      </c>
      <c r="HR98" s="16">
        <v>0</v>
      </c>
      <c r="HS98" s="16">
        <v>1</v>
      </c>
      <c r="HT98" s="16">
        <v>0</v>
      </c>
      <c r="HU98" s="16"/>
      <c r="HV98" s="16"/>
      <c r="HW98" s="16">
        <v>0</v>
      </c>
      <c r="HX98" s="16"/>
      <c r="HY98" s="16"/>
      <c r="HZ98" s="16"/>
      <c r="IA98" s="16"/>
      <c r="IB98" s="16"/>
      <c r="IC98" s="16">
        <v>0</v>
      </c>
      <c r="ID98" s="16">
        <v>0</v>
      </c>
      <c r="IE98" s="16">
        <v>0</v>
      </c>
      <c r="IF98" s="16">
        <v>29</v>
      </c>
      <c r="IG98" s="16"/>
      <c r="IH98" s="16"/>
      <c r="II98" s="16">
        <v>0</v>
      </c>
      <c r="IJ98" s="16"/>
      <c r="IK98" s="16"/>
      <c r="IL98" s="16"/>
      <c r="IM98" s="16"/>
      <c r="IN98" s="16"/>
      <c r="IO98" s="16">
        <v>0</v>
      </c>
      <c r="IP98" s="16">
        <v>0</v>
      </c>
      <c r="IQ98" s="16">
        <v>0</v>
      </c>
      <c r="IR98" s="16">
        <v>0</v>
      </c>
      <c r="IS98" s="16"/>
      <c r="IT98" s="16"/>
      <c r="IU98" s="16">
        <v>0</v>
      </c>
      <c r="IV98" s="16"/>
      <c r="IW98" s="16"/>
      <c r="IX98" s="16"/>
      <c r="IY98" s="16"/>
      <c r="IZ98" s="16"/>
      <c r="JA98" s="16">
        <v>0</v>
      </c>
      <c r="JB98" s="16">
        <v>0</v>
      </c>
      <c r="JC98" s="16">
        <v>0</v>
      </c>
      <c r="JD98" s="16">
        <v>0</v>
      </c>
      <c r="JE98" s="16"/>
      <c r="JF98" s="16"/>
      <c r="JG98" s="16">
        <v>0</v>
      </c>
      <c r="JH98" s="16"/>
      <c r="JI98" s="16"/>
      <c r="JJ98" s="16"/>
      <c r="JK98" s="16"/>
      <c r="JL98" s="16"/>
      <c r="JM98" s="16">
        <v>0</v>
      </c>
      <c r="JN98" s="16">
        <v>0</v>
      </c>
      <c r="JO98" s="16">
        <v>0</v>
      </c>
      <c r="JP98" s="16">
        <v>0</v>
      </c>
      <c r="JQ98" s="16"/>
      <c r="JR98" s="16"/>
      <c r="JS98" s="16">
        <v>1</v>
      </c>
      <c r="JT98" s="16"/>
      <c r="JU98" s="16"/>
      <c r="JV98" s="16"/>
      <c r="JW98" s="16"/>
      <c r="JX98" s="16"/>
      <c r="JY98" s="16">
        <v>0</v>
      </c>
      <c r="JZ98" s="16">
        <v>0</v>
      </c>
      <c r="KA98" s="16">
        <v>0</v>
      </c>
      <c r="KB98" s="16">
        <v>0</v>
      </c>
      <c r="KC98" s="16"/>
      <c r="KD98" s="16"/>
      <c r="KE98" s="16">
        <v>0</v>
      </c>
      <c r="KF98" s="16"/>
      <c r="KG98" s="16"/>
      <c r="KH98" s="16"/>
      <c r="KI98" s="16"/>
      <c r="KJ98" s="16"/>
      <c r="KK98" s="16">
        <v>0</v>
      </c>
      <c r="KL98" s="16">
        <v>0</v>
      </c>
      <c r="KM98" s="16">
        <v>0</v>
      </c>
      <c r="KN98" s="16">
        <v>0</v>
      </c>
      <c r="KO98" s="16"/>
      <c r="KP98" s="16"/>
      <c r="KQ98" s="16">
        <v>0</v>
      </c>
      <c r="KR98" s="16"/>
      <c r="KS98" s="16"/>
      <c r="KT98" s="16"/>
      <c r="KU98" s="16"/>
      <c r="KV98" s="16"/>
      <c r="KW98" s="16">
        <v>0</v>
      </c>
      <c r="KX98" s="16">
        <v>0</v>
      </c>
      <c r="KY98" s="16">
        <v>0</v>
      </c>
      <c r="KZ98" s="16">
        <v>0</v>
      </c>
      <c r="LA98" s="16"/>
      <c r="LB98" s="16"/>
      <c r="LC98" s="16">
        <v>0</v>
      </c>
      <c r="LD98" s="16"/>
      <c r="LE98" s="16"/>
      <c r="LF98" s="16"/>
      <c r="LG98" s="16"/>
      <c r="LH98" s="16"/>
      <c r="LI98" s="16">
        <v>0</v>
      </c>
      <c r="LJ98" s="16">
        <v>0</v>
      </c>
      <c r="LK98" s="16">
        <v>0</v>
      </c>
      <c r="LL98" s="16">
        <v>0</v>
      </c>
      <c r="LM98" s="16"/>
      <c r="LN98" s="16"/>
      <c r="LO98" s="16">
        <v>0</v>
      </c>
      <c r="LP98" s="16"/>
      <c r="LQ98" s="16"/>
      <c r="LR98" s="16"/>
      <c r="LS98" s="16"/>
      <c r="LT98" s="15"/>
      <c r="LU98" s="15">
        <v>0</v>
      </c>
      <c r="LV98" s="15">
        <v>0</v>
      </c>
      <c r="LW98" s="15">
        <v>0</v>
      </c>
      <c r="LX98" s="15">
        <v>0</v>
      </c>
      <c r="LY98" s="15"/>
      <c r="LZ98" s="15"/>
      <c r="MA98" s="15">
        <v>0</v>
      </c>
      <c r="MB98" s="15"/>
      <c r="MC98" s="15"/>
      <c r="MD98" s="15"/>
      <c r="ME98" s="15"/>
      <c r="MF98" s="15"/>
      <c r="MG98" s="15">
        <v>7835.0233333333299</v>
      </c>
      <c r="MH98" s="15">
        <v>0</v>
      </c>
      <c r="MI98" s="15">
        <v>0</v>
      </c>
      <c r="MJ98" s="15">
        <v>0</v>
      </c>
      <c r="MK98" s="15"/>
      <c r="ML98" s="15"/>
      <c r="MM98" s="15">
        <v>0</v>
      </c>
      <c r="MN98" s="15"/>
      <c r="MO98" s="15"/>
      <c r="MP98" s="15"/>
      <c r="MQ98" s="15"/>
      <c r="MR98" s="15"/>
      <c r="MS98" s="15">
        <v>0</v>
      </c>
      <c r="MT98" s="15">
        <v>37525.089999999997</v>
      </c>
      <c r="MU98" s="15">
        <v>0</v>
      </c>
      <c r="MV98" s="15">
        <v>0</v>
      </c>
      <c r="MW98" s="15"/>
      <c r="MX98" s="15"/>
      <c r="MY98" s="15">
        <v>0</v>
      </c>
      <c r="MZ98" s="15"/>
      <c r="NA98" s="15"/>
      <c r="NB98" s="15"/>
      <c r="NC98" s="15"/>
      <c r="ND98" s="15"/>
      <c r="NE98" s="15">
        <v>0</v>
      </c>
      <c r="NF98" s="15">
        <v>0</v>
      </c>
      <c r="NG98" s="15">
        <v>19398.18</v>
      </c>
      <c r="NH98" s="15">
        <v>0</v>
      </c>
      <c r="NI98" s="15"/>
      <c r="NJ98" s="15"/>
      <c r="NK98" s="15">
        <v>0</v>
      </c>
      <c r="NL98" s="15"/>
      <c r="NM98" s="15"/>
      <c r="NN98" s="15"/>
      <c r="NO98" s="15"/>
      <c r="NP98" s="15"/>
      <c r="NQ98" s="15">
        <v>0</v>
      </c>
      <c r="NR98" s="15">
        <v>0</v>
      </c>
      <c r="NS98" s="15">
        <v>0</v>
      </c>
      <c r="NT98" s="15">
        <v>411170.72</v>
      </c>
      <c r="NU98" s="15"/>
      <c r="NV98" s="15"/>
      <c r="NW98" s="15">
        <v>0</v>
      </c>
      <c r="NX98" s="15"/>
      <c r="NY98" s="15"/>
      <c r="NZ98" s="15"/>
      <c r="OA98" s="15"/>
      <c r="OB98" s="15"/>
      <c r="OC98" s="15">
        <v>0</v>
      </c>
      <c r="OD98" s="15">
        <v>0</v>
      </c>
      <c r="OE98" s="15">
        <v>0</v>
      </c>
      <c r="OF98" s="15">
        <v>0</v>
      </c>
      <c r="OG98" s="15"/>
      <c r="OH98" s="15"/>
      <c r="OI98" s="15">
        <v>0</v>
      </c>
      <c r="OJ98" s="15"/>
      <c r="OK98" s="15"/>
      <c r="OL98" s="15"/>
      <c r="OM98" s="15"/>
      <c r="ON98" s="15"/>
      <c r="OO98" s="15">
        <v>0</v>
      </c>
      <c r="OP98" s="15">
        <v>0</v>
      </c>
      <c r="OQ98" s="15">
        <v>0</v>
      </c>
      <c r="OR98" s="15">
        <v>0</v>
      </c>
      <c r="OS98" s="15"/>
      <c r="OT98" s="15"/>
      <c r="OU98" s="15">
        <v>0</v>
      </c>
      <c r="OV98" s="15"/>
      <c r="OW98" s="15"/>
      <c r="OX98" s="15"/>
      <c r="OY98" s="15"/>
      <c r="OZ98" s="15"/>
      <c r="PA98" s="15">
        <v>0</v>
      </c>
      <c r="PB98" s="15">
        <v>0</v>
      </c>
      <c r="PC98" s="15">
        <v>0</v>
      </c>
      <c r="PD98" s="15">
        <v>0</v>
      </c>
      <c r="PE98" s="15"/>
      <c r="PF98" s="15"/>
      <c r="PG98" s="15">
        <v>17851.599999999999</v>
      </c>
      <c r="PH98" s="15"/>
      <c r="PI98" s="15"/>
      <c r="PJ98" s="15"/>
      <c r="PK98" s="15"/>
      <c r="PL98" s="15"/>
      <c r="PM98" s="15">
        <v>0</v>
      </c>
      <c r="PN98" s="15">
        <v>0</v>
      </c>
      <c r="PO98" s="15">
        <v>0</v>
      </c>
      <c r="PP98" s="15">
        <v>0</v>
      </c>
      <c r="PQ98" s="15"/>
      <c r="PR98" s="15"/>
      <c r="PS98" s="15">
        <v>0</v>
      </c>
      <c r="PT98" s="15"/>
      <c r="PU98" s="15"/>
      <c r="PV98" s="15"/>
      <c r="PW98" s="15"/>
      <c r="PX98" s="15"/>
      <c r="PY98" s="15">
        <v>0</v>
      </c>
      <c r="PZ98" s="15">
        <v>0</v>
      </c>
      <c r="QA98" s="15">
        <v>0</v>
      </c>
      <c r="QB98" s="15">
        <v>0</v>
      </c>
      <c r="QC98" s="15"/>
      <c r="QD98" s="15"/>
      <c r="QE98" s="15">
        <v>0</v>
      </c>
      <c r="QF98" s="15"/>
      <c r="QG98" s="15"/>
      <c r="QH98" s="15"/>
      <c r="QI98" s="15"/>
    </row>
    <row r="99" spans="16:451">
      <c r="P99" s="11"/>
      <c r="Q99" s="11"/>
      <c r="R99" s="13"/>
      <c r="S99" s="13" t="s">
        <v>52</v>
      </c>
      <c r="T99" s="16"/>
      <c r="U99" s="16"/>
      <c r="V99" s="16"/>
      <c r="W99" s="16"/>
      <c r="X99" s="16">
        <v>2</v>
      </c>
      <c r="Y99" s="16"/>
      <c r="Z99" s="16"/>
      <c r="AA99" s="16">
        <v>20</v>
      </c>
      <c r="AB99" s="16"/>
      <c r="AC99" s="16"/>
      <c r="AD99" s="16"/>
      <c r="AE99" s="16"/>
      <c r="AF99" s="24"/>
      <c r="AG99" s="24"/>
      <c r="AH99" s="24"/>
      <c r="AI99" s="24"/>
      <c r="AJ99" s="24">
        <v>18114.96</v>
      </c>
      <c r="AK99" s="24"/>
      <c r="AL99" s="24"/>
      <c r="AM99" s="24">
        <v>251226.03000000003</v>
      </c>
      <c r="AN99" s="24"/>
      <c r="AO99" s="24"/>
      <c r="AP99" s="24"/>
      <c r="AQ99" s="24"/>
      <c r="AR99" s="15"/>
      <c r="AS99" s="15"/>
      <c r="AT99" s="15"/>
      <c r="AU99" s="15"/>
      <c r="AV99" s="15">
        <v>18091.309999999998</v>
      </c>
      <c r="AW99" s="15"/>
      <c r="AX99" s="15"/>
      <c r="AY99" s="15">
        <v>0</v>
      </c>
      <c r="AZ99" s="15"/>
      <c r="BA99" s="15"/>
      <c r="BB99" s="15"/>
      <c r="BC99" s="15"/>
      <c r="BD99" s="15"/>
      <c r="BE99" s="15"/>
      <c r="BF99" s="15"/>
      <c r="BG99" s="15"/>
      <c r="BH99" s="15">
        <v>23.65</v>
      </c>
      <c r="BI99" s="15"/>
      <c r="BJ99" s="15"/>
      <c r="BK99" s="15">
        <v>0</v>
      </c>
      <c r="BL99" s="15"/>
      <c r="BM99" s="15"/>
      <c r="BN99" s="15"/>
      <c r="BO99" s="15"/>
      <c r="BP99" s="15"/>
      <c r="BQ99" s="15"/>
      <c r="BR99" s="15"/>
      <c r="BS99" s="15"/>
      <c r="BT99" s="15">
        <v>117.38</v>
      </c>
      <c r="BU99" s="15"/>
      <c r="BV99" s="15"/>
      <c r="BW99" s="15">
        <v>0</v>
      </c>
      <c r="BX99" s="15"/>
      <c r="BY99" s="15"/>
      <c r="BZ99" s="15"/>
      <c r="CA99" s="15"/>
      <c r="CB99" s="17" t="e">
        <v>#DIV/0!</v>
      </c>
      <c r="CC99" s="17" t="e">
        <v>#DIV/0!</v>
      </c>
      <c r="CD99" s="17" t="e">
        <v>#DIV/0!</v>
      </c>
      <c r="CE99" s="17" t="e">
        <v>#DIV/0!</v>
      </c>
      <c r="CF99" s="17">
        <v>0</v>
      </c>
      <c r="CG99" s="17" t="e">
        <v>#DIV/0!</v>
      </c>
      <c r="CH99" s="17" t="e">
        <v>#DIV/0!</v>
      </c>
      <c r="CI99" s="17">
        <v>1</v>
      </c>
      <c r="CJ99" s="17" t="e">
        <v>#DIV/0!</v>
      </c>
      <c r="CK99" s="17" t="e">
        <v>#DIV/0!</v>
      </c>
      <c r="CL99" s="17" t="e">
        <v>#DIV/0!</v>
      </c>
      <c r="CM99" s="17" t="e">
        <v>#DIV/0!</v>
      </c>
      <c r="CN99" s="17" t="e">
        <v>#DIV/0!</v>
      </c>
      <c r="CO99" s="17" t="e">
        <v>#DIV/0!</v>
      </c>
      <c r="CP99" s="17" t="e">
        <v>#DIV/0!</v>
      </c>
      <c r="CQ99" s="17" t="e">
        <v>#DIV/0!</v>
      </c>
      <c r="CR99" s="17">
        <v>0</v>
      </c>
      <c r="CS99" s="17" t="e">
        <v>#DIV/0!</v>
      </c>
      <c r="CT99" s="17" t="e">
        <v>#DIV/0!</v>
      </c>
      <c r="CU99" s="17">
        <v>0</v>
      </c>
      <c r="CV99" s="17" t="e">
        <v>#DIV/0!</v>
      </c>
      <c r="CW99" s="17" t="e">
        <v>#DIV/0!</v>
      </c>
      <c r="CX99" s="17" t="e">
        <v>#DIV/0!</v>
      </c>
      <c r="CY99" s="17" t="e">
        <v>#DIV/0!</v>
      </c>
      <c r="CZ99" s="17">
        <v>0</v>
      </c>
      <c r="DA99" s="17">
        <v>0</v>
      </c>
      <c r="DB99" s="17">
        <v>0</v>
      </c>
      <c r="DC99" s="17">
        <v>0</v>
      </c>
      <c r="DD99" s="17">
        <v>0.17990000000000003</v>
      </c>
      <c r="DE99" s="17">
        <v>0</v>
      </c>
      <c r="DF99" s="17">
        <v>0</v>
      </c>
      <c r="DG99" s="17">
        <v>0.16562104415611267</v>
      </c>
      <c r="DH99" s="17">
        <v>0</v>
      </c>
      <c r="DI99" s="17">
        <v>0</v>
      </c>
      <c r="DJ99" s="17">
        <v>0</v>
      </c>
      <c r="DK99" s="17">
        <v>0</v>
      </c>
      <c r="DL99" s="18">
        <v>0</v>
      </c>
      <c r="DM99" s="18">
        <v>0</v>
      </c>
      <c r="DN99" s="18">
        <v>0</v>
      </c>
      <c r="DO99" s="18">
        <v>0</v>
      </c>
      <c r="DP99" s="18">
        <v>120</v>
      </c>
      <c r="DQ99" s="18">
        <v>0</v>
      </c>
      <c r="DR99" s="18">
        <v>0</v>
      </c>
      <c r="DS99" s="18">
        <v>115.11201151276315</v>
      </c>
      <c r="DT99" s="18">
        <v>0</v>
      </c>
      <c r="DU99" s="18">
        <v>0</v>
      </c>
      <c r="DV99" s="18">
        <v>0</v>
      </c>
      <c r="DW99" s="18">
        <v>0</v>
      </c>
      <c r="DX99" s="18">
        <v>0</v>
      </c>
      <c r="DY99" s="18">
        <v>0</v>
      </c>
      <c r="DZ99" s="18">
        <v>0</v>
      </c>
      <c r="EA99" s="18">
        <v>0</v>
      </c>
      <c r="EB99" s="18">
        <v>113.86138613861387</v>
      </c>
      <c r="EC99" s="18">
        <v>0</v>
      </c>
      <c r="ED99" s="18">
        <v>0</v>
      </c>
      <c r="EE99" s="18">
        <v>109.61446602370091</v>
      </c>
      <c r="EF99" s="18">
        <v>0</v>
      </c>
      <c r="EG99" s="18">
        <v>0</v>
      </c>
      <c r="EH99" s="18">
        <v>0</v>
      </c>
      <c r="EI99" s="18">
        <v>0</v>
      </c>
      <c r="EJ99" s="18">
        <v>0</v>
      </c>
      <c r="EK99" s="18">
        <v>0</v>
      </c>
      <c r="EL99" s="18">
        <v>0</v>
      </c>
      <c r="EM99" s="18">
        <v>0</v>
      </c>
      <c r="EN99" s="18">
        <v>6</v>
      </c>
      <c r="EO99" s="18">
        <v>0</v>
      </c>
      <c r="EP99" s="18">
        <v>0</v>
      </c>
      <c r="EQ99" s="18">
        <v>6</v>
      </c>
      <c r="ER99" s="18">
        <v>0</v>
      </c>
      <c r="ES99" s="18">
        <v>0</v>
      </c>
      <c r="ET99" s="18">
        <v>0</v>
      </c>
      <c r="EU99" s="18">
        <v>0</v>
      </c>
      <c r="EV99" s="18">
        <v>0</v>
      </c>
      <c r="EW99" s="18">
        <v>0</v>
      </c>
      <c r="EX99" s="18">
        <v>0</v>
      </c>
      <c r="EY99" s="18">
        <v>0</v>
      </c>
      <c r="EZ99" s="18">
        <v>623.37871287128712</v>
      </c>
      <c r="FA99" s="18">
        <v>0</v>
      </c>
      <c r="FB99" s="18">
        <v>0</v>
      </c>
      <c r="FC99" s="18">
        <v>673.40390270619832</v>
      </c>
      <c r="FD99" s="18">
        <v>0</v>
      </c>
      <c r="FE99" s="18">
        <v>0</v>
      </c>
      <c r="FF99" s="18">
        <v>0</v>
      </c>
      <c r="FG99" s="18">
        <v>0</v>
      </c>
      <c r="FH99" s="14">
        <v>0</v>
      </c>
      <c r="FI99" s="14">
        <v>0</v>
      </c>
      <c r="FJ99" s="14">
        <v>0</v>
      </c>
      <c r="FK99" s="14">
        <v>0</v>
      </c>
      <c r="FL99" s="14">
        <v>10100</v>
      </c>
      <c r="FM99" s="14">
        <v>0</v>
      </c>
      <c r="FN99" s="14">
        <v>0</v>
      </c>
      <c r="FO99" s="14">
        <v>14797.35</v>
      </c>
      <c r="FP99" s="14">
        <v>0</v>
      </c>
      <c r="FQ99" s="14">
        <v>0</v>
      </c>
      <c r="FR99" s="14">
        <v>0</v>
      </c>
      <c r="FS99" s="14">
        <v>0</v>
      </c>
      <c r="FT99" s="17">
        <v>0</v>
      </c>
      <c r="FU99" s="17">
        <v>0</v>
      </c>
      <c r="FV99" s="17">
        <v>0</v>
      </c>
      <c r="FW99" s="17">
        <v>0</v>
      </c>
      <c r="FX99" s="17">
        <v>0.1</v>
      </c>
      <c r="FY99" s="17">
        <v>0</v>
      </c>
      <c r="FZ99" s="17">
        <v>0</v>
      </c>
      <c r="GA99" s="17">
        <v>0.14298881218596574</v>
      </c>
      <c r="GB99" s="17">
        <v>0</v>
      </c>
      <c r="GC99" s="17">
        <v>0</v>
      </c>
      <c r="GD99" s="17">
        <v>0</v>
      </c>
      <c r="GE99" s="17">
        <v>0</v>
      </c>
      <c r="GF99" s="16"/>
      <c r="GG99" s="16"/>
      <c r="GH99" s="16"/>
      <c r="GI99" s="16"/>
      <c r="GJ99" s="16">
        <v>0</v>
      </c>
      <c r="GK99" s="16"/>
      <c r="GL99" s="16"/>
      <c r="GM99" s="16">
        <v>0</v>
      </c>
      <c r="GN99" s="16"/>
      <c r="GO99" s="16"/>
      <c r="GP99" s="16"/>
      <c r="GQ99" s="16"/>
      <c r="GR99" s="16"/>
      <c r="GS99" s="16"/>
      <c r="GT99" s="16"/>
      <c r="GU99" s="16"/>
      <c r="GV99" s="16">
        <v>0</v>
      </c>
      <c r="GW99" s="16"/>
      <c r="GX99" s="16"/>
      <c r="GY99" s="16">
        <v>0</v>
      </c>
      <c r="GZ99" s="16"/>
      <c r="HA99" s="16"/>
      <c r="HB99" s="16"/>
      <c r="HC99" s="16"/>
      <c r="HD99" s="16"/>
      <c r="HE99" s="16"/>
      <c r="HF99" s="16"/>
      <c r="HG99" s="16"/>
      <c r="HH99" s="16">
        <v>0</v>
      </c>
      <c r="HI99" s="16"/>
      <c r="HJ99" s="16"/>
      <c r="HK99" s="16">
        <v>0</v>
      </c>
      <c r="HL99" s="16"/>
      <c r="HM99" s="16"/>
      <c r="HN99" s="16"/>
      <c r="HO99" s="16"/>
      <c r="HP99" s="16"/>
      <c r="HQ99" s="16"/>
      <c r="HR99" s="16"/>
      <c r="HS99" s="16"/>
      <c r="HT99" s="16">
        <v>0</v>
      </c>
      <c r="HU99" s="16"/>
      <c r="HV99" s="16"/>
      <c r="HW99" s="16">
        <v>0</v>
      </c>
      <c r="HX99" s="16"/>
      <c r="HY99" s="16"/>
      <c r="HZ99" s="16"/>
      <c r="IA99" s="16"/>
      <c r="IB99" s="16"/>
      <c r="IC99" s="16"/>
      <c r="ID99" s="16"/>
      <c r="IE99" s="16"/>
      <c r="IF99" s="16">
        <v>2</v>
      </c>
      <c r="IG99" s="16"/>
      <c r="IH99" s="16"/>
      <c r="II99" s="16">
        <v>0</v>
      </c>
      <c r="IJ99" s="16"/>
      <c r="IK99" s="16"/>
      <c r="IL99" s="16"/>
      <c r="IM99" s="16"/>
      <c r="IN99" s="16"/>
      <c r="IO99" s="16"/>
      <c r="IP99" s="16"/>
      <c r="IQ99" s="16"/>
      <c r="IR99" s="16">
        <v>0</v>
      </c>
      <c r="IS99" s="16"/>
      <c r="IT99" s="16"/>
      <c r="IU99" s="16">
        <v>0</v>
      </c>
      <c r="IV99" s="16"/>
      <c r="IW99" s="16"/>
      <c r="IX99" s="16"/>
      <c r="IY99" s="16"/>
      <c r="IZ99" s="16"/>
      <c r="JA99" s="16"/>
      <c r="JB99" s="16"/>
      <c r="JC99" s="16"/>
      <c r="JD99" s="16">
        <v>0</v>
      </c>
      <c r="JE99" s="16"/>
      <c r="JF99" s="16"/>
      <c r="JG99" s="16">
        <v>0</v>
      </c>
      <c r="JH99" s="16"/>
      <c r="JI99" s="16"/>
      <c r="JJ99" s="16"/>
      <c r="JK99" s="16"/>
      <c r="JL99" s="16"/>
      <c r="JM99" s="16"/>
      <c r="JN99" s="16"/>
      <c r="JO99" s="16"/>
      <c r="JP99" s="16">
        <v>0</v>
      </c>
      <c r="JQ99" s="16"/>
      <c r="JR99" s="16"/>
      <c r="JS99" s="16">
        <v>20</v>
      </c>
      <c r="JT99" s="16"/>
      <c r="JU99" s="16"/>
      <c r="JV99" s="16"/>
      <c r="JW99" s="16"/>
      <c r="JX99" s="16"/>
      <c r="JY99" s="16"/>
      <c r="JZ99" s="16"/>
      <c r="KA99" s="16"/>
      <c r="KB99" s="16">
        <v>0</v>
      </c>
      <c r="KC99" s="16"/>
      <c r="KD99" s="16"/>
      <c r="KE99" s="16">
        <v>0</v>
      </c>
      <c r="KF99" s="16"/>
      <c r="KG99" s="16"/>
      <c r="KH99" s="16"/>
      <c r="KI99" s="16"/>
      <c r="KJ99" s="16"/>
      <c r="KK99" s="16"/>
      <c r="KL99" s="16"/>
      <c r="KM99" s="16"/>
      <c r="KN99" s="16">
        <v>0</v>
      </c>
      <c r="KO99" s="16"/>
      <c r="KP99" s="16"/>
      <c r="KQ99" s="16">
        <v>0</v>
      </c>
      <c r="KR99" s="16"/>
      <c r="KS99" s="16"/>
      <c r="KT99" s="16"/>
      <c r="KU99" s="16"/>
      <c r="KV99" s="16"/>
      <c r="KW99" s="16"/>
      <c r="KX99" s="16"/>
      <c r="KY99" s="16"/>
      <c r="KZ99" s="16">
        <v>0</v>
      </c>
      <c r="LA99" s="16"/>
      <c r="LB99" s="16"/>
      <c r="LC99" s="16">
        <v>0</v>
      </c>
      <c r="LD99" s="16"/>
      <c r="LE99" s="16"/>
      <c r="LF99" s="16"/>
      <c r="LG99" s="16"/>
      <c r="LH99" s="16"/>
      <c r="LI99" s="16"/>
      <c r="LJ99" s="16"/>
      <c r="LK99" s="16"/>
      <c r="LL99" s="16">
        <v>0</v>
      </c>
      <c r="LM99" s="16"/>
      <c r="LN99" s="16"/>
      <c r="LO99" s="16">
        <v>0</v>
      </c>
      <c r="LP99" s="16"/>
      <c r="LQ99" s="16"/>
      <c r="LR99" s="16"/>
      <c r="LS99" s="16"/>
      <c r="LT99" s="15"/>
      <c r="LU99" s="15"/>
      <c r="LV99" s="15"/>
      <c r="LW99" s="15"/>
      <c r="LX99" s="15">
        <v>0</v>
      </c>
      <c r="LY99" s="15"/>
      <c r="LZ99" s="15"/>
      <c r="MA99" s="15">
        <v>0</v>
      </c>
      <c r="MB99" s="15"/>
      <c r="MC99" s="15"/>
      <c r="MD99" s="15"/>
      <c r="ME99" s="15"/>
      <c r="MF99" s="15"/>
      <c r="MG99" s="15"/>
      <c r="MH99" s="15"/>
      <c r="MI99" s="15"/>
      <c r="MJ99" s="15">
        <v>0</v>
      </c>
      <c r="MK99" s="15"/>
      <c r="ML99" s="15"/>
      <c r="MM99" s="15">
        <v>0</v>
      </c>
      <c r="MN99" s="15"/>
      <c r="MO99" s="15"/>
      <c r="MP99" s="15"/>
      <c r="MQ99" s="15"/>
      <c r="MR99" s="15"/>
      <c r="MS99" s="15"/>
      <c r="MT99" s="15"/>
      <c r="MU99" s="15"/>
      <c r="MV99" s="15">
        <v>0</v>
      </c>
      <c r="MW99" s="15"/>
      <c r="MX99" s="15"/>
      <c r="MY99" s="15">
        <v>0</v>
      </c>
      <c r="MZ99" s="15"/>
      <c r="NA99" s="15"/>
      <c r="NB99" s="15"/>
      <c r="NC99" s="15"/>
      <c r="ND99" s="15"/>
      <c r="NE99" s="15"/>
      <c r="NF99" s="15"/>
      <c r="NG99" s="15"/>
      <c r="NH99" s="15">
        <v>0</v>
      </c>
      <c r="NI99" s="15"/>
      <c r="NJ99" s="15"/>
      <c r="NK99" s="15">
        <v>0</v>
      </c>
      <c r="NL99" s="15"/>
      <c r="NM99" s="15"/>
      <c r="NN99" s="15"/>
      <c r="NO99" s="15"/>
      <c r="NP99" s="15"/>
      <c r="NQ99" s="15"/>
      <c r="NR99" s="15"/>
      <c r="NS99" s="15"/>
      <c r="NT99" s="15">
        <v>18091.309999999998</v>
      </c>
      <c r="NU99" s="15"/>
      <c r="NV99" s="15"/>
      <c r="NW99" s="15">
        <v>0</v>
      </c>
      <c r="NX99" s="15"/>
      <c r="NY99" s="15"/>
      <c r="NZ99" s="15"/>
      <c r="OA99" s="15"/>
      <c r="OB99" s="15"/>
      <c r="OC99" s="15"/>
      <c r="OD99" s="15"/>
      <c r="OE99" s="15"/>
      <c r="OF99" s="15">
        <v>0</v>
      </c>
      <c r="OG99" s="15"/>
      <c r="OH99" s="15"/>
      <c r="OI99" s="15">
        <v>0</v>
      </c>
      <c r="OJ99" s="15"/>
      <c r="OK99" s="15"/>
      <c r="OL99" s="15"/>
      <c r="OM99" s="15"/>
      <c r="ON99" s="15"/>
      <c r="OO99" s="15"/>
      <c r="OP99" s="15"/>
      <c r="OQ99" s="15"/>
      <c r="OR99" s="15">
        <v>0</v>
      </c>
      <c r="OS99" s="15"/>
      <c r="OT99" s="15"/>
      <c r="OU99" s="15">
        <v>0</v>
      </c>
      <c r="OV99" s="15"/>
      <c r="OW99" s="15"/>
      <c r="OX99" s="15"/>
      <c r="OY99" s="15"/>
      <c r="OZ99" s="15"/>
      <c r="PA99" s="15"/>
      <c r="PB99" s="15"/>
      <c r="PC99" s="15"/>
      <c r="PD99" s="15">
        <v>0</v>
      </c>
      <c r="PE99" s="15"/>
      <c r="PF99" s="15"/>
      <c r="PG99" s="15">
        <v>251226.03000000003</v>
      </c>
      <c r="PH99" s="15"/>
      <c r="PI99" s="15"/>
      <c r="PJ99" s="15"/>
      <c r="PK99" s="15"/>
      <c r="PL99" s="15"/>
      <c r="PM99" s="15"/>
      <c r="PN99" s="15"/>
      <c r="PO99" s="15"/>
      <c r="PP99" s="15">
        <v>0</v>
      </c>
      <c r="PQ99" s="15"/>
      <c r="PR99" s="15"/>
      <c r="PS99" s="15">
        <v>0</v>
      </c>
      <c r="PT99" s="15"/>
      <c r="PU99" s="15"/>
      <c r="PV99" s="15"/>
      <c r="PW99" s="15"/>
      <c r="PX99" s="15"/>
      <c r="PY99" s="15"/>
      <c r="PZ99" s="15"/>
      <c r="QA99" s="15"/>
      <c r="QB99" s="15">
        <v>0</v>
      </c>
      <c r="QC99" s="15"/>
      <c r="QD99" s="15"/>
      <c r="QE99" s="15">
        <v>0</v>
      </c>
      <c r="QF99" s="15"/>
      <c r="QG99" s="15"/>
      <c r="QH99" s="15"/>
      <c r="QI99" s="15"/>
    </row>
    <row r="100" spans="16:451">
      <c r="P100" s="11"/>
      <c r="Q100" s="11"/>
      <c r="R100" s="13"/>
      <c r="S100" s="13" t="s">
        <v>99</v>
      </c>
      <c r="T100" s="16"/>
      <c r="U100" s="16">
        <v>1</v>
      </c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24"/>
      <c r="AG100" s="24">
        <v>10734.27</v>
      </c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15"/>
      <c r="AS100" s="15">
        <v>10734.27</v>
      </c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>
        <v>0</v>
      </c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>
        <v>160.92459775</v>
      </c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7" t="e">
        <v>#DIV/0!</v>
      </c>
      <c r="CC100" s="17">
        <v>0</v>
      </c>
      <c r="CD100" s="17" t="e">
        <v>#DIV/0!</v>
      </c>
      <c r="CE100" s="17" t="e">
        <v>#DIV/0!</v>
      </c>
      <c r="CF100" s="17" t="e">
        <v>#DIV/0!</v>
      </c>
      <c r="CG100" s="17" t="e">
        <v>#DIV/0!</v>
      </c>
      <c r="CH100" s="17" t="e">
        <v>#DIV/0!</v>
      </c>
      <c r="CI100" s="17" t="e">
        <v>#DIV/0!</v>
      </c>
      <c r="CJ100" s="17" t="e">
        <v>#DIV/0!</v>
      </c>
      <c r="CK100" s="17" t="e">
        <v>#DIV/0!</v>
      </c>
      <c r="CL100" s="17" t="e">
        <v>#DIV/0!</v>
      </c>
      <c r="CM100" s="17" t="e">
        <v>#DIV/0!</v>
      </c>
      <c r="CN100" s="17" t="e">
        <v>#DIV/0!</v>
      </c>
      <c r="CO100" s="17">
        <v>0</v>
      </c>
      <c r="CP100" s="17" t="e">
        <v>#DIV/0!</v>
      </c>
      <c r="CQ100" s="17" t="e">
        <v>#DIV/0!</v>
      </c>
      <c r="CR100" s="17" t="e">
        <v>#DIV/0!</v>
      </c>
      <c r="CS100" s="17" t="e">
        <v>#DIV/0!</v>
      </c>
      <c r="CT100" s="17" t="e">
        <v>#DIV/0!</v>
      </c>
      <c r="CU100" s="17" t="e">
        <v>#DIV/0!</v>
      </c>
      <c r="CV100" s="17" t="e">
        <v>#DIV/0!</v>
      </c>
      <c r="CW100" s="17" t="e">
        <v>#DIV/0!</v>
      </c>
      <c r="CX100" s="17" t="e">
        <v>#DIV/0!</v>
      </c>
      <c r="CY100" s="17" t="e">
        <v>#DIV/0!</v>
      </c>
      <c r="CZ100" s="17">
        <v>0</v>
      </c>
      <c r="DA100" s="17">
        <v>0.17989999999999998</v>
      </c>
      <c r="DB100" s="17">
        <v>0</v>
      </c>
      <c r="DC100" s="17">
        <v>0</v>
      </c>
      <c r="DD100" s="17">
        <v>0</v>
      </c>
      <c r="DE100" s="17">
        <v>0</v>
      </c>
      <c r="DF100" s="17">
        <v>0</v>
      </c>
      <c r="DG100" s="17">
        <v>0</v>
      </c>
      <c r="DH100" s="17">
        <v>0</v>
      </c>
      <c r="DI100" s="17">
        <v>0</v>
      </c>
      <c r="DJ100" s="17">
        <v>0</v>
      </c>
      <c r="DK100" s="17">
        <v>0</v>
      </c>
      <c r="DL100" s="18">
        <v>0</v>
      </c>
      <c r="DM100" s="18">
        <v>120</v>
      </c>
      <c r="DN100" s="18">
        <v>0</v>
      </c>
      <c r="DO100" s="18">
        <v>0</v>
      </c>
      <c r="DP100" s="18">
        <v>0</v>
      </c>
      <c r="DQ100" s="18">
        <v>0</v>
      </c>
      <c r="DR100" s="18">
        <v>0</v>
      </c>
      <c r="DS100" s="18">
        <v>0</v>
      </c>
      <c r="DT100" s="18">
        <v>0</v>
      </c>
      <c r="DU100" s="18">
        <v>0</v>
      </c>
      <c r="DV100" s="18">
        <v>0</v>
      </c>
      <c r="DW100" s="18">
        <v>0</v>
      </c>
      <c r="DX100" s="18">
        <v>0</v>
      </c>
      <c r="DY100" s="18">
        <v>117</v>
      </c>
      <c r="DZ100" s="18">
        <v>0</v>
      </c>
      <c r="EA100" s="18">
        <v>0</v>
      </c>
      <c r="EB100" s="18">
        <v>0</v>
      </c>
      <c r="EC100" s="18">
        <v>0</v>
      </c>
      <c r="ED100" s="18">
        <v>0</v>
      </c>
      <c r="EE100" s="18">
        <v>0</v>
      </c>
      <c r="EF100" s="18">
        <v>0</v>
      </c>
      <c r="EG100" s="18">
        <v>0</v>
      </c>
      <c r="EH100" s="18">
        <v>0</v>
      </c>
      <c r="EI100" s="18">
        <v>0</v>
      </c>
      <c r="EJ100" s="18">
        <v>0</v>
      </c>
      <c r="EK100" s="18">
        <v>6</v>
      </c>
      <c r="EL100" s="18">
        <v>0</v>
      </c>
      <c r="EM100" s="18">
        <v>0</v>
      </c>
      <c r="EN100" s="18">
        <v>0</v>
      </c>
      <c r="EO100" s="18">
        <v>0</v>
      </c>
      <c r="EP100" s="18">
        <v>0</v>
      </c>
      <c r="EQ100" s="18">
        <v>0</v>
      </c>
      <c r="ER100" s="18">
        <v>0</v>
      </c>
      <c r="ES100" s="18">
        <v>0</v>
      </c>
      <c r="ET100" s="18">
        <v>0</v>
      </c>
      <c r="EU100" s="18">
        <v>0</v>
      </c>
      <c r="EV100" s="18">
        <v>0</v>
      </c>
      <c r="EW100" s="18">
        <v>578</v>
      </c>
      <c r="EX100" s="18">
        <v>0</v>
      </c>
      <c r="EY100" s="18">
        <v>0</v>
      </c>
      <c r="EZ100" s="18">
        <v>0</v>
      </c>
      <c r="FA100" s="18">
        <v>0</v>
      </c>
      <c r="FB100" s="18">
        <v>0</v>
      </c>
      <c r="FC100" s="18">
        <v>0</v>
      </c>
      <c r="FD100" s="18">
        <v>0</v>
      </c>
      <c r="FE100" s="18">
        <v>0</v>
      </c>
      <c r="FF100" s="18">
        <v>0</v>
      </c>
      <c r="FG100" s="18">
        <v>0</v>
      </c>
      <c r="FH100" s="14">
        <v>0</v>
      </c>
      <c r="FI100" s="14">
        <v>12000</v>
      </c>
      <c r="FJ100" s="14">
        <v>0</v>
      </c>
      <c r="FK100" s="14">
        <v>0</v>
      </c>
      <c r="FL100" s="14">
        <v>0</v>
      </c>
      <c r="FM100" s="14">
        <v>0</v>
      </c>
      <c r="FN100" s="14">
        <v>0</v>
      </c>
      <c r="FO100" s="14">
        <v>0</v>
      </c>
      <c r="FP100" s="14">
        <v>0</v>
      </c>
      <c r="FQ100" s="14">
        <v>0</v>
      </c>
      <c r="FR100" s="14">
        <v>0</v>
      </c>
      <c r="FS100" s="14">
        <v>0</v>
      </c>
      <c r="FT100" s="17">
        <v>0</v>
      </c>
      <c r="FU100" s="17">
        <v>0.1</v>
      </c>
      <c r="FV100" s="17">
        <v>0</v>
      </c>
      <c r="FW100" s="17">
        <v>0</v>
      </c>
      <c r="FX100" s="17">
        <v>0</v>
      </c>
      <c r="FY100" s="17">
        <v>0</v>
      </c>
      <c r="FZ100" s="17">
        <v>0</v>
      </c>
      <c r="GA100" s="17">
        <v>0</v>
      </c>
      <c r="GB100" s="17">
        <v>0</v>
      </c>
      <c r="GC100" s="17">
        <v>0</v>
      </c>
      <c r="GD100" s="17">
        <v>0</v>
      </c>
      <c r="GE100" s="17">
        <v>0</v>
      </c>
      <c r="GF100" s="16"/>
      <c r="GG100" s="16">
        <v>0</v>
      </c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>
        <v>1</v>
      </c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  <c r="HD100" s="16"/>
      <c r="HE100" s="16">
        <v>0</v>
      </c>
      <c r="HF100" s="16"/>
      <c r="HG100" s="16"/>
      <c r="HH100" s="16"/>
      <c r="HI100" s="16"/>
      <c r="HJ100" s="16"/>
      <c r="HK100" s="16"/>
      <c r="HL100" s="16"/>
      <c r="HM100" s="16"/>
      <c r="HN100" s="16"/>
      <c r="HO100" s="16"/>
      <c r="HP100" s="16"/>
      <c r="HQ100" s="16">
        <v>0</v>
      </c>
      <c r="HR100" s="16"/>
      <c r="HS100" s="16"/>
      <c r="HT100" s="16"/>
      <c r="HU100" s="16"/>
      <c r="HV100" s="16"/>
      <c r="HW100" s="16"/>
      <c r="HX100" s="16"/>
      <c r="HY100" s="16"/>
      <c r="HZ100" s="16"/>
      <c r="IA100" s="16"/>
      <c r="IB100" s="16"/>
      <c r="IC100" s="16">
        <v>0</v>
      </c>
      <c r="ID100" s="16"/>
      <c r="IE100" s="16"/>
      <c r="IF100" s="16"/>
      <c r="IG100" s="16"/>
      <c r="IH100" s="16"/>
      <c r="II100" s="16"/>
      <c r="IJ100" s="16"/>
      <c r="IK100" s="16"/>
      <c r="IL100" s="16"/>
      <c r="IM100" s="16"/>
      <c r="IN100" s="16"/>
      <c r="IO100" s="16">
        <v>0</v>
      </c>
      <c r="IP100" s="16"/>
      <c r="IQ100" s="16"/>
      <c r="IR100" s="16"/>
      <c r="IS100" s="16"/>
      <c r="IT100" s="16"/>
      <c r="IU100" s="16"/>
      <c r="IV100" s="16"/>
      <c r="IW100" s="16"/>
      <c r="IX100" s="16"/>
      <c r="IY100" s="16"/>
      <c r="IZ100" s="16"/>
      <c r="JA100" s="16">
        <v>0</v>
      </c>
      <c r="JB100" s="16"/>
      <c r="JC100" s="16"/>
      <c r="JD100" s="16"/>
      <c r="JE100" s="16"/>
      <c r="JF100" s="16"/>
      <c r="JG100" s="16"/>
      <c r="JH100" s="16"/>
      <c r="JI100" s="16"/>
      <c r="JJ100" s="16"/>
      <c r="JK100" s="16"/>
      <c r="JL100" s="16"/>
      <c r="JM100" s="16">
        <v>0</v>
      </c>
      <c r="JN100" s="16"/>
      <c r="JO100" s="16"/>
      <c r="JP100" s="16"/>
      <c r="JQ100" s="16"/>
      <c r="JR100" s="16"/>
      <c r="JS100" s="16"/>
      <c r="JT100" s="16"/>
      <c r="JU100" s="16"/>
      <c r="JV100" s="16"/>
      <c r="JW100" s="16"/>
      <c r="JX100" s="16"/>
      <c r="JY100" s="16">
        <v>0</v>
      </c>
      <c r="JZ100" s="16"/>
      <c r="KA100" s="16"/>
      <c r="KB100" s="16"/>
      <c r="KC100" s="16"/>
      <c r="KD100" s="16"/>
      <c r="KE100" s="16"/>
      <c r="KF100" s="16"/>
      <c r="KG100" s="16"/>
      <c r="KH100" s="16"/>
      <c r="KI100" s="16"/>
      <c r="KJ100" s="16"/>
      <c r="KK100" s="16">
        <v>0</v>
      </c>
      <c r="KL100" s="16"/>
      <c r="KM100" s="16"/>
      <c r="KN100" s="16"/>
      <c r="KO100" s="16"/>
      <c r="KP100" s="16"/>
      <c r="KQ100" s="16"/>
      <c r="KR100" s="16"/>
      <c r="KS100" s="16"/>
      <c r="KT100" s="16"/>
      <c r="KU100" s="16"/>
      <c r="KV100" s="16"/>
      <c r="KW100" s="16">
        <v>0</v>
      </c>
      <c r="KX100" s="16"/>
      <c r="KY100" s="16"/>
      <c r="KZ100" s="16"/>
      <c r="LA100" s="16"/>
      <c r="LB100" s="16"/>
      <c r="LC100" s="16"/>
      <c r="LD100" s="16"/>
      <c r="LE100" s="16"/>
      <c r="LF100" s="16"/>
      <c r="LG100" s="16"/>
      <c r="LH100" s="16"/>
      <c r="LI100" s="16">
        <v>0</v>
      </c>
      <c r="LJ100" s="16"/>
      <c r="LK100" s="16"/>
      <c r="LL100" s="16"/>
      <c r="LM100" s="16"/>
      <c r="LN100" s="16"/>
      <c r="LO100" s="16"/>
      <c r="LP100" s="16"/>
      <c r="LQ100" s="16"/>
      <c r="LR100" s="16"/>
      <c r="LS100" s="16"/>
      <c r="LT100" s="15"/>
      <c r="LU100" s="15">
        <v>0</v>
      </c>
      <c r="LV100" s="15"/>
      <c r="LW100" s="15"/>
      <c r="LX100" s="15"/>
      <c r="LY100" s="15"/>
      <c r="LZ100" s="15"/>
      <c r="MA100" s="15"/>
      <c r="MB100" s="15"/>
      <c r="MC100" s="15"/>
      <c r="MD100" s="15"/>
      <c r="ME100" s="15"/>
      <c r="MF100" s="15"/>
      <c r="MG100" s="15">
        <v>10734.27</v>
      </c>
      <c r="MH100" s="15"/>
      <c r="MI100" s="15"/>
      <c r="MJ100" s="15"/>
      <c r="MK100" s="15"/>
      <c r="ML100" s="15"/>
      <c r="MM100" s="15"/>
      <c r="MN100" s="15"/>
      <c r="MO100" s="15"/>
      <c r="MP100" s="15"/>
      <c r="MQ100" s="15"/>
      <c r="MR100" s="15"/>
      <c r="MS100" s="15">
        <v>0</v>
      </c>
      <c r="MT100" s="15"/>
      <c r="MU100" s="15"/>
      <c r="MV100" s="15"/>
      <c r="MW100" s="15"/>
      <c r="MX100" s="15"/>
      <c r="MY100" s="15"/>
      <c r="MZ100" s="15"/>
      <c r="NA100" s="15"/>
      <c r="NB100" s="15"/>
      <c r="NC100" s="15"/>
      <c r="ND100" s="15"/>
      <c r="NE100" s="15">
        <v>0</v>
      </c>
      <c r="NF100" s="15"/>
      <c r="NG100" s="15"/>
      <c r="NH100" s="15"/>
      <c r="NI100" s="15"/>
      <c r="NJ100" s="15"/>
      <c r="NK100" s="15"/>
      <c r="NL100" s="15"/>
      <c r="NM100" s="15"/>
      <c r="NN100" s="15"/>
      <c r="NO100" s="15"/>
      <c r="NP100" s="15"/>
      <c r="NQ100" s="15">
        <v>0</v>
      </c>
      <c r="NR100" s="15"/>
      <c r="NS100" s="15"/>
      <c r="NT100" s="15"/>
      <c r="NU100" s="15"/>
      <c r="NV100" s="15"/>
      <c r="NW100" s="15"/>
      <c r="NX100" s="15"/>
      <c r="NY100" s="15"/>
      <c r="NZ100" s="15"/>
      <c r="OA100" s="15"/>
      <c r="OB100" s="15"/>
      <c r="OC100" s="15">
        <v>0</v>
      </c>
      <c r="OD100" s="15"/>
      <c r="OE100" s="15"/>
      <c r="OF100" s="15"/>
      <c r="OG100" s="15"/>
      <c r="OH100" s="15"/>
      <c r="OI100" s="15"/>
      <c r="OJ100" s="15"/>
      <c r="OK100" s="15"/>
      <c r="OL100" s="15"/>
      <c r="OM100" s="15"/>
      <c r="ON100" s="15"/>
      <c r="OO100" s="15">
        <v>0</v>
      </c>
      <c r="OP100" s="15"/>
      <c r="OQ100" s="15"/>
      <c r="OR100" s="15"/>
      <c r="OS100" s="15"/>
      <c r="OT100" s="15"/>
      <c r="OU100" s="15"/>
      <c r="OV100" s="15"/>
      <c r="OW100" s="15"/>
      <c r="OX100" s="15"/>
      <c r="OY100" s="15"/>
      <c r="OZ100" s="15"/>
      <c r="PA100" s="15">
        <v>0</v>
      </c>
      <c r="PB100" s="15"/>
      <c r="PC100" s="15"/>
      <c r="PD100" s="15"/>
      <c r="PE100" s="15"/>
      <c r="PF100" s="15"/>
      <c r="PG100" s="15"/>
      <c r="PH100" s="15"/>
      <c r="PI100" s="15"/>
      <c r="PJ100" s="15"/>
      <c r="PK100" s="15"/>
      <c r="PL100" s="15"/>
      <c r="PM100" s="15">
        <v>0</v>
      </c>
      <c r="PN100" s="15"/>
      <c r="PO100" s="15"/>
      <c r="PP100" s="15"/>
      <c r="PQ100" s="15"/>
      <c r="PR100" s="15"/>
      <c r="PS100" s="15"/>
      <c r="PT100" s="15"/>
      <c r="PU100" s="15"/>
      <c r="PV100" s="15"/>
      <c r="PW100" s="15"/>
      <c r="PX100" s="15"/>
      <c r="PY100" s="15">
        <v>0</v>
      </c>
      <c r="PZ100" s="15"/>
      <c r="QA100" s="15"/>
      <c r="QB100" s="15"/>
      <c r="QC100" s="15"/>
      <c r="QD100" s="15"/>
      <c r="QE100" s="15"/>
      <c r="QF100" s="15"/>
      <c r="QG100" s="15"/>
      <c r="QH100" s="15"/>
      <c r="QI100" s="15"/>
    </row>
    <row r="101" spans="16:451">
      <c r="P101" s="11"/>
      <c r="Q101" s="11"/>
      <c r="R101" s="13"/>
      <c r="S101" s="13" t="s">
        <v>54</v>
      </c>
      <c r="T101" s="16"/>
      <c r="U101" s="16"/>
      <c r="V101" s="16"/>
      <c r="W101" s="16"/>
      <c r="X101" s="16"/>
      <c r="Y101" s="16"/>
      <c r="Z101" s="16"/>
      <c r="AA101" s="16"/>
      <c r="AB101" s="16"/>
      <c r="AC101" s="16">
        <v>5</v>
      </c>
      <c r="AD101" s="16"/>
      <c r="AE101" s="16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>
        <v>0</v>
      </c>
      <c r="AP101" s="24"/>
      <c r="AQ101" s="24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>
        <v>0</v>
      </c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>
        <v>0</v>
      </c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>
        <v>0</v>
      </c>
      <c r="BZ101" s="15"/>
      <c r="CA101" s="15"/>
      <c r="CB101" s="17" t="e">
        <v>#DIV/0!</v>
      </c>
      <c r="CC101" s="17" t="e">
        <v>#DIV/0!</v>
      </c>
      <c r="CD101" s="17" t="e">
        <v>#DIV/0!</v>
      </c>
      <c r="CE101" s="17" t="e">
        <v>#DIV/0!</v>
      </c>
      <c r="CF101" s="17" t="e">
        <v>#DIV/0!</v>
      </c>
      <c r="CG101" s="17" t="e">
        <v>#DIV/0!</v>
      </c>
      <c r="CH101" s="17" t="e">
        <v>#DIV/0!</v>
      </c>
      <c r="CI101" s="17" t="e">
        <v>#DIV/0!</v>
      </c>
      <c r="CJ101" s="17" t="e">
        <v>#DIV/0!</v>
      </c>
      <c r="CK101" s="17" t="e">
        <v>#DIV/0!</v>
      </c>
      <c r="CL101" s="17" t="e">
        <v>#DIV/0!</v>
      </c>
      <c r="CM101" s="17" t="e">
        <v>#DIV/0!</v>
      </c>
      <c r="CN101" s="17" t="e">
        <v>#DIV/0!</v>
      </c>
      <c r="CO101" s="17" t="e">
        <v>#DIV/0!</v>
      </c>
      <c r="CP101" s="17" t="e">
        <v>#DIV/0!</v>
      </c>
      <c r="CQ101" s="17" t="e">
        <v>#DIV/0!</v>
      </c>
      <c r="CR101" s="17" t="e">
        <v>#DIV/0!</v>
      </c>
      <c r="CS101" s="17" t="e">
        <v>#DIV/0!</v>
      </c>
      <c r="CT101" s="17" t="e">
        <v>#DIV/0!</v>
      </c>
      <c r="CU101" s="17" t="e">
        <v>#DIV/0!</v>
      </c>
      <c r="CV101" s="17" t="e">
        <v>#DIV/0!</v>
      </c>
      <c r="CW101" s="17" t="e">
        <v>#DIV/0!</v>
      </c>
      <c r="CX101" s="17" t="e">
        <v>#DIV/0!</v>
      </c>
      <c r="CY101" s="17" t="e">
        <v>#DIV/0!</v>
      </c>
      <c r="CZ101" s="17">
        <v>0</v>
      </c>
      <c r="DA101" s="17">
        <v>0</v>
      </c>
      <c r="DB101" s="17">
        <v>0</v>
      </c>
      <c r="DC101" s="17">
        <v>0</v>
      </c>
      <c r="DD101" s="17">
        <v>0</v>
      </c>
      <c r="DE101" s="17">
        <v>0</v>
      </c>
      <c r="DF101" s="17">
        <v>0</v>
      </c>
      <c r="DG101" s="17">
        <v>0</v>
      </c>
      <c r="DH101" s="17">
        <v>0</v>
      </c>
      <c r="DI101" s="17">
        <v>0.16764380236676169</v>
      </c>
      <c r="DJ101" s="17">
        <v>0</v>
      </c>
      <c r="DK101" s="17">
        <v>0</v>
      </c>
      <c r="DL101" s="18">
        <v>0</v>
      </c>
      <c r="DM101" s="18">
        <v>0</v>
      </c>
      <c r="DN101" s="18">
        <v>0</v>
      </c>
      <c r="DO101" s="18">
        <v>0</v>
      </c>
      <c r="DP101" s="18">
        <v>0</v>
      </c>
      <c r="DQ101" s="18">
        <v>0</v>
      </c>
      <c r="DR101" s="18">
        <v>0</v>
      </c>
      <c r="DS101" s="18">
        <v>0</v>
      </c>
      <c r="DT101" s="18">
        <v>0</v>
      </c>
      <c r="DU101" s="18">
        <v>116.48354495983415</v>
      </c>
      <c r="DV101" s="18">
        <v>0</v>
      </c>
      <c r="DW101" s="18">
        <v>0</v>
      </c>
      <c r="DX101" s="18">
        <v>0</v>
      </c>
      <c r="DY101" s="18">
        <v>0</v>
      </c>
      <c r="DZ101" s="18">
        <v>0</v>
      </c>
      <c r="EA101" s="18">
        <v>0</v>
      </c>
      <c r="EB101" s="18">
        <v>0</v>
      </c>
      <c r="EC101" s="18">
        <v>0</v>
      </c>
      <c r="ED101" s="18">
        <v>0</v>
      </c>
      <c r="EE101" s="18">
        <v>0</v>
      </c>
      <c r="EF101" s="18">
        <v>0</v>
      </c>
      <c r="EG101" s="18">
        <v>110.29152630215081</v>
      </c>
      <c r="EH101" s="18">
        <v>0</v>
      </c>
      <c r="EI101" s="18">
        <v>0</v>
      </c>
      <c r="EJ101" s="18">
        <v>0</v>
      </c>
      <c r="EK101" s="18">
        <v>0</v>
      </c>
      <c r="EL101" s="18">
        <v>0</v>
      </c>
      <c r="EM101" s="18">
        <v>0</v>
      </c>
      <c r="EN101" s="18">
        <v>0</v>
      </c>
      <c r="EO101" s="18">
        <v>0</v>
      </c>
      <c r="EP101" s="18">
        <v>0</v>
      </c>
      <c r="EQ101" s="18">
        <v>0</v>
      </c>
      <c r="ER101" s="18">
        <v>0</v>
      </c>
      <c r="ES101" s="18">
        <v>6</v>
      </c>
      <c r="ET101" s="18">
        <v>0</v>
      </c>
      <c r="EU101" s="18">
        <v>0</v>
      </c>
      <c r="EV101" s="18">
        <v>0</v>
      </c>
      <c r="EW101" s="18">
        <v>0</v>
      </c>
      <c r="EX101" s="18">
        <v>0</v>
      </c>
      <c r="EY101" s="18">
        <v>0</v>
      </c>
      <c r="EZ101" s="18">
        <v>0</v>
      </c>
      <c r="FA101" s="18">
        <v>0</v>
      </c>
      <c r="FB101" s="18">
        <v>0</v>
      </c>
      <c r="FC101" s="18">
        <v>0</v>
      </c>
      <c r="FD101" s="18">
        <v>0</v>
      </c>
      <c r="FE101" s="18">
        <v>706.22276479479126</v>
      </c>
      <c r="FF101" s="18">
        <v>0</v>
      </c>
      <c r="FG101" s="18">
        <v>0</v>
      </c>
      <c r="FH101" s="14">
        <v>0</v>
      </c>
      <c r="FI101" s="14">
        <v>0</v>
      </c>
      <c r="FJ101" s="14">
        <v>0</v>
      </c>
      <c r="FK101" s="14">
        <v>0</v>
      </c>
      <c r="FL101" s="14">
        <v>0</v>
      </c>
      <c r="FM101" s="14">
        <v>0</v>
      </c>
      <c r="FN101" s="14">
        <v>0</v>
      </c>
      <c r="FO101" s="14">
        <v>0</v>
      </c>
      <c r="FP101" s="14">
        <v>0</v>
      </c>
      <c r="FQ101" s="14">
        <v>84650</v>
      </c>
      <c r="FR101" s="14">
        <v>0</v>
      </c>
      <c r="FS101" s="14">
        <v>0</v>
      </c>
      <c r="FT101" s="17">
        <v>0</v>
      </c>
      <c r="FU101" s="17">
        <v>0</v>
      </c>
      <c r="FV101" s="17">
        <v>0</v>
      </c>
      <c r="FW101" s="17">
        <v>0</v>
      </c>
      <c r="FX101" s="17">
        <v>0</v>
      </c>
      <c r="FY101" s="17">
        <v>0</v>
      </c>
      <c r="FZ101" s="17">
        <v>0</v>
      </c>
      <c r="GA101" s="17">
        <v>0</v>
      </c>
      <c r="GB101" s="17">
        <v>0</v>
      </c>
      <c r="GC101" s="17">
        <v>0.31618428824571765</v>
      </c>
      <c r="GD101" s="17">
        <v>0</v>
      </c>
      <c r="GE101" s="17">
        <v>0</v>
      </c>
      <c r="GF101" s="16"/>
      <c r="GG101" s="16"/>
      <c r="GH101" s="16"/>
      <c r="GI101" s="16"/>
      <c r="GJ101" s="16"/>
      <c r="GK101" s="16"/>
      <c r="GL101" s="16"/>
      <c r="GM101" s="16"/>
      <c r="GN101" s="16"/>
      <c r="GO101" s="16">
        <v>0</v>
      </c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>
        <v>0</v>
      </c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>
        <v>0</v>
      </c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>
        <v>0</v>
      </c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>
        <v>0</v>
      </c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  <c r="IW101" s="16">
        <v>0</v>
      </c>
      <c r="IX101" s="16"/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>
        <v>0</v>
      </c>
      <c r="JJ101" s="16"/>
      <c r="JK101" s="16"/>
      <c r="JL101" s="16"/>
      <c r="JM101" s="16"/>
      <c r="JN101" s="16"/>
      <c r="JO101" s="16"/>
      <c r="JP101" s="16"/>
      <c r="JQ101" s="16"/>
      <c r="JR101" s="16"/>
      <c r="JS101" s="16"/>
      <c r="JT101" s="16"/>
      <c r="JU101" s="16">
        <v>0</v>
      </c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16">
        <v>0</v>
      </c>
      <c r="KH101" s="16"/>
      <c r="KI101" s="16"/>
      <c r="KJ101" s="16"/>
      <c r="KK101" s="16"/>
      <c r="KL101" s="16"/>
      <c r="KM101" s="16"/>
      <c r="KN101" s="16"/>
      <c r="KO101" s="16"/>
      <c r="KP101" s="16"/>
      <c r="KQ101" s="16"/>
      <c r="KR101" s="16"/>
      <c r="KS101" s="16">
        <v>5</v>
      </c>
      <c r="KT101" s="16"/>
      <c r="KU101" s="16"/>
      <c r="KV101" s="16"/>
      <c r="KW101" s="16"/>
      <c r="KX101" s="16"/>
      <c r="KY101" s="16"/>
      <c r="KZ101" s="16"/>
      <c r="LA101" s="16"/>
      <c r="LB101" s="16"/>
      <c r="LC101" s="16"/>
      <c r="LD101" s="16"/>
      <c r="LE101" s="16">
        <v>0</v>
      </c>
      <c r="LF101" s="16"/>
      <c r="LG101" s="16"/>
      <c r="LH101" s="16"/>
      <c r="LI101" s="16"/>
      <c r="LJ101" s="16"/>
      <c r="LK101" s="16"/>
      <c r="LL101" s="16"/>
      <c r="LM101" s="16"/>
      <c r="LN101" s="16"/>
      <c r="LO101" s="16"/>
      <c r="LP101" s="16"/>
      <c r="LQ101" s="16">
        <v>0</v>
      </c>
      <c r="LR101" s="16"/>
      <c r="LS101" s="16"/>
      <c r="LT101" s="15"/>
      <c r="LU101" s="15"/>
      <c r="LV101" s="15"/>
      <c r="LW101" s="15"/>
      <c r="LX101" s="15"/>
      <c r="LY101" s="15"/>
      <c r="LZ101" s="15"/>
      <c r="MA101" s="15"/>
      <c r="MB101" s="15"/>
      <c r="MC101" s="15">
        <v>0</v>
      </c>
      <c r="MD101" s="15"/>
      <c r="ME101" s="15"/>
      <c r="MF101" s="15"/>
      <c r="MG101" s="15"/>
      <c r="MH101" s="15"/>
      <c r="MI101" s="15"/>
      <c r="MJ101" s="15"/>
      <c r="MK101" s="15"/>
      <c r="ML101" s="15"/>
      <c r="MM101" s="15"/>
      <c r="MN101" s="15"/>
      <c r="MO101" s="15">
        <v>0</v>
      </c>
      <c r="MP101" s="15"/>
      <c r="MQ101" s="15"/>
      <c r="MR101" s="15"/>
      <c r="MS101" s="15"/>
      <c r="MT101" s="15"/>
      <c r="MU101" s="15"/>
      <c r="MV101" s="15"/>
      <c r="MW101" s="15"/>
      <c r="MX101" s="15"/>
      <c r="MY101" s="15"/>
      <c r="MZ101" s="15"/>
      <c r="NA101" s="15">
        <v>0</v>
      </c>
      <c r="NB101" s="15"/>
      <c r="NC101" s="15"/>
      <c r="ND101" s="15"/>
      <c r="NE101" s="15"/>
      <c r="NF101" s="15"/>
      <c r="NG101" s="15"/>
      <c r="NH101" s="15"/>
      <c r="NI101" s="15"/>
      <c r="NJ101" s="15"/>
      <c r="NK101" s="15"/>
      <c r="NL101" s="15"/>
      <c r="NM101" s="15">
        <v>0</v>
      </c>
      <c r="NN101" s="15"/>
      <c r="NO101" s="15"/>
      <c r="NP101" s="15"/>
      <c r="NQ101" s="15"/>
      <c r="NR101" s="15"/>
      <c r="NS101" s="15"/>
      <c r="NT101" s="15"/>
      <c r="NU101" s="15"/>
      <c r="NV101" s="15"/>
      <c r="NW101" s="15"/>
      <c r="NX101" s="15"/>
      <c r="NY101" s="15">
        <v>0</v>
      </c>
      <c r="NZ101" s="15"/>
      <c r="OA101" s="15"/>
      <c r="OB101" s="15"/>
      <c r="OC101" s="15"/>
      <c r="OD101" s="15"/>
      <c r="OE101" s="15"/>
      <c r="OF101" s="15"/>
      <c r="OG101" s="15"/>
      <c r="OH101" s="15"/>
      <c r="OI101" s="15"/>
      <c r="OJ101" s="15"/>
      <c r="OK101" s="15">
        <v>0</v>
      </c>
      <c r="OL101" s="15"/>
      <c r="OM101" s="15"/>
      <c r="ON101" s="15"/>
      <c r="OO101" s="15"/>
      <c r="OP101" s="15"/>
      <c r="OQ101" s="15"/>
      <c r="OR101" s="15"/>
      <c r="OS101" s="15"/>
      <c r="OT101" s="15"/>
      <c r="OU101" s="15"/>
      <c r="OV101" s="15"/>
      <c r="OW101" s="15">
        <v>0</v>
      </c>
      <c r="OX101" s="15"/>
      <c r="OY101" s="15"/>
      <c r="OZ101" s="15"/>
      <c r="PA101" s="15"/>
      <c r="PB101" s="15"/>
      <c r="PC101" s="15"/>
      <c r="PD101" s="15"/>
      <c r="PE101" s="15"/>
      <c r="PF101" s="15"/>
      <c r="PG101" s="15"/>
      <c r="PH101" s="15"/>
      <c r="PI101" s="15">
        <v>0</v>
      </c>
      <c r="PJ101" s="15"/>
      <c r="PK101" s="15"/>
      <c r="PL101" s="15"/>
      <c r="PM101" s="15"/>
      <c r="PN101" s="15"/>
      <c r="PO101" s="15"/>
      <c r="PP101" s="15"/>
      <c r="PQ101" s="15"/>
      <c r="PR101" s="15"/>
      <c r="PS101" s="15"/>
      <c r="PT101" s="15"/>
      <c r="PU101" s="15">
        <v>0</v>
      </c>
      <c r="PV101" s="15"/>
      <c r="PW101" s="15"/>
      <c r="PX101" s="15"/>
      <c r="PY101" s="15"/>
      <c r="PZ101" s="15"/>
      <c r="QA101" s="15"/>
      <c r="QB101" s="15"/>
      <c r="QC101" s="15"/>
      <c r="QD101" s="15"/>
      <c r="QE101" s="15"/>
      <c r="QF101" s="15"/>
      <c r="QG101" s="15">
        <v>0</v>
      </c>
      <c r="QH101" s="15"/>
      <c r="QI101" s="15"/>
    </row>
    <row r="102" spans="16:451">
      <c r="P102" s="11"/>
      <c r="Q102" s="11"/>
      <c r="R102" s="13"/>
      <c r="S102" s="13" t="s">
        <v>55</v>
      </c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>
        <v>24</v>
      </c>
      <c r="AE102" s="16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>
        <v>0</v>
      </c>
      <c r="AQ102" s="24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>
        <v>0</v>
      </c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>
        <v>0</v>
      </c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>
        <v>0</v>
      </c>
      <c r="CA102" s="15"/>
      <c r="CB102" s="17" t="e">
        <v>#DIV/0!</v>
      </c>
      <c r="CC102" s="17" t="e">
        <v>#DIV/0!</v>
      </c>
      <c r="CD102" s="17" t="e">
        <v>#DIV/0!</v>
      </c>
      <c r="CE102" s="17" t="e">
        <v>#DIV/0!</v>
      </c>
      <c r="CF102" s="17" t="e">
        <v>#DIV/0!</v>
      </c>
      <c r="CG102" s="17" t="e">
        <v>#DIV/0!</v>
      </c>
      <c r="CH102" s="17" t="e">
        <v>#DIV/0!</v>
      </c>
      <c r="CI102" s="17" t="e">
        <v>#DIV/0!</v>
      </c>
      <c r="CJ102" s="17" t="e">
        <v>#DIV/0!</v>
      </c>
      <c r="CK102" s="17" t="e">
        <v>#DIV/0!</v>
      </c>
      <c r="CL102" s="17" t="e">
        <v>#DIV/0!</v>
      </c>
      <c r="CM102" s="17" t="e">
        <v>#DIV/0!</v>
      </c>
      <c r="CN102" s="17" t="e">
        <v>#DIV/0!</v>
      </c>
      <c r="CO102" s="17" t="e">
        <v>#DIV/0!</v>
      </c>
      <c r="CP102" s="17" t="e">
        <v>#DIV/0!</v>
      </c>
      <c r="CQ102" s="17" t="e">
        <v>#DIV/0!</v>
      </c>
      <c r="CR102" s="17" t="e">
        <v>#DIV/0!</v>
      </c>
      <c r="CS102" s="17" t="e">
        <v>#DIV/0!</v>
      </c>
      <c r="CT102" s="17" t="e">
        <v>#DIV/0!</v>
      </c>
      <c r="CU102" s="17" t="e">
        <v>#DIV/0!</v>
      </c>
      <c r="CV102" s="17" t="e">
        <v>#DIV/0!</v>
      </c>
      <c r="CW102" s="17" t="e">
        <v>#DIV/0!</v>
      </c>
      <c r="CX102" s="17" t="e">
        <v>#DIV/0!</v>
      </c>
      <c r="CY102" s="17" t="e">
        <v>#DIV/0!</v>
      </c>
      <c r="CZ102" s="17">
        <v>0</v>
      </c>
      <c r="DA102" s="17">
        <v>0</v>
      </c>
      <c r="DB102" s="17">
        <v>0</v>
      </c>
      <c r="DC102" s="17">
        <v>0</v>
      </c>
      <c r="DD102" s="17">
        <v>0</v>
      </c>
      <c r="DE102" s="17">
        <v>0</v>
      </c>
      <c r="DF102" s="17">
        <v>0</v>
      </c>
      <c r="DG102" s="17">
        <v>0</v>
      </c>
      <c r="DH102" s="17">
        <v>0</v>
      </c>
      <c r="DI102" s="17">
        <v>0</v>
      </c>
      <c r="DJ102" s="17">
        <v>0.16901694400804762</v>
      </c>
      <c r="DK102" s="17">
        <v>0</v>
      </c>
      <c r="DL102" s="18">
        <v>0</v>
      </c>
      <c r="DM102" s="18">
        <v>0</v>
      </c>
      <c r="DN102" s="18">
        <v>0</v>
      </c>
      <c r="DO102" s="18">
        <v>0</v>
      </c>
      <c r="DP102" s="18">
        <v>0</v>
      </c>
      <c r="DQ102" s="18">
        <v>0</v>
      </c>
      <c r="DR102" s="18">
        <v>0</v>
      </c>
      <c r="DS102" s="18">
        <v>0</v>
      </c>
      <c r="DT102" s="18">
        <v>0</v>
      </c>
      <c r="DU102" s="18">
        <v>0</v>
      </c>
      <c r="DV102" s="18">
        <v>118.79288194673808</v>
      </c>
      <c r="DW102" s="18">
        <v>0</v>
      </c>
      <c r="DX102" s="18">
        <v>0</v>
      </c>
      <c r="DY102" s="18">
        <v>0</v>
      </c>
      <c r="DZ102" s="18">
        <v>0</v>
      </c>
      <c r="EA102" s="18">
        <v>0</v>
      </c>
      <c r="EB102" s="18">
        <v>0</v>
      </c>
      <c r="EC102" s="18">
        <v>0</v>
      </c>
      <c r="ED102" s="18">
        <v>0</v>
      </c>
      <c r="EE102" s="18">
        <v>0</v>
      </c>
      <c r="EF102" s="18">
        <v>0</v>
      </c>
      <c r="EG102" s="18">
        <v>0</v>
      </c>
      <c r="EH102" s="18">
        <v>112.82559414008013</v>
      </c>
      <c r="EI102" s="18">
        <v>0</v>
      </c>
      <c r="EJ102" s="18">
        <v>0</v>
      </c>
      <c r="EK102" s="18">
        <v>0</v>
      </c>
      <c r="EL102" s="18">
        <v>0</v>
      </c>
      <c r="EM102" s="18">
        <v>0</v>
      </c>
      <c r="EN102" s="18">
        <v>0</v>
      </c>
      <c r="EO102" s="18">
        <v>0</v>
      </c>
      <c r="EP102" s="18">
        <v>0</v>
      </c>
      <c r="EQ102" s="18">
        <v>0</v>
      </c>
      <c r="ER102" s="18">
        <v>0</v>
      </c>
      <c r="ES102" s="18">
        <v>0</v>
      </c>
      <c r="ET102" s="18">
        <v>6</v>
      </c>
      <c r="EU102" s="18">
        <v>0</v>
      </c>
      <c r="EV102" s="18">
        <v>0</v>
      </c>
      <c r="EW102" s="18">
        <v>0</v>
      </c>
      <c r="EX102" s="18">
        <v>0</v>
      </c>
      <c r="EY102" s="18">
        <v>0</v>
      </c>
      <c r="EZ102" s="18">
        <v>0</v>
      </c>
      <c r="FA102" s="18">
        <v>0</v>
      </c>
      <c r="FB102" s="18">
        <v>0</v>
      </c>
      <c r="FC102" s="18">
        <v>0</v>
      </c>
      <c r="FD102" s="18">
        <v>0</v>
      </c>
      <c r="FE102" s="18">
        <v>0</v>
      </c>
      <c r="FF102" s="18">
        <v>663.46612944101253</v>
      </c>
      <c r="FG102" s="18">
        <v>0</v>
      </c>
      <c r="FH102" s="14">
        <v>0</v>
      </c>
      <c r="FI102" s="14">
        <v>0</v>
      </c>
      <c r="FJ102" s="14">
        <v>0</v>
      </c>
      <c r="FK102" s="14">
        <v>0</v>
      </c>
      <c r="FL102" s="14">
        <v>0</v>
      </c>
      <c r="FM102" s="14">
        <v>0</v>
      </c>
      <c r="FN102" s="14">
        <v>0</v>
      </c>
      <c r="FO102" s="14">
        <v>0</v>
      </c>
      <c r="FP102" s="14">
        <v>0</v>
      </c>
      <c r="FQ102" s="14">
        <v>0</v>
      </c>
      <c r="FR102" s="14">
        <v>368094</v>
      </c>
      <c r="FS102" s="14">
        <v>0</v>
      </c>
      <c r="FT102" s="17">
        <v>0</v>
      </c>
      <c r="FU102" s="17">
        <v>0</v>
      </c>
      <c r="FV102" s="17">
        <v>0</v>
      </c>
      <c r="FW102" s="17">
        <v>0</v>
      </c>
      <c r="FX102" s="17">
        <v>0</v>
      </c>
      <c r="FY102" s="17">
        <v>0</v>
      </c>
      <c r="FZ102" s="17">
        <v>0</v>
      </c>
      <c r="GA102" s="17">
        <v>0</v>
      </c>
      <c r="GB102" s="17">
        <v>0</v>
      </c>
      <c r="GC102" s="17">
        <v>0</v>
      </c>
      <c r="GD102" s="17">
        <v>0.16722907735524078</v>
      </c>
      <c r="GE102" s="17">
        <v>0</v>
      </c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>
        <v>0</v>
      </c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>
        <v>0</v>
      </c>
      <c r="HC102" s="16"/>
      <c r="HD102" s="16"/>
      <c r="HE102" s="16"/>
      <c r="HF102" s="16"/>
      <c r="HG102" s="16"/>
      <c r="HH102" s="16"/>
      <c r="HI102" s="16"/>
      <c r="HJ102" s="16"/>
      <c r="HK102" s="16"/>
      <c r="HL102" s="16"/>
      <c r="HM102" s="16"/>
      <c r="HN102" s="16">
        <v>0</v>
      </c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6"/>
      <c r="HZ102" s="16">
        <v>0</v>
      </c>
      <c r="IA102" s="16"/>
      <c r="IB102" s="16"/>
      <c r="IC102" s="16"/>
      <c r="ID102" s="16"/>
      <c r="IE102" s="16"/>
      <c r="IF102" s="16"/>
      <c r="IG102" s="16"/>
      <c r="IH102" s="16"/>
      <c r="II102" s="16"/>
      <c r="IJ102" s="16"/>
      <c r="IK102" s="16"/>
      <c r="IL102" s="16">
        <v>0</v>
      </c>
      <c r="IM102" s="16"/>
      <c r="IN102" s="16"/>
      <c r="IO102" s="16"/>
      <c r="IP102" s="16"/>
      <c r="IQ102" s="16"/>
      <c r="IR102" s="16"/>
      <c r="IS102" s="16"/>
      <c r="IT102" s="16"/>
      <c r="IU102" s="16"/>
      <c r="IV102" s="16"/>
      <c r="IW102" s="16"/>
      <c r="IX102" s="16">
        <v>0</v>
      </c>
      <c r="IY102" s="16"/>
      <c r="IZ102" s="16"/>
      <c r="JA102" s="16"/>
      <c r="JB102" s="16"/>
      <c r="JC102" s="16"/>
      <c r="JD102" s="16"/>
      <c r="JE102" s="16"/>
      <c r="JF102" s="16"/>
      <c r="JG102" s="16"/>
      <c r="JH102" s="16"/>
      <c r="JI102" s="16"/>
      <c r="JJ102" s="16">
        <v>0</v>
      </c>
      <c r="JK102" s="16"/>
      <c r="JL102" s="16"/>
      <c r="JM102" s="16"/>
      <c r="JN102" s="16"/>
      <c r="JO102" s="16"/>
      <c r="JP102" s="16"/>
      <c r="JQ102" s="16"/>
      <c r="JR102" s="16"/>
      <c r="JS102" s="16"/>
      <c r="JT102" s="16"/>
      <c r="JU102" s="16"/>
      <c r="JV102" s="16">
        <v>0</v>
      </c>
      <c r="JW102" s="16"/>
      <c r="JX102" s="16"/>
      <c r="JY102" s="16"/>
      <c r="JZ102" s="16"/>
      <c r="KA102" s="16"/>
      <c r="KB102" s="16"/>
      <c r="KC102" s="16"/>
      <c r="KD102" s="16"/>
      <c r="KE102" s="16"/>
      <c r="KF102" s="16"/>
      <c r="KG102" s="16"/>
      <c r="KH102" s="16">
        <v>0</v>
      </c>
      <c r="KI102" s="16"/>
      <c r="KJ102" s="16"/>
      <c r="KK102" s="16"/>
      <c r="KL102" s="16"/>
      <c r="KM102" s="16"/>
      <c r="KN102" s="16"/>
      <c r="KO102" s="16"/>
      <c r="KP102" s="16"/>
      <c r="KQ102" s="16"/>
      <c r="KR102" s="16"/>
      <c r="KS102" s="16"/>
      <c r="KT102" s="16">
        <v>0</v>
      </c>
      <c r="KU102" s="16"/>
      <c r="KV102" s="16"/>
      <c r="KW102" s="16"/>
      <c r="KX102" s="16"/>
      <c r="KY102" s="16"/>
      <c r="KZ102" s="16"/>
      <c r="LA102" s="16"/>
      <c r="LB102" s="16"/>
      <c r="LC102" s="16"/>
      <c r="LD102" s="16"/>
      <c r="LE102" s="16"/>
      <c r="LF102" s="16">
        <v>24</v>
      </c>
      <c r="LG102" s="16"/>
      <c r="LH102" s="16"/>
      <c r="LI102" s="16"/>
      <c r="LJ102" s="16"/>
      <c r="LK102" s="16"/>
      <c r="LL102" s="16"/>
      <c r="LM102" s="16"/>
      <c r="LN102" s="16"/>
      <c r="LO102" s="16"/>
      <c r="LP102" s="16"/>
      <c r="LQ102" s="16"/>
      <c r="LR102" s="16">
        <v>0</v>
      </c>
      <c r="LS102" s="16"/>
      <c r="LT102" s="15"/>
      <c r="LU102" s="15"/>
      <c r="LV102" s="15"/>
      <c r="LW102" s="15"/>
      <c r="LX102" s="15"/>
      <c r="LY102" s="15"/>
      <c r="LZ102" s="15"/>
      <c r="MA102" s="15"/>
      <c r="MB102" s="15"/>
      <c r="MC102" s="15"/>
      <c r="MD102" s="15">
        <v>0</v>
      </c>
      <c r="ME102" s="15"/>
      <c r="MF102" s="15"/>
      <c r="MG102" s="15"/>
      <c r="MH102" s="15"/>
      <c r="MI102" s="15"/>
      <c r="MJ102" s="15"/>
      <c r="MK102" s="15"/>
      <c r="ML102" s="15"/>
      <c r="MM102" s="15"/>
      <c r="MN102" s="15"/>
      <c r="MO102" s="15"/>
      <c r="MP102" s="15">
        <v>0</v>
      </c>
      <c r="MQ102" s="15"/>
      <c r="MR102" s="15"/>
      <c r="MS102" s="15"/>
      <c r="MT102" s="15"/>
      <c r="MU102" s="15"/>
      <c r="MV102" s="15"/>
      <c r="MW102" s="15"/>
      <c r="MX102" s="15"/>
      <c r="MY102" s="15"/>
      <c r="MZ102" s="15"/>
      <c r="NA102" s="15"/>
      <c r="NB102" s="15">
        <v>0</v>
      </c>
      <c r="NC102" s="15"/>
      <c r="ND102" s="15"/>
      <c r="NE102" s="15"/>
      <c r="NF102" s="15"/>
      <c r="NG102" s="15"/>
      <c r="NH102" s="15"/>
      <c r="NI102" s="15"/>
      <c r="NJ102" s="15"/>
      <c r="NK102" s="15"/>
      <c r="NL102" s="15"/>
      <c r="NM102" s="15"/>
      <c r="NN102" s="15">
        <v>0</v>
      </c>
      <c r="NO102" s="15"/>
      <c r="NP102" s="15"/>
      <c r="NQ102" s="15"/>
      <c r="NR102" s="15"/>
      <c r="NS102" s="15"/>
      <c r="NT102" s="15"/>
      <c r="NU102" s="15"/>
      <c r="NV102" s="15"/>
      <c r="NW102" s="15"/>
      <c r="NX102" s="15"/>
      <c r="NY102" s="15"/>
      <c r="NZ102" s="15">
        <v>0</v>
      </c>
      <c r="OA102" s="15"/>
      <c r="OB102" s="15"/>
      <c r="OC102" s="15"/>
      <c r="OD102" s="15"/>
      <c r="OE102" s="15"/>
      <c r="OF102" s="15"/>
      <c r="OG102" s="15"/>
      <c r="OH102" s="15"/>
      <c r="OI102" s="15"/>
      <c r="OJ102" s="15"/>
      <c r="OK102" s="15"/>
      <c r="OL102" s="15">
        <v>0</v>
      </c>
      <c r="OM102" s="15"/>
      <c r="ON102" s="15"/>
      <c r="OO102" s="15"/>
      <c r="OP102" s="15"/>
      <c r="OQ102" s="15"/>
      <c r="OR102" s="15"/>
      <c r="OS102" s="15"/>
      <c r="OT102" s="15"/>
      <c r="OU102" s="15"/>
      <c r="OV102" s="15"/>
      <c r="OW102" s="15"/>
      <c r="OX102" s="15">
        <v>0</v>
      </c>
      <c r="OY102" s="15"/>
      <c r="OZ102" s="15"/>
      <c r="PA102" s="15"/>
      <c r="PB102" s="15"/>
      <c r="PC102" s="15"/>
      <c r="PD102" s="15"/>
      <c r="PE102" s="15"/>
      <c r="PF102" s="15"/>
      <c r="PG102" s="15"/>
      <c r="PH102" s="15"/>
      <c r="PI102" s="15"/>
      <c r="PJ102" s="15">
        <v>0</v>
      </c>
      <c r="PK102" s="15"/>
      <c r="PL102" s="15"/>
      <c r="PM102" s="15"/>
      <c r="PN102" s="15"/>
      <c r="PO102" s="15"/>
      <c r="PP102" s="15"/>
      <c r="PQ102" s="15"/>
      <c r="PR102" s="15"/>
      <c r="PS102" s="15"/>
      <c r="PT102" s="15"/>
      <c r="PU102" s="15"/>
      <c r="PV102" s="15">
        <v>0</v>
      </c>
      <c r="PW102" s="15"/>
      <c r="PX102" s="15"/>
      <c r="PY102" s="15"/>
      <c r="PZ102" s="15"/>
      <c r="QA102" s="15"/>
      <c r="QB102" s="15"/>
      <c r="QC102" s="15"/>
      <c r="QD102" s="15"/>
      <c r="QE102" s="15"/>
      <c r="QF102" s="15"/>
      <c r="QG102" s="15"/>
      <c r="QH102" s="15">
        <v>0</v>
      </c>
      <c r="QI102" s="15"/>
    </row>
    <row r="103" spans="16:451">
      <c r="P103" s="11"/>
      <c r="Q103" s="11"/>
      <c r="R103" s="13"/>
      <c r="S103" s="13" t="s">
        <v>56</v>
      </c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>
        <v>39</v>
      </c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>
        <v>0</v>
      </c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>
        <v>0</v>
      </c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>
        <v>0</v>
      </c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>
        <v>0</v>
      </c>
      <c r="CB103" s="17" t="e">
        <v>#DIV/0!</v>
      </c>
      <c r="CC103" s="17" t="e">
        <v>#DIV/0!</v>
      </c>
      <c r="CD103" s="17" t="e">
        <v>#DIV/0!</v>
      </c>
      <c r="CE103" s="17" t="e">
        <v>#DIV/0!</v>
      </c>
      <c r="CF103" s="17" t="e">
        <v>#DIV/0!</v>
      </c>
      <c r="CG103" s="17" t="e">
        <v>#DIV/0!</v>
      </c>
      <c r="CH103" s="17" t="e">
        <v>#DIV/0!</v>
      </c>
      <c r="CI103" s="17" t="e">
        <v>#DIV/0!</v>
      </c>
      <c r="CJ103" s="17" t="e">
        <v>#DIV/0!</v>
      </c>
      <c r="CK103" s="17" t="e">
        <v>#DIV/0!</v>
      </c>
      <c r="CL103" s="17" t="e">
        <v>#DIV/0!</v>
      </c>
      <c r="CM103" s="17" t="e">
        <v>#DIV/0!</v>
      </c>
      <c r="CN103" s="17" t="e">
        <v>#DIV/0!</v>
      </c>
      <c r="CO103" s="17" t="e">
        <v>#DIV/0!</v>
      </c>
      <c r="CP103" s="17" t="e">
        <v>#DIV/0!</v>
      </c>
      <c r="CQ103" s="17" t="e">
        <v>#DIV/0!</v>
      </c>
      <c r="CR103" s="17" t="e">
        <v>#DIV/0!</v>
      </c>
      <c r="CS103" s="17" t="e">
        <v>#DIV/0!</v>
      </c>
      <c r="CT103" s="17" t="e">
        <v>#DIV/0!</v>
      </c>
      <c r="CU103" s="17" t="e">
        <v>#DIV/0!</v>
      </c>
      <c r="CV103" s="17" t="e">
        <v>#DIV/0!</v>
      </c>
      <c r="CW103" s="17" t="e">
        <v>#DIV/0!</v>
      </c>
      <c r="CX103" s="17" t="e">
        <v>#DIV/0!</v>
      </c>
      <c r="CY103" s="17" t="e">
        <v>#DIV/0!</v>
      </c>
      <c r="CZ103" s="17">
        <v>0</v>
      </c>
      <c r="DA103" s="17">
        <v>0</v>
      </c>
      <c r="DB103" s="17">
        <v>0</v>
      </c>
      <c r="DC103" s="17">
        <v>0</v>
      </c>
      <c r="DD103" s="17">
        <v>0</v>
      </c>
      <c r="DE103" s="17">
        <v>0</v>
      </c>
      <c r="DF103" s="17">
        <v>0</v>
      </c>
      <c r="DG103" s="17">
        <v>0</v>
      </c>
      <c r="DH103" s="17">
        <v>0</v>
      </c>
      <c r="DI103" s="17">
        <v>0</v>
      </c>
      <c r="DJ103" s="17">
        <v>0</v>
      </c>
      <c r="DK103" s="17">
        <v>0.15715041634372118</v>
      </c>
      <c r="DL103" s="18">
        <v>0</v>
      </c>
      <c r="DM103" s="18">
        <v>0</v>
      </c>
      <c r="DN103" s="18">
        <v>0</v>
      </c>
      <c r="DO103" s="18">
        <v>0</v>
      </c>
      <c r="DP103" s="18">
        <v>0</v>
      </c>
      <c r="DQ103" s="18">
        <v>0</v>
      </c>
      <c r="DR103" s="18">
        <v>0</v>
      </c>
      <c r="DS103" s="18">
        <v>0</v>
      </c>
      <c r="DT103" s="18">
        <v>0</v>
      </c>
      <c r="DU103" s="18">
        <v>0</v>
      </c>
      <c r="DV103" s="18">
        <v>0</v>
      </c>
      <c r="DW103" s="18">
        <v>118.53643555958526</v>
      </c>
      <c r="DX103" s="18">
        <v>0</v>
      </c>
      <c r="DY103" s="18">
        <v>0</v>
      </c>
      <c r="DZ103" s="18">
        <v>0</v>
      </c>
      <c r="EA103" s="18">
        <v>0</v>
      </c>
      <c r="EB103" s="18">
        <v>0</v>
      </c>
      <c r="EC103" s="18">
        <v>0</v>
      </c>
      <c r="ED103" s="18">
        <v>0</v>
      </c>
      <c r="EE103" s="18">
        <v>0</v>
      </c>
      <c r="EF103" s="18">
        <v>0</v>
      </c>
      <c r="EG103" s="18">
        <v>0</v>
      </c>
      <c r="EH103" s="18">
        <v>0</v>
      </c>
      <c r="EI103" s="18">
        <v>112.53643555958526</v>
      </c>
      <c r="EJ103" s="18">
        <v>0</v>
      </c>
      <c r="EK103" s="18">
        <v>0</v>
      </c>
      <c r="EL103" s="18">
        <v>0</v>
      </c>
      <c r="EM103" s="18">
        <v>0</v>
      </c>
      <c r="EN103" s="18">
        <v>0</v>
      </c>
      <c r="EO103" s="18">
        <v>0</v>
      </c>
      <c r="EP103" s="18">
        <v>0</v>
      </c>
      <c r="EQ103" s="18">
        <v>0</v>
      </c>
      <c r="ER103" s="18">
        <v>0</v>
      </c>
      <c r="ES103" s="18">
        <v>0</v>
      </c>
      <c r="ET103" s="18">
        <v>0</v>
      </c>
      <c r="EU103" s="18">
        <v>5.9999999999999982</v>
      </c>
      <c r="EV103" s="18">
        <v>0</v>
      </c>
      <c r="EW103" s="18">
        <v>0</v>
      </c>
      <c r="EX103" s="18">
        <v>0</v>
      </c>
      <c r="EY103" s="18">
        <v>0</v>
      </c>
      <c r="EZ103" s="18">
        <v>0</v>
      </c>
      <c r="FA103" s="18">
        <v>0</v>
      </c>
      <c r="FB103" s="18">
        <v>0</v>
      </c>
      <c r="FC103" s="18">
        <v>0</v>
      </c>
      <c r="FD103" s="18">
        <v>0</v>
      </c>
      <c r="FE103" s="18">
        <v>0</v>
      </c>
      <c r="FF103" s="18">
        <v>0</v>
      </c>
      <c r="FG103" s="18">
        <v>744.95544068284073</v>
      </c>
      <c r="FH103" s="14">
        <v>0</v>
      </c>
      <c r="FI103" s="14">
        <v>0</v>
      </c>
      <c r="FJ103" s="14">
        <v>0</v>
      </c>
      <c r="FK103" s="14">
        <v>0</v>
      </c>
      <c r="FL103" s="14">
        <v>0</v>
      </c>
      <c r="FM103" s="14">
        <v>0</v>
      </c>
      <c r="FN103" s="14">
        <v>0</v>
      </c>
      <c r="FO103" s="14">
        <v>0</v>
      </c>
      <c r="FP103" s="14">
        <v>0</v>
      </c>
      <c r="FQ103" s="14">
        <v>0</v>
      </c>
      <c r="FR103" s="14">
        <v>0</v>
      </c>
      <c r="FS103" s="14">
        <v>604955</v>
      </c>
      <c r="FT103" s="17">
        <v>0</v>
      </c>
      <c r="FU103" s="17">
        <v>0</v>
      </c>
      <c r="FV103" s="17">
        <v>0</v>
      </c>
      <c r="FW103" s="17">
        <v>0</v>
      </c>
      <c r="FX103" s="17">
        <v>0</v>
      </c>
      <c r="FY103" s="17">
        <v>0</v>
      </c>
      <c r="FZ103" s="17">
        <v>0</v>
      </c>
      <c r="GA103" s="17">
        <v>0</v>
      </c>
      <c r="GB103" s="17">
        <v>0</v>
      </c>
      <c r="GC103" s="17">
        <v>0</v>
      </c>
      <c r="GD103" s="17">
        <v>0</v>
      </c>
      <c r="GE103" s="17">
        <v>0.17961253316362374</v>
      </c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>
        <v>0</v>
      </c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>
        <v>0</v>
      </c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>
        <v>0</v>
      </c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>
        <v>0</v>
      </c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>
        <v>0</v>
      </c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  <c r="IX103" s="16"/>
      <c r="IY103" s="16">
        <v>0</v>
      </c>
      <c r="IZ103" s="16"/>
      <c r="JA103" s="16"/>
      <c r="JB103" s="16"/>
      <c r="JC103" s="16"/>
      <c r="JD103" s="16"/>
      <c r="JE103" s="16"/>
      <c r="JF103" s="16"/>
      <c r="JG103" s="16"/>
      <c r="JH103" s="16"/>
      <c r="JI103" s="16"/>
      <c r="JJ103" s="16"/>
      <c r="JK103" s="16">
        <v>0</v>
      </c>
      <c r="JL103" s="16"/>
      <c r="JM103" s="16"/>
      <c r="JN103" s="16"/>
      <c r="JO103" s="16"/>
      <c r="JP103" s="16"/>
      <c r="JQ103" s="16"/>
      <c r="JR103" s="16"/>
      <c r="JS103" s="16"/>
      <c r="JT103" s="16"/>
      <c r="JU103" s="16"/>
      <c r="JV103" s="16"/>
      <c r="JW103" s="16">
        <v>0</v>
      </c>
      <c r="JX103" s="16"/>
      <c r="JY103" s="16"/>
      <c r="JZ103" s="16"/>
      <c r="KA103" s="16"/>
      <c r="KB103" s="16"/>
      <c r="KC103" s="16"/>
      <c r="KD103" s="16"/>
      <c r="KE103" s="16"/>
      <c r="KF103" s="16"/>
      <c r="KG103" s="16"/>
      <c r="KH103" s="16"/>
      <c r="KI103" s="16">
        <v>0</v>
      </c>
      <c r="KJ103" s="16"/>
      <c r="KK103" s="16"/>
      <c r="KL103" s="16"/>
      <c r="KM103" s="16"/>
      <c r="KN103" s="16"/>
      <c r="KO103" s="16"/>
      <c r="KP103" s="16"/>
      <c r="KQ103" s="16"/>
      <c r="KR103" s="16"/>
      <c r="KS103" s="16"/>
      <c r="KT103" s="16"/>
      <c r="KU103" s="16">
        <v>0</v>
      </c>
      <c r="KV103" s="16"/>
      <c r="KW103" s="16"/>
      <c r="KX103" s="16"/>
      <c r="KY103" s="16"/>
      <c r="KZ103" s="16"/>
      <c r="LA103" s="16"/>
      <c r="LB103" s="16"/>
      <c r="LC103" s="16"/>
      <c r="LD103" s="16"/>
      <c r="LE103" s="16"/>
      <c r="LF103" s="16"/>
      <c r="LG103" s="16">
        <v>0</v>
      </c>
      <c r="LH103" s="16"/>
      <c r="LI103" s="16"/>
      <c r="LJ103" s="16"/>
      <c r="LK103" s="16"/>
      <c r="LL103" s="16"/>
      <c r="LM103" s="16"/>
      <c r="LN103" s="16"/>
      <c r="LO103" s="16"/>
      <c r="LP103" s="16"/>
      <c r="LQ103" s="16"/>
      <c r="LR103" s="16"/>
      <c r="LS103" s="16">
        <v>39</v>
      </c>
      <c r="LT103" s="15"/>
      <c r="LU103" s="15"/>
      <c r="LV103" s="15"/>
      <c r="LW103" s="15"/>
      <c r="LX103" s="15"/>
      <c r="LY103" s="15"/>
      <c r="LZ103" s="15"/>
      <c r="MA103" s="15"/>
      <c r="MB103" s="15"/>
      <c r="MC103" s="15"/>
      <c r="MD103" s="15"/>
      <c r="ME103" s="15">
        <v>0</v>
      </c>
      <c r="MF103" s="15"/>
      <c r="MG103" s="15"/>
      <c r="MH103" s="15"/>
      <c r="MI103" s="15"/>
      <c r="MJ103" s="15"/>
      <c r="MK103" s="15"/>
      <c r="ML103" s="15"/>
      <c r="MM103" s="15"/>
      <c r="MN103" s="15"/>
      <c r="MO103" s="15"/>
      <c r="MP103" s="15"/>
      <c r="MQ103" s="15">
        <v>0</v>
      </c>
      <c r="MR103" s="15"/>
      <c r="MS103" s="15"/>
      <c r="MT103" s="15"/>
      <c r="MU103" s="15"/>
      <c r="MV103" s="15"/>
      <c r="MW103" s="15"/>
      <c r="MX103" s="15"/>
      <c r="MY103" s="15"/>
      <c r="MZ103" s="15"/>
      <c r="NA103" s="15"/>
      <c r="NB103" s="15"/>
      <c r="NC103" s="15">
        <v>0</v>
      </c>
      <c r="ND103" s="15"/>
      <c r="NE103" s="15"/>
      <c r="NF103" s="15"/>
      <c r="NG103" s="15"/>
      <c r="NH103" s="15"/>
      <c r="NI103" s="15"/>
      <c r="NJ103" s="15"/>
      <c r="NK103" s="15"/>
      <c r="NL103" s="15"/>
      <c r="NM103" s="15"/>
      <c r="NN103" s="15"/>
      <c r="NO103" s="15">
        <v>0</v>
      </c>
      <c r="NP103" s="15"/>
      <c r="NQ103" s="15"/>
      <c r="NR103" s="15"/>
      <c r="NS103" s="15"/>
      <c r="NT103" s="15"/>
      <c r="NU103" s="15"/>
      <c r="NV103" s="15"/>
      <c r="NW103" s="15"/>
      <c r="NX103" s="15"/>
      <c r="NY103" s="15"/>
      <c r="NZ103" s="15"/>
      <c r="OA103" s="15">
        <v>0</v>
      </c>
      <c r="OB103" s="15"/>
      <c r="OC103" s="15"/>
      <c r="OD103" s="15"/>
      <c r="OE103" s="15"/>
      <c r="OF103" s="15"/>
      <c r="OG103" s="15"/>
      <c r="OH103" s="15"/>
      <c r="OI103" s="15"/>
      <c r="OJ103" s="15"/>
      <c r="OK103" s="15"/>
      <c r="OL103" s="15"/>
      <c r="OM103" s="15">
        <v>0</v>
      </c>
      <c r="ON103" s="15"/>
      <c r="OO103" s="15"/>
      <c r="OP103" s="15"/>
      <c r="OQ103" s="15"/>
      <c r="OR103" s="15"/>
      <c r="OS103" s="15"/>
      <c r="OT103" s="15"/>
      <c r="OU103" s="15"/>
      <c r="OV103" s="15"/>
      <c r="OW103" s="15"/>
      <c r="OX103" s="15"/>
      <c r="OY103" s="15">
        <v>0</v>
      </c>
      <c r="OZ103" s="15"/>
      <c r="PA103" s="15"/>
      <c r="PB103" s="15"/>
      <c r="PC103" s="15"/>
      <c r="PD103" s="15"/>
      <c r="PE103" s="15"/>
      <c r="PF103" s="15"/>
      <c r="PG103" s="15"/>
      <c r="PH103" s="15"/>
      <c r="PI103" s="15"/>
      <c r="PJ103" s="15"/>
      <c r="PK103" s="15">
        <v>0</v>
      </c>
      <c r="PL103" s="15"/>
      <c r="PM103" s="15"/>
      <c r="PN103" s="15"/>
      <c r="PO103" s="15"/>
      <c r="PP103" s="15"/>
      <c r="PQ103" s="15"/>
      <c r="PR103" s="15"/>
      <c r="PS103" s="15"/>
      <c r="PT103" s="15"/>
      <c r="PU103" s="15"/>
      <c r="PV103" s="15"/>
      <c r="PW103" s="15">
        <v>0</v>
      </c>
      <c r="PX103" s="15"/>
      <c r="PY103" s="15"/>
      <c r="PZ103" s="15"/>
      <c r="QA103" s="15"/>
      <c r="QB103" s="15"/>
      <c r="QC103" s="15"/>
      <c r="QD103" s="15"/>
      <c r="QE103" s="15"/>
      <c r="QF103" s="15"/>
      <c r="QG103" s="15"/>
      <c r="QH103" s="15"/>
      <c r="QI103" s="15">
        <v>0</v>
      </c>
    </row>
    <row r="104" spans="16:451">
      <c r="P104" s="11"/>
      <c r="Q104" s="11"/>
      <c r="R104" s="13"/>
      <c r="S104" s="13" t="s">
        <v>57</v>
      </c>
      <c r="T104" s="16"/>
      <c r="U104" s="16"/>
      <c r="V104" s="16"/>
      <c r="W104" s="16"/>
      <c r="X104" s="16"/>
      <c r="Y104" s="16"/>
      <c r="Z104" s="16"/>
      <c r="AA104" s="16"/>
      <c r="AB104" s="16"/>
      <c r="AC104" s="14">
        <v>1</v>
      </c>
      <c r="AD104" s="14"/>
      <c r="AE104" s="1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>
        <v>0</v>
      </c>
      <c r="AP104" s="24"/>
      <c r="AQ104" s="24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>
        <v>0</v>
      </c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>
        <v>0</v>
      </c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>
        <v>0</v>
      </c>
      <c r="BZ104" s="15"/>
      <c r="CA104" s="15"/>
      <c r="CB104" s="17" t="e">
        <v>#DIV/0!</v>
      </c>
      <c r="CC104" s="17" t="e">
        <v>#DIV/0!</v>
      </c>
      <c r="CD104" s="17" t="e">
        <v>#DIV/0!</v>
      </c>
      <c r="CE104" s="17" t="e">
        <v>#DIV/0!</v>
      </c>
      <c r="CF104" s="17" t="e">
        <v>#DIV/0!</v>
      </c>
      <c r="CG104" s="17" t="e">
        <v>#DIV/0!</v>
      </c>
      <c r="CH104" s="17" t="e">
        <v>#DIV/0!</v>
      </c>
      <c r="CI104" s="17" t="e">
        <v>#DIV/0!</v>
      </c>
      <c r="CJ104" s="17" t="e">
        <v>#DIV/0!</v>
      </c>
      <c r="CK104" s="17" t="e">
        <v>#DIV/0!</v>
      </c>
      <c r="CL104" s="17" t="e">
        <v>#DIV/0!</v>
      </c>
      <c r="CM104" s="17" t="e">
        <v>#DIV/0!</v>
      </c>
      <c r="CN104" s="17" t="e">
        <v>#DIV/0!</v>
      </c>
      <c r="CO104" s="17" t="e">
        <v>#DIV/0!</v>
      </c>
      <c r="CP104" s="17" t="e">
        <v>#DIV/0!</v>
      </c>
      <c r="CQ104" s="17" t="e">
        <v>#DIV/0!</v>
      </c>
      <c r="CR104" s="17" t="e">
        <v>#DIV/0!</v>
      </c>
      <c r="CS104" s="17" t="e">
        <v>#DIV/0!</v>
      </c>
      <c r="CT104" s="17" t="e">
        <v>#DIV/0!</v>
      </c>
      <c r="CU104" s="17" t="e">
        <v>#DIV/0!</v>
      </c>
      <c r="CV104" s="17" t="e">
        <v>#DIV/0!</v>
      </c>
      <c r="CW104" s="17" t="e">
        <v>#DIV/0!</v>
      </c>
      <c r="CX104" s="17" t="e">
        <v>#DIV/0!</v>
      </c>
      <c r="CY104" s="17" t="e">
        <v>#DIV/0!</v>
      </c>
      <c r="CZ104" s="17">
        <v>0</v>
      </c>
      <c r="DA104" s="17">
        <v>0</v>
      </c>
      <c r="DB104" s="17">
        <v>0</v>
      </c>
      <c r="DC104" s="17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0.15702271013373897</v>
      </c>
      <c r="DJ104" s="17">
        <v>0</v>
      </c>
      <c r="DK104" s="17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115.33672778956239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110.03586984399685</v>
      </c>
      <c r="EH104" s="18">
        <v>0</v>
      </c>
      <c r="EI104" s="18">
        <v>0</v>
      </c>
      <c r="EJ104" s="18">
        <v>0</v>
      </c>
      <c r="EK104" s="18">
        <v>0</v>
      </c>
      <c r="EL104" s="18">
        <v>0</v>
      </c>
      <c r="EM104" s="18">
        <v>0</v>
      </c>
      <c r="EN104" s="18">
        <v>0</v>
      </c>
      <c r="EO104" s="18">
        <v>0</v>
      </c>
      <c r="EP104" s="18">
        <v>0</v>
      </c>
      <c r="EQ104" s="18">
        <v>0</v>
      </c>
      <c r="ER104" s="18">
        <v>0</v>
      </c>
      <c r="ES104" s="18">
        <v>6.0000000000000027</v>
      </c>
      <c r="ET104" s="18">
        <v>0</v>
      </c>
      <c r="EU104" s="18">
        <v>0</v>
      </c>
      <c r="EV104" s="18">
        <v>0</v>
      </c>
      <c r="EW104" s="18">
        <v>0</v>
      </c>
      <c r="EX104" s="18">
        <v>0</v>
      </c>
      <c r="EY104" s="18">
        <v>0</v>
      </c>
      <c r="EZ104" s="18">
        <v>0</v>
      </c>
      <c r="FA104" s="18">
        <v>0</v>
      </c>
      <c r="FB104" s="18">
        <v>0</v>
      </c>
      <c r="FC104" s="18">
        <v>0</v>
      </c>
      <c r="FD104" s="18">
        <v>0</v>
      </c>
      <c r="FE104" s="18">
        <v>713.26710094671671</v>
      </c>
      <c r="FF104" s="18">
        <v>0</v>
      </c>
      <c r="FG104" s="18">
        <v>0</v>
      </c>
      <c r="FH104" s="14">
        <v>0</v>
      </c>
      <c r="FI104" s="14">
        <v>0</v>
      </c>
      <c r="FJ104" s="14">
        <v>0</v>
      </c>
      <c r="FK104" s="14">
        <v>0</v>
      </c>
      <c r="FL104" s="14">
        <v>0</v>
      </c>
      <c r="FM104" s="14">
        <v>0</v>
      </c>
      <c r="FN104" s="14">
        <v>0</v>
      </c>
      <c r="FO104" s="14">
        <v>0</v>
      </c>
      <c r="FP104" s="14">
        <v>0</v>
      </c>
      <c r="FQ104" s="14">
        <v>1976517</v>
      </c>
      <c r="FR104" s="14">
        <v>0</v>
      </c>
      <c r="FS104" s="14">
        <v>0</v>
      </c>
      <c r="FT104" s="17">
        <v>0</v>
      </c>
      <c r="FU104" s="17">
        <v>0</v>
      </c>
      <c r="FV104" s="17">
        <v>0</v>
      </c>
      <c r="FW104" s="17">
        <v>0</v>
      </c>
      <c r="FX104" s="17">
        <v>0</v>
      </c>
      <c r="FY104" s="17">
        <v>0</v>
      </c>
      <c r="FZ104" s="17">
        <v>0</v>
      </c>
      <c r="GA104" s="17">
        <v>0</v>
      </c>
      <c r="GB104" s="17">
        <v>0</v>
      </c>
      <c r="GC104" s="17">
        <v>0.16914651885109006</v>
      </c>
      <c r="GD104" s="17">
        <v>0</v>
      </c>
      <c r="GE104" s="17">
        <v>0</v>
      </c>
      <c r="GF104" s="16"/>
      <c r="GG104" s="16"/>
      <c r="GH104" s="16"/>
      <c r="GI104" s="16"/>
      <c r="GJ104" s="16"/>
      <c r="GK104" s="16"/>
      <c r="GL104" s="16"/>
      <c r="GM104" s="16"/>
      <c r="GN104" s="16"/>
      <c r="GO104" s="16">
        <v>0</v>
      </c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>
        <v>0</v>
      </c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>
        <v>0</v>
      </c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>
        <v>0</v>
      </c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>
        <v>0</v>
      </c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>
        <v>0</v>
      </c>
      <c r="IX104" s="16"/>
      <c r="IY104" s="16"/>
      <c r="IZ104" s="16"/>
      <c r="JA104" s="16"/>
      <c r="JB104" s="16"/>
      <c r="JC104" s="16"/>
      <c r="JD104" s="16"/>
      <c r="JE104" s="16"/>
      <c r="JF104" s="16"/>
      <c r="JG104" s="16"/>
      <c r="JH104" s="16"/>
      <c r="JI104" s="16">
        <v>0</v>
      </c>
      <c r="JJ104" s="16"/>
      <c r="JK104" s="16"/>
      <c r="JL104" s="16"/>
      <c r="JM104" s="16"/>
      <c r="JN104" s="16"/>
      <c r="JO104" s="16"/>
      <c r="JP104" s="16"/>
      <c r="JQ104" s="16"/>
      <c r="JR104" s="16"/>
      <c r="JS104" s="16"/>
      <c r="JT104" s="16"/>
      <c r="JU104" s="16">
        <v>0</v>
      </c>
      <c r="JV104" s="16"/>
      <c r="JW104" s="16"/>
      <c r="JX104" s="16"/>
      <c r="JY104" s="16"/>
      <c r="JZ104" s="16"/>
      <c r="KA104" s="16"/>
      <c r="KB104" s="16"/>
      <c r="KC104" s="16"/>
      <c r="KD104" s="16"/>
      <c r="KE104" s="16"/>
      <c r="KF104" s="16"/>
      <c r="KG104" s="16">
        <v>0</v>
      </c>
      <c r="KH104" s="16"/>
      <c r="KI104" s="16"/>
      <c r="KJ104" s="16"/>
      <c r="KK104" s="16"/>
      <c r="KL104" s="16"/>
      <c r="KM104" s="16"/>
      <c r="KN104" s="16"/>
      <c r="KO104" s="16"/>
      <c r="KP104" s="16"/>
      <c r="KQ104" s="16"/>
      <c r="KR104" s="16"/>
      <c r="KS104" s="16">
        <v>140</v>
      </c>
      <c r="KT104" s="16"/>
      <c r="KU104" s="16"/>
      <c r="KV104" s="16"/>
      <c r="KW104" s="16"/>
      <c r="KX104" s="16"/>
      <c r="KY104" s="16"/>
      <c r="KZ104" s="16"/>
      <c r="LA104" s="16"/>
      <c r="LB104" s="16"/>
      <c r="LC104" s="16"/>
      <c r="LD104" s="16"/>
      <c r="LE104" s="16">
        <v>0</v>
      </c>
      <c r="LF104" s="16"/>
      <c r="LG104" s="16"/>
      <c r="LH104" s="16"/>
      <c r="LI104" s="16"/>
      <c r="LJ104" s="16"/>
      <c r="LK104" s="16"/>
      <c r="LL104" s="16"/>
      <c r="LM104" s="16"/>
      <c r="LN104" s="16"/>
      <c r="LO104" s="16"/>
      <c r="LP104" s="16"/>
      <c r="LQ104" s="16">
        <v>0</v>
      </c>
      <c r="LR104" s="16"/>
      <c r="LS104" s="16"/>
      <c r="LT104" s="15"/>
      <c r="LU104" s="15"/>
      <c r="LV104" s="15"/>
      <c r="LW104" s="15"/>
      <c r="LX104" s="15"/>
      <c r="LY104" s="15"/>
      <c r="LZ104" s="15"/>
      <c r="MA104" s="15"/>
      <c r="MB104" s="15"/>
      <c r="MC104" s="15">
        <v>0</v>
      </c>
      <c r="MD104" s="15"/>
      <c r="ME104" s="15"/>
      <c r="MF104" s="15"/>
      <c r="MG104" s="15"/>
      <c r="MH104" s="15"/>
      <c r="MI104" s="15"/>
      <c r="MJ104" s="15"/>
      <c r="MK104" s="15"/>
      <c r="ML104" s="15"/>
      <c r="MM104" s="15"/>
      <c r="MN104" s="15"/>
      <c r="MO104" s="15">
        <v>0</v>
      </c>
      <c r="MP104" s="15"/>
      <c r="MQ104" s="15"/>
      <c r="MR104" s="15"/>
      <c r="MS104" s="15"/>
      <c r="MT104" s="15"/>
      <c r="MU104" s="15"/>
      <c r="MV104" s="15"/>
      <c r="MW104" s="15"/>
      <c r="MX104" s="15"/>
      <c r="MY104" s="15"/>
      <c r="MZ104" s="15"/>
      <c r="NA104" s="15">
        <v>0</v>
      </c>
      <c r="NB104" s="15"/>
      <c r="NC104" s="15"/>
      <c r="ND104" s="15"/>
      <c r="NE104" s="15"/>
      <c r="NF104" s="15"/>
      <c r="NG104" s="15"/>
      <c r="NH104" s="15"/>
      <c r="NI104" s="15"/>
      <c r="NJ104" s="15"/>
      <c r="NK104" s="15"/>
      <c r="NL104" s="15"/>
      <c r="NM104" s="15">
        <v>0</v>
      </c>
      <c r="NN104" s="15"/>
      <c r="NO104" s="15"/>
      <c r="NP104" s="15"/>
      <c r="NQ104" s="15"/>
      <c r="NR104" s="15"/>
      <c r="NS104" s="15"/>
      <c r="NT104" s="15"/>
      <c r="NU104" s="15"/>
      <c r="NV104" s="15"/>
      <c r="NW104" s="15"/>
      <c r="NX104" s="15"/>
      <c r="NY104" s="15">
        <v>0</v>
      </c>
      <c r="NZ104" s="15"/>
      <c r="OA104" s="15"/>
      <c r="OB104" s="15"/>
      <c r="OC104" s="15"/>
      <c r="OD104" s="15"/>
      <c r="OE104" s="15"/>
      <c r="OF104" s="15"/>
      <c r="OG104" s="15"/>
      <c r="OH104" s="15"/>
      <c r="OI104" s="15"/>
      <c r="OJ104" s="15"/>
      <c r="OK104" s="15">
        <v>0</v>
      </c>
      <c r="OL104" s="15"/>
      <c r="OM104" s="15"/>
      <c r="ON104" s="15"/>
      <c r="OO104" s="15"/>
      <c r="OP104" s="15"/>
      <c r="OQ104" s="15"/>
      <c r="OR104" s="15"/>
      <c r="OS104" s="15"/>
      <c r="OT104" s="15"/>
      <c r="OU104" s="15"/>
      <c r="OV104" s="15"/>
      <c r="OW104" s="15">
        <v>0</v>
      </c>
      <c r="OX104" s="15"/>
      <c r="OY104" s="15"/>
      <c r="OZ104" s="15"/>
      <c r="PA104" s="15"/>
      <c r="PB104" s="15"/>
      <c r="PC104" s="15"/>
      <c r="PD104" s="15"/>
      <c r="PE104" s="15"/>
      <c r="PF104" s="15"/>
      <c r="PG104" s="15"/>
      <c r="PH104" s="15"/>
      <c r="PI104" s="15">
        <v>0</v>
      </c>
      <c r="PJ104" s="15"/>
      <c r="PK104" s="15"/>
      <c r="PL104" s="15"/>
      <c r="PM104" s="15"/>
      <c r="PN104" s="15"/>
      <c r="PO104" s="15"/>
      <c r="PP104" s="15"/>
      <c r="PQ104" s="15"/>
      <c r="PR104" s="15"/>
      <c r="PS104" s="15"/>
      <c r="PT104" s="15"/>
      <c r="PU104" s="15">
        <v>0</v>
      </c>
      <c r="PV104" s="15"/>
      <c r="PW104" s="15"/>
      <c r="PX104" s="15"/>
      <c r="PY104" s="15"/>
      <c r="PZ104" s="15"/>
      <c r="QA104" s="15"/>
      <c r="QB104" s="15"/>
      <c r="QC104" s="15"/>
      <c r="QD104" s="15"/>
      <c r="QE104" s="15"/>
      <c r="QF104" s="15"/>
      <c r="QG104" s="15">
        <v>0</v>
      </c>
      <c r="QH104" s="15"/>
      <c r="QI104" s="15"/>
    </row>
    <row r="105" spans="16:451">
      <c r="P105" s="11"/>
      <c r="Q105" s="11"/>
      <c r="R105" s="13"/>
      <c r="S105" s="13" t="s">
        <v>58</v>
      </c>
      <c r="T105" s="16"/>
      <c r="U105" s="16"/>
      <c r="V105" s="16"/>
      <c r="W105" s="16"/>
      <c r="X105" s="16"/>
      <c r="Y105" s="16"/>
      <c r="Z105" s="16"/>
      <c r="AA105" s="16"/>
      <c r="AB105" s="16"/>
      <c r="AC105" s="14"/>
      <c r="AD105" s="14">
        <v>1</v>
      </c>
      <c r="AE105" s="1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>
        <v>0</v>
      </c>
      <c r="AQ105" s="24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>
        <v>0</v>
      </c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>
        <v>0</v>
      </c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>
        <v>0</v>
      </c>
      <c r="CA105" s="15"/>
      <c r="CB105" s="17" t="e">
        <v>#DIV/0!</v>
      </c>
      <c r="CC105" s="17" t="e">
        <v>#DIV/0!</v>
      </c>
      <c r="CD105" s="17" t="e">
        <v>#DIV/0!</v>
      </c>
      <c r="CE105" s="17" t="e">
        <v>#DIV/0!</v>
      </c>
      <c r="CF105" s="17" t="e">
        <v>#DIV/0!</v>
      </c>
      <c r="CG105" s="17" t="e">
        <v>#DIV/0!</v>
      </c>
      <c r="CH105" s="17" t="e">
        <v>#DIV/0!</v>
      </c>
      <c r="CI105" s="17" t="e">
        <v>#DIV/0!</v>
      </c>
      <c r="CJ105" s="17" t="e">
        <v>#DIV/0!</v>
      </c>
      <c r="CK105" s="17" t="e">
        <v>#DIV/0!</v>
      </c>
      <c r="CL105" s="17" t="e">
        <v>#DIV/0!</v>
      </c>
      <c r="CM105" s="17" t="e">
        <v>#DIV/0!</v>
      </c>
      <c r="CN105" s="17" t="e">
        <v>#DIV/0!</v>
      </c>
      <c r="CO105" s="17" t="e">
        <v>#DIV/0!</v>
      </c>
      <c r="CP105" s="17" t="e">
        <v>#DIV/0!</v>
      </c>
      <c r="CQ105" s="17" t="e">
        <v>#DIV/0!</v>
      </c>
      <c r="CR105" s="17" t="e">
        <v>#DIV/0!</v>
      </c>
      <c r="CS105" s="17" t="e">
        <v>#DIV/0!</v>
      </c>
      <c r="CT105" s="17" t="e">
        <v>#DIV/0!</v>
      </c>
      <c r="CU105" s="17" t="e">
        <v>#DIV/0!</v>
      </c>
      <c r="CV105" s="17" t="e">
        <v>#DIV/0!</v>
      </c>
      <c r="CW105" s="17" t="e">
        <v>#DIV/0!</v>
      </c>
      <c r="CX105" s="17" t="e">
        <v>#DIV/0!</v>
      </c>
      <c r="CY105" s="17" t="e">
        <v>#DIV/0!</v>
      </c>
      <c r="CZ105" s="17">
        <v>0</v>
      </c>
      <c r="DA105" s="17">
        <v>0</v>
      </c>
      <c r="DB105" s="17">
        <v>0</v>
      </c>
      <c r="DC105" s="17">
        <v>0</v>
      </c>
      <c r="DD105" s="17">
        <v>0</v>
      </c>
      <c r="DE105" s="17">
        <v>0</v>
      </c>
      <c r="DF105" s="17">
        <v>0</v>
      </c>
      <c r="DG105" s="17">
        <v>0</v>
      </c>
      <c r="DH105" s="17">
        <v>0</v>
      </c>
      <c r="DI105" s="17">
        <v>0</v>
      </c>
      <c r="DJ105" s="17">
        <v>0.1742541159902701</v>
      </c>
      <c r="DK105" s="17">
        <v>0</v>
      </c>
      <c r="DL105" s="18">
        <v>0</v>
      </c>
      <c r="DM105" s="18">
        <v>0</v>
      </c>
      <c r="DN105" s="18">
        <v>0</v>
      </c>
      <c r="DO105" s="18">
        <v>0</v>
      </c>
      <c r="DP105" s="18">
        <v>0</v>
      </c>
      <c r="DQ105" s="18">
        <v>0</v>
      </c>
      <c r="DR105" s="18">
        <v>0</v>
      </c>
      <c r="DS105" s="18">
        <v>0</v>
      </c>
      <c r="DT105" s="18">
        <v>0</v>
      </c>
      <c r="DU105" s="18">
        <v>0</v>
      </c>
      <c r="DV105" s="18">
        <v>120</v>
      </c>
      <c r="DW105" s="18">
        <v>0</v>
      </c>
      <c r="DX105" s="18">
        <v>0</v>
      </c>
      <c r="DY105" s="18">
        <v>0</v>
      </c>
      <c r="DZ105" s="18">
        <v>0</v>
      </c>
      <c r="EA105" s="18">
        <v>0</v>
      </c>
      <c r="EB105" s="18">
        <v>0</v>
      </c>
      <c r="EC105" s="18">
        <v>0</v>
      </c>
      <c r="ED105" s="18">
        <v>0</v>
      </c>
      <c r="EE105" s="18">
        <v>0</v>
      </c>
      <c r="EF105" s="18">
        <v>0</v>
      </c>
      <c r="EG105" s="18">
        <v>0</v>
      </c>
      <c r="EH105" s="18">
        <v>114</v>
      </c>
      <c r="EI105" s="18">
        <v>0</v>
      </c>
      <c r="EJ105" s="18">
        <v>0</v>
      </c>
      <c r="EK105" s="18">
        <v>0</v>
      </c>
      <c r="EL105" s="18">
        <v>0</v>
      </c>
      <c r="EM105" s="18">
        <v>0</v>
      </c>
      <c r="EN105" s="18">
        <v>0</v>
      </c>
      <c r="EO105" s="18">
        <v>0</v>
      </c>
      <c r="EP105" s="18">
        <v>0</v>
      </c>
      <c r="EQ105" s="18">
        <v>0</v>
      </c>
      <c r="ER105" s="18">
        <v>0</v>
      </c>
      <c r="ES105" s="18">
        <v>0</v>
      </c>
      <c r="ET105" s="18">
        <v>6</v>
      </c>
      <c r="EU105" s="18">
        <v>0</v>
      </c>
      <c r="EV105" s="18">
        <v>0</v>
      </c>
      <c r="EW105" s="18">
        <v>0</v>
      </c>
      <c r="EX105" s="18">
        <v>0</v>
      </c>
      <c r="EY105" s="18">
        <v>0</v>
      </c>
      <c r="EZ105" s="18">
        <v>0</v>
      </c>
      <c r="FA105" s="18">
        <v>0</v>
      </c>
      <c r="FB105" s="18">
        <v>0</v>
      </c>
      <c r="FC105" s="18">
        <v>0</v>
      </c>
      <c r="FD105" s="18">
        <v>0</v>
      </c>
      <c r="FE105" s="18">
        <v>0</v>
      </c>
      <c r="FF105" s="18">
        <v>661.67757009345792</v>
      </c>
      <c r="FG105" s="18">
        <v>0</v>
      </c>
      <c r="FH105" s="14">
        <v>0</v>
      </c>
      <c r="FI105" s="14">
        <v>0</v>
      </c>
      <c r="FJ105" s="14">
        <v>0</v>
      </c>
      <c r="FK105" s="14">
        <v>0</v>
      </c>
      <c r="FL105" s="14">
        <v>0</v>
      </c>
      <c r="FM105" s="14">
        <v>0</v>
      </c>
      <c r="FN105" s="14">
        <v>0</v>
      </c>
      <c r="FO105" s="14">
        <v>0</v>
      </c>
      <c r="FP105" s="14">
        <v>0</v>
      </c>
      <c r="FQ105" s="14">
        <v>0</v>
      </c>
      <c r="FR105" s="14">
        <v>21750</v>
      </c>
      <c r="FS105" s="14">
        <v>0</v>
      </c>
      <c r="FT105" s="17">
        <v>0</v>
      </c>
      <c r="FU105" s="17">
        <v>0</v>
      </c>
      <c r="FV105" s="17">
        <v>0</v>
      </c>
      <c r="FW105" s="17">
        <v>0</v>
      </c>
      <c r="FX105" s="17">
        <v>0</v>
      </c>
      <c r="FY105" s="17">
        <v>0</v>
      </c>
      <c r="FZ105" s="17">
        <v>0</v>
      </c>
      <c r="GA105" s="17">
        <v>0</v>
      </c>
      <c r="GB105" s="17">
        <v>0</v>
      </c>
      <c r="GC105" s="17">
        <v>0</v>
      </c>
      <c r="GD105" s="17">
        <v>0.10218390804597702</v>
      </c>
      <c r="GE105" s="17">
        <v>0</v>
      </c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>
        <v>0</v>
      </c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>
        <v>0</v>
      </c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>
        <v>0</v>
      </c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>
        <v>0</v>
      </c>
      <c r="IA105" s="16"/>
      <c r="IB105" s="16"/>
      <c r="IC105" s="16"/>
      <c r="ID105" s="16"/>
      <c r="IE105" s="16"/>
      <c r="IF105" s="16"/>
      <c r="IG105" s="16"/>
      <c r="IH105" s="16"/>
      <c r="II105" s="16"/>
      <c r="IJ105" s="16"/>
      <c r="IK105" s="16"/>
      <c r="IL105" s="16">
        <v>0</v>
      </c>
      <c r="IM105" s="16"/>
      <c r="IN105" s="16"/>
      <c r="IO105" s="16"/>
      <c r="IP105" s="16"/>
      <c r="IQ105" s="16"/>
      <c r="IR105" s="16"/>
      <c r="IS105" s="16"/>
      <c r="IT105" s="16"/>
      <c r="IU105" s="16"/>
      <c r="IV105" s="16"/>
      <c r="IW105" s="16"/>
      <c r="IX105" s="16">
        <v>0</v>
      </c>
      <c r="IY105" s="16"/>
      <c r="IZ105" s="16"/>
      <c r="JA105" s="16"/>
      <c r="JB105" s="16"/>
      <c r="JC105" s="16"/>
      <c r="JD105" s="16"/>
      <c r="JE105" s="16"/>
      <c r="JF105" s="16"/>
      <c r="JG105" s="16"/>
      <c r="JH105" s="16"/>
      <c r="JI105" s="16"/>
      <c r="JJ105" s="16">
        <v>0</v>
      </c>
      <c r="JK105" s="16"/>
      <c r="JL105" s="16"/>
      <c r="JM105" s="16"/>
      <c r="JN105" s="16"/>
      <c r="JO105" s="16"/>
      <c r="JP105" s="16"/>
      <c r="JQ105" s="16"/>
      <c r="JR105" s="16"/>
      <c r="JS105" s="16"/>
      <c r="JT105" s="16"/>
      <c r="JU105" s="16"/>
      <c r="JV105" s="16">
        <v>0</v>
      </c>
      <c r="JW105" s="16"/>
      <c r="JX105" s="16"/>
      <c r="JY105" s="16"/>
      <c r="JZ105" s="16"/>
      <c r="KA105" s="16"/>
      <c r="KB105" s="16"/>
      <c r="KC105" s="16"/>
      <c r="KD105" s="16"/>
      <c r="KE105" s="16"/>
      <c r="KF105" s="16"/>
      <c r="KG105" s="16"/>
      <c r="KH105" s="16">
        <v>0</v>
      </c>
      <c r="KI105" s="16"/>
      <c r="KJ105" s="16"/>
      <c r="KK105" s="16"/>
      <c r="KL105" s="16"/>
      <c r="KM105" s="16"/>
      <c r="KN105" s="16"/>
      <c r="KO105" s="16"/>
      <c r="KP105" s="16"/>
      <c r="KQ105" s="16"/>
      <c r="KR105" s="16"/>
      <c r="KS105" s="16"/>
      <c r="KT105" s="16">
        <v>0</v>
      </c>
      <c r="KU105" s="16"/>
      <c r="KV105" s="16"/>
      <c r="KW105" s="16"/>
      <c r="KX105" s="16"/>
      <c r="KY105" s="16"/>
      <c r="KZ105" s="16"/>
      <c r="LA105" s="16"/>
      <c r="LB105" s="16"/>
      <c r="LC105" s="16"/>
      <c r="LD105" s="16"/>
      <c r="LE105" s="16"/>
      <c r="LF105" s="16">
        <v>2</v>
      </c>
      <c r="LG105" s="16"/>
      <c r="LH105" s="16"/>
      <c r="LI105" s="16"/>
      <c r="LJ105" s="16"/>
      <c r="LK105" s="16"/>
      <c r="LL105" s="16"/>
      <c r="LM105" s="16"/>
      <c r="LN105" s="16"/>
      <c r="LO105" s="16"/>
      <c r="LP105" s="16"/>
      <c r="LQ105" s="16"/>
      <c r="LR105" s="16">
        <v>0</v>
      </c>
      <c r="LS105" s="16"/>
      <c r="LT105" s="15"/>
      <c r="LU105" s="15"/>
      <c r="LV105" s="15"/>
      <c r="LW105" s="15"/>
      <c r="LX105" s="15"/>
      <c r="LY105" s="15"/>
      <c r="LZ105" s="15"/>
      <c r="MA105" s="15"/>
      <c r="MB105" s="15"/>
      <c r="MC105" s="15"/>
      <c r="MD105" s="15">
        <v>0</v>
      </c>
      <c r="ME105" s="15"/>
      <c r="MF105" s="15"/>
      <c r="MG105" s="15"/>
      <c r="MH105" s="15"/>
      <c r="MI105" s="15"/>
      <c r="MJ105" s="15"/>
      <c r="MK105" s="15"/>
      <c r="ML105" s="15"/>
      <c r="MM105" s="15"/>
      <c r="MN105" s="15"/>
      <c r="MO105" s="15"/>
      <c r="MP105" s="15">
        <v>0</v>
      </c>
      <c r="MQ105" s="15"/>
      <c r="MR105" s="15"/>
      <c r="MS105" s="15"/>
      <c r="MT105" s="15"/>
      <c r="MU105" s="15"/>
      <c r="MV105" s="15"/>
      <c r="MW105" s="15"/>
      <c r="MX105" s="15"/>
      <c r="MY105" s="15"/>
      <c r="MZ105" s="15"/>
      <c r="NA105" s="15"/>
      <c r="NB105" s="15">
        <v>0</v>
      </c>
      <c r="NC105" s="15"/>
      <c r="ND105" s="15"/>
      <c r="NE105" s="15"/>
      <c r="NF105" s="15"/>
      <c r="NG105" s="15"/>
      <c r="NH105" s="15"/>
      <c r="NI105" s="15"/>
      <c r="NJ105" s="15"/>
      <c r="NK105" s="15"/>
      <c r="NL105" s="15"/>
      <c r="NM105" s="15"/>
      <c r="NN105" s="15">
        <v>0</v>
      </c>
      <c r="NO105" s="15"/>
      <c r="NP105" s="15"/>
      <c r="NQ105" s="15"/>
      <c r="NR105" s="15"/>
      <c r="NS105" s="15"/>
      <c r="NT105" s="15"/>
      <c r="NU105" s="15"/>
      <c r="NV105" s="15"/>
      <c r="NW105" s="15"/>
      <c r="NX105" s="15"/>
      <c r="NY105" s="15"/>
      <c r="NZ105" s="15">
        <v>0</v>
      </c>
      <c r="OA105" s="15"/>
      <c r="OB105" s="15"/>
      <c r="OC105" s="15"/>
      <c r="OD105" s="15"/>
      <c r="OE105" s="15"/>
      <c r="OF105" s="15"/>
      <c r="OG105" s="15"/>
      <c r="OH105" s="15"/>
      <c r="OI105" s="15"/>
      <c r="OJ105" s="15"/>
      <c r="OK105" s="15"/>
      <c r="OL105" s="15">
        <v>0</v>
      </c>
      <c r="OM105" s="15"/>
      <c r="ON105" s="15"/>
      <c r="OO105" s="15"/>
      <c r="OP105" s="15"/>
      <c r="OQ105" s="15"/>
      <c r="OR105" s="15"/>
      <c r="OS105" s="15"/>
      <c r="OT105" s="15"/>
      <c r="OU105" s="15"/>
      <c r="OV105" s="15"/>
      <c r="OW105" s="15"/>
      <c r="OX105" s="15">
        <v>0</v>
      </c>
      <c r="OY105" s="15"/>
      <c r="OZ105" s="15"/>
      <c r="PA105" s="15"/>
      <c r="PB105" s="15"/>
      <c r="PC105" s="15"/>
      <c r="PD105" s="15"/>
      <c r="PE105" s="15"/>
      <c r="PF105" s="15"/>
      <c r="PG105" s="15"/>
      <c r="PH105" s="15"/>
      <c r="PI105" s="15"/>
      <c r="PJ105" s="15">
        <v>0</v>
      </c>
      <c r="PK105" s="15"/>
      <c r="PL105" s="15"/>
      <c r="PM105" s="15"/>
      <c r="PN105" s="15"/>
      <c r="PO105" s="15"/>
      <c r="PP105" s="15"/>
      <c r="PQ105" s="15"/>
      <c r="PR105" s="15"/>
      <c r="PS105" s="15"/>
      <c r="PT105" s="15"/>
      <c r="PU105" s="15"/>
      <c r="PV105" s="15">
        <v>0</v>
      </c>
      <c r="PW105" s="15"/>
      <c r="PX105" s="15"/>
      <c r="PY105" s="15"/>
      <c r="PZ105" s="15"/>
      <c r="QA105" s="15"/>
      <c r="QB105" s="15"/>
      <c r="QC105" s="15"/>
      <c r="QD105" s="15"/>
      <c r="QE105" s="15"/>
      <c r="QF105" s="15"/>
      <c r="QG105" s="15"/>
      <c r="QH105" s="15">
        <v>0</v>
      </c>
      <c r="QI105" s="15"/>
    </row>
    <row r="106" spans="16:451">
      <c r="P106" s="11"/>
      <c r="Q106" s="11"/>
      <c r="R106" s="13"/>
      <c r="S106" s="13" t="s">
        <v>59</v>
      </c>
      <c r="T106" s="16"/>
      <c r="U106" s="16"/>
      <c r="V106" s="16"/>
      <c r="W106" s="16"/>
      <c r="X106" s="16"/>
      <c r="Y106" s="16"/>
      <c r="Z106" s="16"/>
      <c r="AA106" s="16"/>
      <c r="AB106" s="16"/>
      <c r="AC106" s="14"/>
      <c r="AD106" s="14"/>
      <c r="AE106" s="14">
        <v>1</v>
      </c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>
        <v>29187</v>
      </c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>
        <v>29187</v>
      </c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>
        <v>0</v>
      </c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>
        <v>0</v>
      </c>
      <c r="CB106" s="17" t="e">
        <v>#DIV/0!</v>
      </c>
      <c r="CC106" s="17" t="e">
        <v>#DIV/0!</v>
      </c>
      <c r="CD106" s="17" t="e">
        <v>#DIV/0!</v>
      </c>
      <c r="CE106" s="17" t="e">
        <v>#DIV/0!</v>
      </c>
      <c r="CF106" s="17" t="e">
        <v>#DIV/0!</v>
      </c>
      <c r="CG106" s="17" t="e">
        <v>#DIV/0!</v>
      </c>
      <c r="CH106" s="17" t="e">
        <v>#DIV/0!</v>
      </c>
      <c r="CI106" s="17" t="e">
        <v>#DIV/0!</v>
      </c>
      <c r="CJ106" s="17" t="e">
        <v>#DIV/0!</v>
      </c>
      <c r="CK106" s="17" t="e">
        <v>#DIV/0!</v>
      </c>
      <c r="CL106" s="17" t="e">
        <v>#DIV/0!</v>
      </c>
      <c r="CM106" s="17" t="e">
        <v>#DIV/0!</v>
      </c>
      <c r="CN106" s="17" t="e">
        <v>#DIV/0!</v>
      </c>
      <c r="CO106" s="17" t="e">
        <v>#DIV/0!</v>
      </c>
      <c r="CP106" s="17" t="e">
        <v>#DIV/0!</v>
      </c>
      <c r="CQ106" s="17" t="e">
        <v>#DIV/0!</v>
      </c>
      <c r="CR106" s="17" t="e">
        <v>#DIV/0!</v>
      </c>
      <c r="CS106" s="17" t="e">
        <v>#DIV/0!</v>
      </c>
      <c r="CT106" s="17" t="e">
        <v>#DIV/0!</v>
      </c>
      <c r="CU106" s="17" t="e">
        <v>#DIV/0!</v>
      </c>
      <c r="CV106" s="17" t="e">
        <v>#DIV/0!</v>
      </c>
      <c r="CW106" s="17" t="e">
        <v>#DIV/0!</v>
      </c>
      <c r="CX106" s="17" t="e">
        <v>#DIV/0!</v>
      </c>
      <c r="CY106" s="17" t="e">
        <v>#DIV/0!</v>
      </c>
      <c r="CZ106" s="17">
        <v>0</v>
      </c>
      <c r="DA106" s="17">
        <v>0</v>
      </c>
      <c r="DB106" s="17">
        <v>0</v>
      </c>
      <c r="DC106" s="17">
        <v>0</v>
      </c>
      <c r="DD106" s="17">
        <v>0</v>
      </c>
      <c r="DE106" s="17">
        <v>0</v>
      </c>
      <c r="DF106" s="17">
        <v>0</v>
      </c>
      <c r="DG106" s="17">
        <v>0</v>
      </c>
      <c r="DH106" s="17">
        <v>0</v>
      </c>
      <c r="DI106" s="17">
        <v>0</v>
      </c>
      <c r="DJ106" s="17">
        <v>0</v>
      </c>
      <c r="DK106" s="17">
        <v>0.15477732188056104</v>
      </c>
      <c r="DL106" s="18">
        <v>0</v>
      </c>
      <c r="DM106" s="18">
        <v>0</v>
      </c>
      <c r="DN106" s="18">
        <v>0</v>
      </c>
      <c r="DO106" s="18">
        <v>0</v>
      </c>
      <c r="DP106" s="18">
        <v>0</v>
      </c>
      <c r="DQ106" s="18">
        <v>0</v>
      </c>
      <c r="DR106" s="18">
        <v>0</v>
      </c>
      <c r="DS106" s="18">
        <v>0</v>
      </c>
      <c r="DT106" s="18">
        <v>0</v>
      </c>
      <c r="DU106" s="18">
        <v>0</v>
      </c>
      <c r="DV106" s="18">
        <v>0</v>
      </c>
      <c r="DW106" s="18">
        <v>115.66804556870984</v>
      </c>
      <c r="DX106" s="18">
        <v>0</v>
      </c>
      <c r="DY106" s="18">
        <v>0</v>
      </c>
      <c r="DZ106" s="18">
        <v>0</v>
      </c>
      <c r="EA106" s="18">
        <v>0</v>
      </c>
      <c r="EB106" s="18">
        <v>0</v>
      </c>
      <c r="EC106" s="18">
        <v>0</v>
      </c>
      <c r="ED106" s="18">
        <v>0</v>
      </c>
      <c r="EE106" s="18">
        <v>0</v>
      </c>
      <c r="EF106" s="18">
        <v>0</v>
      </c>
      <c r="EG106" s="18">
        <v>0</v>
      </c>
      <c r="EH106" s="18">
        <v>0</v>
      </c>
      <c r="EI106" s="18">
        <v>109.79407313047084</v>
      </c>
      <c r="EJ106" s="18">
        <v>0</v>
      </c>
      <c r="EK106" s="18">
        <v>0</v>
      </c>
      <c r="EL106" s="18">
        <v>0</v>
      </c>
      <c r="EM106" s="18">
        <v>0</v>
      </c>
      <c r="EN106" s="18">
        <v>0</v>
      </c>
      <c r="EO106" s="18">
        <v>0</v>
      </c>
      <c r="EP106" s="18">
        <v>0</v>
      </c>
      <c r="EQ106" s="18">
        <v>0</v>
      </c>
      <c r="ER106" s="18">
        <v>0</v>
      </c>
      <c r="ES106" s="18">
        <v>0</v>
      </c>
      <c r="ET106" s="18">
        <v>0</v>
      </c>
      <c r="EU106" s="18">
        <v>6</v>
      </c>
      <c r="EV106" s="18">
        <v>0</v>
      </c>
      <c r="EW106" s="18">
        <v>0</v>
      </c>
      <c r="EX106" s="18">
        <v>0</v>
      </c>
      <c r="EY106" s="18">
        <v>0</v>
      </c>
      <c r="EZ106" s="18">
        <v>0</v>
      </c>
      <c r="FA106" s="18">
        <v>0</v>
      </c>
      <c r="FB106" s="18">
        <v>0</v>
      </c>
      <c r="FC106" s="18">
        <v>0</v>
      </c>
      <c r="FD106" s="18">
        <v>0</v>
      </c>
      <c r="FE106" s="18">
        <v>0</v>
      </c>
      <c r="FF106" s="18">
        <v>0</v>
      </c>
      <c r="FG106" s="18">
        <v>759.91597804421485</v>
      </c>
      <c r="FH106" s="14">
        <v>0</v>
      </c>
      <c r="FI106" s="14">
        <v>0</v>
      </c>
      <c r="FJ106" s="14">
        <v>0</v>
      </c>
      <c r="FK106" s="14">
        <v>0</v>
      </c>
      <c r="FL106" s="14">
        <v>0</v>
      </c>
      <c r="FM106" s="14">
        <v>0</v>
      </c>
      <c r="FN106" s="14">
        <v>0</v>
      </c>
      <c r="FO106" s="14">
        <v>0</v>
      </c>
      <c r="FP106" s="14">
        <v>0</v>
      </c>
      <c r="FQ106" s="14">
        <v>0</v>
      </c>
      <c r="FR106" s="14">
        <v>0</v>
      </c>
      <c r="FS106" s="14">
        <v>16949411</v>
      </c>
      <c r="FT106" s="17">
        <v>0</v>
      </c>
      <c r="FU106" s="17">
        <v>0</v>
      </c>
      <c r="FV106" s="17">
        <v>0</v>
      </c>
      <c r="FW106" s="17">
        <v>0</v>
      </c>
      <c r="FX106" s="17">
        <v>0</v>
      </c>
      <c r="FY106" s="17">
        <v>0</v>
      </c>
      <c r="FZ106" s="17">
        <v>0</v>
      </c>
      <c r="GA106" s="17">
        <v>0</v>
      </c>
      <c r="GB106" s="17">
        <v>0</v>
      </c>
      <c r="GC106" s="17">
        <v>0</v>
      </c>
      <c r="GD106" s="17">
        <v>0</v>
      </c>
      <c r="GE106" s="17">
        <v>0.19979087119900507</v>
      </c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>
        <v>0</v>
      </c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>
        <v>0</v>
      </c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>
        <v>0</v>
      </c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>
        <v>0</v>
      </c>
      <c r="IB106" s="16"/>
      <c r="IC106" s="16"/>
      <c r="ID106" s="16"/>
      <c r="IE106" s="16"/>
      <c r="IF106" s="16"/>
      <c r="IG106" s="16"/>
      <c r="IH106" s="16"/>
      <c r="II106" s="16"/>
      <c r="IJ106" s="16"/>
      <c r="IK106" s="16"/>
      <c r="IL106" s="16"/>
      <c r="IM106" s="16">
        <v>0</v>
      </c>
      <c r="IN106" s="16"/>
      <c r="IO106" s="16"/>
      <c r="IP106" s="16"/>
      <c r="IQ106" s="16"/>
      <c r="IR106" s="16"/>
      <c r="IS106" s="16"/>
      <c r="IT106" s="16"/>
      <c r="IU106" s="16"/>
      <c r="IV106" s="16"/>
      <c r="IW106" s="16"/>
      <c r="IX106" s="16"/>
      <c r="IY106" s="16">
        <v>0</v>
      </c>
      <c r="IZ106" s="16"/>
      <c r="JA106" s="16"/>
      <c r="JB106" s="16"/>
      <c r="JC106" s="16"/>
      <c r="JD106" s="16"/>
      <c r="JE106" s="16"/>
      <c r="JF106" s="16"/>
      <c r="JG106" s="16"/>
      <c r="JH106" s="16"/>
      <c r="JI106" s="16"/>
      <c r="JJ106" s="16"/>
      <c r="JK106" s="16">
        <v>0</v>
      </c>
      <c r="JL106" s="16"/>
      <c r="JM106" s="16"/>
      <c r="JN106" s="16"/>
      <c r="JO106" s="16"/>
      <c r="JP106" s="16"/>
      <c r="JQ106" s="16"/>
      <c r="JR106" s="16"/>
      <c r="JS106" s="16"/>
      <c r="JT106" s="16"/>
      <c r="JU106" s="16"/>
      <c r="JV106" s="16"/>
      <c r="JW106" s="16">
        <v>0</v>
      </c>
      <c r="JX106" s="16"/>
      <c r="JY106" s="16"/>
      <c r="JZ106" s="16"/>
      <c r="KA106" s="16"/>
      <c r="KB106" s="16"/>
      <c r="KC106" s="16"/>
      <c r="KD106" s="16"/>
      <c r="KE106" s="16"/>
      <c r="KF106" s="16"/>
      <c r="KG106" s="16"/>
      <c r="KH106" s="16"/>
      <c r="KI106" s="16">
        <v>0</v>
      </c>
      <c r="KJ106" s="16"/>
      <c r="KK106" s="16"/>
      <c r="KL106" s="16"/>
      <c r="KM106" s="16"/>
      <c r="KN106" s="16"/>
      <c r="KO106" s="16"/>
      <c r="KP106" s="16"/>
      <c r="KQ106" s="16"/>
      <c r="KR106" s="16"/>
      <c r="KS106" s="16"/>
      <c r="KT106" s="16"/>
      <c r="KU106" s="16">
        <v>0</v>
      </c>
      <c r="KV106" s="16"/>
      <c r="KW106" s="16"/>
      <c r="KX106" s="16"/>
      <c r="KY106" s="16"/>
      <c r="KZ106" s="16"/>
      <c r="LA106" s="16"/>
      <c r="LB106" s="16"/>
      <c r="LC106" s="16"/>
      <c r="LD106" s="16"/>
      <c r="LE106" s="16"/>
      <c r="LF106" s="16"/>
      <c r="LG106" s="16">
        <v>0</v>
      </c>
      <c r="LH106" s="16"/>
      <c r="LI106" s="16"/>
      <c r="LJ106" s="16"/>
      <c r="LK106" s="16"/>
      <c r="LL106" s="16"/>
      <c r="LM106" s="16"/>
      <c r="LN106" s="16"/>
      <c r="LO106" s="16"/>
      <c r="LP106" s="16"/>
      <c r="LQ106" s="16"/>
      <c r="LR106" s="16"/>
      <c r="LS106" s="16">
        <v>1013</v>
      </c>
      <c r="LT106" s="15"/>
      <c r="LU106" s="15"/>
      <c r="LV106" s="15"/>
      <c r="LW106" s="15"/>
      <c r="LX106" s="15"/>
      <c r="LY106" s="15"/>
      <c r="LZ106" s="15"/>
      <c r="MA106" s="15"/>
      <c r="MB106" s="15"/>
      <c r="MC106" s="15"/>
      <c r="MD106" s="15"/>
      <c r="ME106" s="15">
        <v>0</v>
      </c>
      <c r="MF106" s="15"/>
      <c r="MG106" s="15"/>
      <c r="MH106" s="15"/>
      <c r="MI106" s="15"/>
      <c r="MJ106" s="15"/>
      <c r="MK106" s="15"/>
      <c r="ML106" s="15"/>
      <c r="MM106" s="15"/>
      <c r="MN106" s="15"/>
      <c r="MO106" s="15"/>
      <c r="MP106" s="15"/>
      <c r="MQ106" s="15">
        <v>0</v>
      </c>
      <c r="MR106" s="15"/>
      <c r="MS106" s="15"/>
      <c r="MT106" s="15"/>
      <c r="MU106" s="15"/>
      <c r="MV106" s="15"/>
      <c r="MW106" s="15"/>
      <c r="MX106" s="15"/>
      <c r="MY106" s="15"/>
      <c r="MZ106" s="15"/>
      <c r="NA106" s="15"/>
      <c r="NB106" s="15"/>
      <c r="NC106" s="15">
        <v>0</v>
      </c>
      <c r="ND106" s="15"/>
      <c r="NE106" s="15"/>
      <c r="NF106" s="15"/>
      <c r="NG106" s="15"/>
      <c r="NH106" s="15"/>
      <c r="NI106" s="15"/>
      <c r="NJ106" s="15"/>
      <c r="NK106" s="15"/>
      <c r="NL106" s="15"/>
      <c r="NM106" s="15"/>
      <c r="NN106" s="15"/>
      <c r="NO106" s="15">
        <v>0</v>
      </c>
      <c r="NP106" s="15"/>
      <c r="NQ106" s="15"/>
      <c r="NR106" s="15"/>
      <c r="NS106" s="15"/>
      <c r="NT106" s="15"/>
      <c r="NU106" s="15"/>
      <c r="NV106" s="15"/>
      <c r="NW106" s="15"/>
      <c r="NX106" s="15"/>
      <c r="NY106" s="15"/>
      <c r="NZ106" s="15"/>
      <c r="OA106" s="15">
        <v>0</v>
      </c>
      <c r="OB106" s="15"/>
      <c r="OC106" s="15"/>
      <c r="OD106" s="15"/>
      <c r="OE106" s="15"/>
      <c r="OF106" s="15"/>
      <c r="OG106" s="15"/>
      <c r="OH106" s="15"/>
      <c r="OI106" s="15"/>
      <c r="OJ106" s="15"/>
      <c r="OK106" s="15"/>
      <c r="OL106" s="15"/>
      <c r="OM106" s="15">
        <v>0</v>
      </c>
      <c r="ON106" s="15"/>
      <c r="OO106" s="15"/>
      <c r="OP106" s="15"/>
      <c r="OQ106" s="15"/>
      <c r="OR106" s="15"/>
      <c r="OS106" s="15"/>
      <c r="OT106" s="15"/>
      <c r="OU106" s="15"/>
      <c r="OV106" s="15"/>
      <c r="OW106" s="15"/>
      <c r="OX106" s="15"/>
      <c r="OY106" s="15">
        <v>0</v>
      </c>
      <c r="OZ106" s="15"/>
      <c r="PA106" s="15"/>
      <c r="PB106" s="15"/>
      <c r="PC106" s="15"/>
      <c r="PD106" s="15"/>
      <c r="PE106" s="15"/>
      <c r="PF106" s="15"/>
      <c r="PG106" s="15"/>
      <c r="PH106" s="15"/>
      <c r="PI106" s="15"/>
      <c r="PJ106" s="15"/>
      <c r="PK106" s="15">
        <v>0</v>
      </c>
      <c r="PL106" s="15"/>
      <c r="PM106" s="15"/>
      <c r="PN106" s="15"/>
      <c r="PO106" s="15"/>
      <c r="PP106" s="15"/>
      <c r="PQ106" s="15"/>
      <c r="PR106" s="15"/>
      <c r="PS106" s="15"/>
      <c r="PT106" s="15"/>
      <c r="PU106" s="15"/>
      <c r="PV106" s="15"/>
      <c r="PW106" s="15">
        <v>0</v>
      </c>
      <c r="PX106" s="15"/>
      <c r="PY106" s="15"/>
      <c r="PZ106" s="15"/>
      <c r="QA106" s="15"/>
      <c r="QB106" s="15"/>
      <c r="QC106" s="15"/>
      <c r="QD106" s="15"/>
      <c r="QE106" s="15"/>
      <c r="QF106" s="15"/>
      <c r="QG106" s="15"/>
      <c r="QH106" s="15"/>
      <c r="QI106" s="15">
        <v>0</v>
      </c>
    </row>
    <row r="107" spans="16:451">
      <c r="P107" s="11"/>
      <c r="Q107" s="11"/>
      <c r="R107" s="13" t="s">
        <v>107</v>
      </c>
      <c r="S107" s="13" t="s">
        <v>48</v>
      </c>
      <c r="T107" s="16"/>
      <c r="U107" s="16">
        <v>4</v>
      </c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24"/>
      <c r="AG107" s="24">
        <v>25050.14</v>
      </c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15"/>
      <c r="AS107" s="15">
        <v>25050.14</v>
      </c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>
        <v>0</v>
      </c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>
        <v>361.83539050000002</v>
      </c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7" t="e">
        <v>#DIV/0!</v>
      </c>
      <c r="CC107" s="17">
        <v>0</v>
      </c>
      <c r="CD107" s="17" t="e">
        <v>#DIV/0!</v>
      </c>
      <c r="CE107" s="17" t="e">
        <v>#DIV/0!</v>
      </c>
      <c r="CF107" s="17" t="e">
        <v>#DIV/0!</v>
      </c>
      <c r="CG107" s="17" t="e">
        <v>#DIV/0!</v>
      </c>
      <c r="CH107" s="17" t="e">
        <v>#DIV/0!</v>
      </c>
      <c r="CI107" s="17" t="e">
        <v>#DIV/0!</v>
      </c>
      <c r="CJ107" s="17" t="e">
        <v>#DIV/0!</v>
      </c>
      <c r="CK107" s="17" t="e">
        <v>#DIV/0!</v>
      </c>
      <c r="CL107" s="17" t="e">
        <v>#DIV/0!</v>
      </c>
      <c r="CM107" s="17" t="e">
        <v>#DIV/0!</v>
      </c>
      <c r="CN107" s="17" t="e">
        <v>#DIV/0!</v>
      </c>
      <c r="CO107" s="17">
        <v>0</v>
      </c>
      <c r="CP107" s="17" t="e">
        <v>#DIV/0!</v>
      </c>
      <c r="CQ107" s="17" t="e">
        <v>#DIV/0!</v>
      </c>
      <c r="CR107" s="17" t="e">
        <v>#DIV/0!</v>
      </c>
      <c r="CS107" s="17" t="e">
        <v>#DIV/0!</v>
      </c>
      <c r="CT107" s="17" t="e">
        <v>#DIV/0!</v>
      </c>
      <c r="CU107" s="17" t="e">
        <v>#DIV/0!</v>
      </c>
      <c r="CV107" s="17" t="e">
        <v>#DIV/0!</v>
      </c>
      <c r="CW107" s="17" t="e">
        <v>#DIV/0!</v>
      </c>
      <c r="CX107" s="17" t="e">
        <v>#DIV/0!</v>
      </c>
      <c r="CY107" s="17" t="e">
        <v>#DIV/0!</v>
      </c>
      <c r="CZ107" s="17">
        <v>0</v>
      </c>
      <c r="DA107" s="17">
        <v>0.1757934775162695</v>
      </c>
      <c r="DB107" s="17">
        <v>0</v>
      </c>
      <c r="DC107" s="17">
        <v>0</v>
      </c>
      <c r="DD107" s="17">
        <v>0</v>
      </c>
      <c r="DE107" s="17">
        <v>0</v>
      </c>
      <c r="DF107" s="17">
        <v>0</v>
      </c>
      <c r="DG107" s="17">
        <v>0</v>
      </c>
      <c r="DH107" s="17">
        <v>0</v>
      </c>
      <c r="DI107" s="17">
        <v>0</v>
      </c>
      <c r="DJ107" s="17">
        <v>0</v>
      </c>
      <c r="DK107" s="17">
        <v>0</v>
      </c>
      <c r="DL107" s="18">
        <v>0</v>
      </c>
      <c r="DM107" s="18">
        <v>120</v>
      </c>
      <c r="DN107" s="18">
        <v>0</v>
      </c>
      <c r="DO107" s="18">
        <v>0</v>
      </c>
      <c r="DP107" s="18">
        <v>0</v>
      </c>
      <c r="DQ107" s="18">
        <v>0</v>
      </c>
      <c r="DR107" s="18">
        <v>0</v>
      </c>
      <c r="DS107" s="18">
        <v>0</v>
      </c>
      <c r="DT107" s="18">
        <v>0</v>
      </c>
      <c r="DU107" s="18">
        <v>0</v>
      </c>
      <c r="DV107" s="18">
        <v>0</v>
      </c>
      <c r="DW107" s="18">
        <v>0</v>
      </c>
      <c r="DX107" s="18">
        <v>0</v>
      </c>
      <c r="DY107" s="18">
        <v>113.34838772814014</v>
      </c>
      <c r="DZ107" s="18">
        <v>0</v>
      </c>
      <c r="EA107" s="18">
        <v>0</v>
      </c>
      <c r="EB107" s="18">
        <v>0</v>
      </c>
      <c r="EC107" s="18">
        <v>0</v>
      </c>
      <c r="ED107" s="18">
        <v>0</v>
      </c>
      <c r="EE107" s="18">
        <v>0</v>
      </c>
      <c r="EF107" s="18">
        <v>0</v>
      </c>
      <c r="EG107" s="18">
        <v>0</v>
      </c>
      <c r="EH107" s="18">
        <v>0</v>
      </c>
      <c r="EI107" s="18">
        <v>0</v>
      </c>
      <c r="EJ107" s="18">
        <v>0</v>
      </c>
      <c r="EK107" s="18">
        <v>7.4008905416646282</v>
      </c>
      <c r="EL107" s="18">
        <v>0</v>
      </c>
      <c r="EM107" s="18">
        <v>0</v>
      </c>
      <c r="EN107" s="18">
        <v>0</v>
      </c>
      <c r="EO107" s="18">
        <v>0</v>
      </c>
      <c r="EP107" s="18">
        <v>0</v>
      </c>
      <c r="EQ107" s="18">
        <v>0</v>
      </c>
      <c r="ER107" s="18">
        <v>0</v>
      </c>
      <c r="ES107" s="18">
        <v>0</v>
      </c>
      <c r="ET107" s="18">
        <v>0</v>
      </c>
      <c r="EU107" s="18">
        <v>0</v>
      </c>
      <c r="EV107" s="18">
        <v>0</v>
      </c>
      <c r="EW107" s="18">
        <v>603.62680432548814</v>
      </c>
      <c r="EX107" s="18">
        <v>0</v>
      </c>
      <c r="EY107" s="18">
        <v>0</v>
      </c>
      <c r="EZ107" s="18">
        <v>0</v>
      </c>
      <c r="FA107" s="18">
        <v>0</v>
      </c>
      <c r="FB107" s="18">
        <v>0</v>
      </c>
      <c r="FC107" s="18">
        <v>0</v>
      </c>
      <c r="FD107" s="18">
        <v>0</v>
      </c>
      <c r="FE107" s="18">
        <v>0</v>
      </c>
      <c r="FF107" s="18">
        <v>0</v>
      </c>
      <c r="FG107" s="18">
        <v>0</v>
      </c>
      <c r="FH107" s="14">
        <v>0</v>
      </c>
      <c r="FI107" s="14">
        <v>12205</v>
      </c>
      <c r="FJ107" s="14">
        <v>0</v>
      </c>
      <c r="FK107" s="14">
        <v>0</v>
      </c>
      <c r="FL107" s="14">
        <v>0</v>
      </c>
      <c r="FM107" s="14">
        <v>0</v>
      </c>
      <c r="FN107" s="14">
        <v>0</v>
      </c>
      <c r="FO107" s="14">
        <v>0</v>
      </c>
      <c r="FP107" s="14">
        <v>0</v>
      </c>
      <c r="FQ107" s="14">
        <v>0</v>
      </c>
      <c r="FR107" s="14">
        <v>0</v>
      </c>
      <c r="FS107" s="14">
        <v>0</v>
      </c>
      <c r="FT107" s="17">
        <v>0</v>
      </c>
      <c r="FU107" s="17">
        <v>0.16276116345759933</v>
      </c>
      <c r="FV107" s="17">
        <v>0</v>
      </c>
      <c r="FW107" s="17">
        <v>0</v>
      </c>
      <c r="FX107" s="17">
        <v>0</v>
      </c>
      <c r="FY107" s="17">
        <v>0</v>
      </c>
      <c r="FZ107" s="17">
        <v>0</v>
      </c>
      <c r="GA107" s="17">
        <v>0</v>
      </c>
      <c r="GB107" s="17">
        <v>0</v>
      </c>
      <c r="GC107" s="17">
        <v>0</v>
      </c>
      <c r="GD107" s="17">
        <v>0</v>
      </c>
      <c r="GE107" s="17">
        <v>0</v>
      </c>
      <c r="GF107" s="16"/>
      <c r="GG107" s="16">
        <v>0</v>
      </c>
      <c r="GH107" s="16"/>
      <c r="GI107" s="16"/>
      <c r="GJ107" s="16"/>
      <c r="GK107" s="16"/>
      <c r="GL107" s="16"/>
      <c r="GM107" s="16"/>
      <c r="GN107" s="16"/>
      <c r="GO107" s="16"/>
      <c r="GP107" s="16"/>
      <c r="GQ107" s="16"/>
      <c r="GR107" s="16"/>
      <c r="GS107" s="16">
        <v>4</v>
      </c>
      <c r="GT107" s="16"/>
      <c r="GU107" s="16"/>
      <c r="GV107" s="16"/>
      <c r="GW107" s="16"/>
      <c r="GX107" s="16"/>
      <c r="GY107" s="16"/>
      <c r="GZ107" s="16"/>
      <c r="HA107" s="16"/>
      <c r="HB107" s="16"/>
      <c r="HC107" s="16"/>
      <c r="HD107" s="16"/>
      <c r="HE107" s="16">
        <v>0</v>
      </c>
      <c r="HF107" s="16"/>
      <c r="HG107" s="16"/>
      <c r="HH107" s="16"/>
      <c r="HI107" s="16"/>
      <c r="HJ107" s="16"/>
      <c r="HK107" s="16"/>
      <c r="HL107" s="16"/>
      <c r="HM107" s="16"/>
      <c r="HN107" s="16"/>
      <c r="HO107" s="16"/>
      <c r="HP107" s="16"/>
      <c r="HQ107" s="16">
        <v>0</v>
      </c>
      <c r="HR107" s="16"/>
      <c r="HS107" s="16"/>
      <c r="HT107" s="16"/>
      <c r="HU107" s="16"/>
      <c r="HV107" s="16"/>
      <c r="HW107" s="16"/>
      <c r="HX107" s="16"/>
      <c r="HY107" s="16"/>
      <c r="HZ107" s="16"/>
      <c r="IA107" s="16"/>
      <c r="IB107" s="16"/>
      <c r="IC107" s="16">
        <v>0</v>
      </c>
      <c r="ID107" s="16"/>
      <c r="IE107" s="16"/>
      <c r="IF107" s="16"/>
      <c r="IG107" s="16"/>
      <c r="IH107" s="16"/>
      <c r="II107" s="16"/>
      <c r="IJ107" s="16"/>
      <c r="IK107" s="16"/>
      <c r="IL107" s="16"/>
      <c r="IM107" s="16"/>
      <c r="IN107" s="16"/>
      <c r="IO107" s="16">
        <v>0</v>
      </c>
      <c r="IP107" s="16"/>
      <c r="IQ107" s="16"/>
      <c r="IR107" s="16"/>
      <c r="IS107" s="16"/>
      <c r="IT107" s="16"/>
      <c r="IU107" s="16"/>
      <c r="IV107" s="16"/>
      <c r="IW107" s="16"/>
      <c r="IX107" s="16"/>
      <c r="IY107" s="16"/>
      <c r="IZ107" s="16"/>
      <c r="JA107" s="16">
        <v>0</v>
      </c>
      <c r="JB107" s="16"/>
      <c r="JC107" s="16"/>
      <c r="JD107" s="16"/>
      <c r="JE107" s="16"/>
      <c r="JF107" s="16"/>
      <c r="JG107" s="16"/>
      <c r="JH107" s="16"/>
      <c r="JI107" s="16"/>
      <c r="JJ107" s="16"/>
      <c r="JK107" s="16"/>
      <c r="JL107" s="16"/>
      <c r="JM107" s="16">
        <v>0</v>
      </c>
      <c r="JN107" s="16"/>
      <c r="JO107" s="16"/>
      <c r="JP107" s="16"/>
      <c r="JQ107" s="16"/>
      <c r="JR107" s="16"/>
      <c r="JS107" s="16"/>
      <c r="JT107" s="16"/>
      <c r="JU107" s="16"/>
      <c r="JV107" s="16"/>
      <c r="JW107" s="16"/>
      <c r="JX107" s="16"/>
      <c r="JY107" s="16">
        <v>0</v>
      </c>
      <c r="JZ107" s="16"/>
      <c r="KA107" s="16"/>
      <c r="KB107" s="16"/>
      <c r="KC107" s="16"/>
      <c r="KD107" s="16"/>
      <c r="KE107" s="16"/>
      <c r="KF107" s="16"/>
      <c r="KG107" s="16"/>
      <c r="KH107" s="16"/>
      <c r="KI107" s="16"/>
      <c r="KJ107" s="16"/>
      <c r="KK107" s="16">
        <v>0</v>
      </c>
      <c r="KL107" s="16"/>
      <c r="KM107" s="16"/>
      <c r="KN107" s="16"/>
      <c r="KO107" s="16"/>
      <c r="KP107" s="16"/>
      <c r="KQ107" s="16"/>
      <c r="KR107" s="16"/>
      <c r="KS107" s="16"/>
      <c r="KT107" s="16"/>
      <c r="KU107" s="16"/>
      <c r="KV107" s="16"/>
      <c r="KW107" s="16">
        <v>0</v>
      </c>
      <c r="KX107" s="16"/>
      <c r="KY107" s="16"/>
      <c r="KZ107" s="16"/>
      <c r="LA107" s="16"/>
      <c r="LB107" s="16"/>
      <c r="LC107" s="16"/>
      <c r="LD107" s="16"/>
      <c r="LE107" s="16"/>
      <c r="LF107" s="16"/>
      <c r="LG107" s="16"/>
      <c r="LH107" s="16"/>
      <c r="LI107" s="16">
        <v>0</v>
      </c>
      <c r="LJ107" s="16"/>
      <c r="LK107" s="16"/>
      <c r="LL107" s="16"/>
      <c r="LM107" s="16"/>
      <c r="LN107" s="16"/>
      <c r="LO107" s="16"/>
      <c r="LP107" s="16"/>
      <c r="LQ107" s="16"/>
      <c r="LR107" s="16"/>
      <c r="LS107" s="16"/>
      <c r="LT107" s="15"/>
      <c r="LU107" s="15">
        <v>0</v>
      </c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>
        <v>25050.14</v>
      </c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>
        <v>0</v>
      </c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>
        <v>0</v>
      </c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>
        <v>0</v>
      </c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>
        <v>0</v>
      </c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>
        <v>0</v>
      </c>
      <c r="OP107" s="15"/>
      <c r="OQ107" s="15"/>
      <c r="OR107" s="15"/>
      <c r="OS107" s="15"/>
      <c r="OT107" s="15"/>
      <c r="OU107" s="15"/>
      <c r="OV107" s="15"/>
      <c r="OW107" s="15"/>
      <c r="OX107" s="15"/>
      <c r="OY107" s="15"/>
      <c r="OZ107" s="15"/>
      <c r="PA107" s="15">
        <v>0</v>
      </c>
      <c r="PB107" s="15"/>
      <c r="PC107" s="15"/>
      <c r="PD107" s="15"/>
      <c r="PE107" s="15"/>
      <c r="PF107" s="15"/>
      <c r="PG107" s="15"/>
      <c r="PH107" s="15"/>
      <c r="PI107" s="15"/>
      <c r="PJ107" s="15"/>
      <c r="PK107" s="15"/>
      <c r="PL107" s="15"/>
      <c r="PM107" s="15">
        <v>0</v>
      </c>
      <c r="PN107" s="15"/>
      <c r="PO107" s="15"/>
      <c r="PP107" s="15"/>
      <c r="PQ107" s="15"/>
      <c r="PR107" s="15"/>
      <c r="PS107" s="15"/>
      <c r="PT107" s="15"/>
      <c r="PU107" s="15"/>
      <c r="PV107" s="15"/>
      <c r="PW107" s="15"/>
      <c r="PX107" s="15"/>
      <c r="PY107" s="15">
        <v>0</v>
      </c>
      <c r="PZ107" s="15"/>
      <c r="QA107" s="15"/>
      <c r="QB107" s="15"/>
      <c r="QC107" s="15"/>
      <c r="QD107" s="15"/>
      <c r="QE107" s="15"/>
      <c r="QF107" s="15"/>
      <c r="QG107" s="15"/>
      <c r="QH107" s="15"/>
      <c r="QI107" s="15"/>
    </row>
    <row r="108" spans="16:451">
      <c r="P108" s="11">
        <v>1.3329730703413492E-2</v>
      </c>
      <c r="Q108" s="11"/>
      <c r="R108" s="13"/>
      <c r="S108" s="13" t="s">
        <v>49</v>
      </c>
      <c r="T108" s="16"/>
      <c r="U108" s="16">
        <v>10829</v>
      </c>
      <c r="V108" s="16">
        <v>148</v>
      </c>
      <c r="W108" s="16">
        <v>10</v>
      </c>
      <c r="X108" s="16">
        <v>1</v>
      </c>
      <c r="Y108" s="16"/>
      <c r="Z108" s="16">
        <v>4</v>
      </c>
      <c r="AA108" s="16">
        <v>1</v>
      </c>
      <c r="AB108" s="16">
        <v>110</v>
      </c>
      <c r="AC108" s="16"/>
      <c r="AD108" s="16"/>
      <c r="AE108" s="16"/>
      <c r="AF108" s="24"/>
      <c r="AG108" s="24">
        <v>131515284.43559007</v>
      </c>
      <c r="AH108" s="24">
        <v>1915419.4387023801</v>
      </c>
      <c r="AI108" s="24">
        <v>158413.14485714294</v>
      </c>
      <c r="AJ108" s="24">
        <v>9293.73</v>
      </c>
      <c r="AK108" s="24"/>
      <c r="AL108" s="24">
        <v>68781.066666666593</v>
      </c>
      <c r="AM108" s="24">
        <v>9629.7199999999993</v>
      </c>
      <c r="AN108" s="24">
        <v>1327092.0122142853</v>
      </c>
      <c r="AO108" s="24"/>
      <c r="AP108" s="24"/>
      <c r="AQ108" s="24"/>
      <c r="AR108" s="15"/>
      <c r="AS108" s="15">
        <v>130775922.57300125</v>
      </c>
      <c r="AT108" s="15">
        <v>1909794.38</v>
      </c>
      <c r="AU108" s="15">
        <v>158168.22</v>
      </c>
      <c r="AV108" s="15">
        <v>9293.73</v>
      </c>
      <c r="AW108" s="15"/>
      <c r="AX108" s="15">
        <v>0</v>
      </c>
      <c r="AY108" s="15">
        <v>0</v>
      </c>
      <c r="AZ108" s="15">
        <v>0</v>
      </c>
      <c r="BA108" s="15"/>
      <c r="BB108" s="15"/>
      <c r="BC108" s="15"/>
      <c r="BD108" s="15"/>
      <c r="BE108" s="15">
        <v>751416.22634157247</v>
      </c>
      <c r="BF108" s="15">
        <v>5538.4591190476249</v>
      </c>
      <c r="BG108" s="15">
        <v>244.92485714285792</v>
      </c>
      <c r="BH108" s="15">
        <v>0</v>
      </c>
      <c r="BI108" s="15"/>
      <c r="BJ108" s="15">
        <v>0</v>
      </c>
      <c r="BK108" s="15">
        <v>0</v>
      </c>
      <c r="BL108" s="15">
        <v>0</v>
      </c>
      <c r="BM108" s="15"/>
      <c r="BN108" s="15"/>
      <c r="BO108" s="15"/>
      <c r="BP108" s="15"/>
      <c r="BQ108" s="15">
        <v>1774562.1070146675</v>
      </c>
      <c r="BR108" s="15">
        <v>14.769999999999982</v>
      </c>
      <c r="BS108" s="15">
        <v>0</v>
      </c>
      <c r="BT108" s="15">
        <v>0</v>
      </c>
      <c r="BU108" s="15"/>
      <c r="BV108" s="15">
        <v>0</v>
      </c>
      <c r="BW108" s="15">
        <v>0</v>
      </c>
      <c r="BX108" s="15">
        <v>1512.2000000000003</v>
      </c>
      <c r="BY108" s="15"/>
      <c r="BZ108" s="15"/>
      <c r="CA108" s="15"/>
      <c r="CB108" s="17" t="e">
        <v>#DIV/0!</v>
      </c>
      <c r="CC108" s="17">
        <v>0</v>
      </c>
      <c r="CD108" s="17">
        <v>0</v>
      </c>
      <c r="CE108" s="17">
        <v>0</v>
      </c>
      <c r="CF108" s="17">
        <v>0</v>
      </c>
      <c r="CG108" s="17" t="e">
        <v>#DIV/0!</v>
      </c>
      <c r="CH108" s="17">
        <v>0</v>
      </c>
      <c r="CI108" s="17">
        <v>1</v>
      </c>
      <c r="CJ108" s="17">
        <v>0</v>
      </c>
      <c r="CK108" s="17" t="e">
        <v>#DIV/0!</v>
      </c>
      <c r="CL108" s="17" t="e">
        <v>#DIV/0!</v>
      </c>
      <c r="CM108" s="17" t="e">
        <v>#DIV/0!</v>
      </c>
      <c r="CN108" s="17" t="e">
        <v>#DIV/0!</v>
      </c>
      <c r="CO108" s="17">
        <v>0</v>
      </c>
      <c r="CP108" s="17">
        <v>0</v>
      </c>
      <c r="CQ108" s="17">
        <v>0</v>
      </c>
      <c r="CR108" s="17">
        <v>0</v>
      </c>
      <c r="CS108" s="17" t="e">
        <v>#DIV/0!</v>
      </c>
      <c r="CT108" s="17">
        <v>0</v>
      </c>
      <c r="CU108" s="17">
        <v>0</v>
      </c>
      <c r="CV108" s="17">
        <v>1</v>
      </c>
      <c r="CW108" s="17" t="e">
        <v>#DIV/0!</v>
      </c>
      <c r="CX108" s="17" t="e">
        <v>#DIV/0!</v>
      </c>
      <c r="CY108" s="17" t="e">
        <v>#DIV/0!</v>
      </c>
      <c r="CZ108" s="17">
        <v>0</v>
      </c>
      <c r="DA108" s="17">
        <v>0.16175935874848132</v>
      </c>
      <c r="DB108" s="17">
        <v>0.17213948456941941</v>
      </c>
      <c r="DC108" s="17">
        <v>0.15498596090629968</v>
      </c>
      <c r="DD108" s="17">
        <v>0.17989999999999998</v>
      </c>
      <c r="DE108" s="17">
        <v>0</v>
      </c>
      <c r="DF108" s="17">
        <v>0.16144446379054622</v>
      </c>
      <c r="DG108" s="17">
        <v>0.1699</v>
      </c>
      <c r="DH108" s="17">
        <v>0.15815700479967659</v>
      </c>
      <c r="DI108" s="17">
        <v>0</v>
      </c>
      <c r="DJ108" s="17">
        <v>0</v>
      </c>
      <c r="DK108" s="17">
        <v>0</v>
      </c>
      <c r="DL108" s="18">
        <v>0</v>
      </c>
      <c r="DM108" s="18">
        <v>118.22164864409233</v>
      </c>
      <c r="DN108" s="18">
        <v>118.66675721209116</v>
      </c>
      <c r="DO108" s="18">
        <v>120</v>
      </c>
      <c r="DP108" s="18">
        <v>120</v>
      </c>
      <c r="DQ108" s="18">
        <v>0</v>
      </c>
      <c r="DR108" s="18">
        <v>120</v>
      </c>
      <c r="DS108" s="18">
        <v>120</v>
      </c>
      <c r="DT108" s="18">
        <v>118.0281263787395</v>
      </c>
      <c r="DU108" s="18">
        <v>0</v>
      </c>
      <c r="DV108" s="18">
        <v>0</v>
      </c>
      <c r="DW108" s="18">
        <v>0</v>
      </c>
      <c r="DX108" s="18">
        <v>0</v>
      </c>
      <c r="DY108" s="18">
        <v>110.30426317833866</v>
      </c>
      <c r="DZ108" s="18">
        <v>110.74814105628076</v>
      </c>
      <c r="EA108" s="18">
        <v>111.56469917555606</v>
      </c>
      <c r="EB108" s="18">
        <v>111</v>
      </c>
      <c r="EC108" s="18">
        <v>0</v>
      </c>
      <c r="ED108" s="18">
        <v>112.4595988908235</v>
      </c>
      <c r="EE108" s="18">
        <v>111</v>
      </c>
      <c r="EF108" s="18">
        <v>110.04461620899413</v>
      </c>
      <c r="EG108" s="18">
        <v>0</v>
      </c>
      <c r="EH108" s="18">
        <v>0</v>
      </c>
      <c r="EI108" s="18">
        <v>0</v>
      </c>
      <c r="EJ108" s="18">
        <v>0</v>
      </c>
      <c r="EK108" s="18">
        <v>8.0099436017332035</v>
      </c>
      <c r="EL108" s="18">
        <v>8.0278359476670911</v>
      </c>
      <c r="EM108" s="18">
        <v>8.4408776718521015</v>
      </c>
      <c r="EN108" s="18">
        <v>9</v>
      </c>
      <c r="EO108" s="18">
        <v>0</v>
      </c>
      <c r="EP108" s="18">
        <v>7.5404011091765009</v>
      </c>
      <c r="EQ108" s="18">
        <v>9</v>
      </c>
      <c r="ER108" s="18">
        <v>8.0105983424573086</v>
      </c>
      <c r="ES108" s="18">
        <v>0</v>
      </c>
      <c r="ET108" s="18">
        <v>0</v>
      </c>
      <c r="EU108" s="18">
        <v>0</v>
      </c>
      <c r="EV108" s="18">
        <v>0</v>
      </c>
      <c r="EW108" s="18">
        <v>686.9130866553952</v>
      </c>
      <c r="EX108" s="18">
        <v>661.24926003240148</v>
      </c>
      <c r="EY108" s="18">
        <v>698.76561335290364</v>
      </c>
      <c r="EZ108" s="18">
        <v>662.5</v>
      </c>
      <c r="FA108" s="18">
        <v>0</v>
      </c>
      <c r="FB108" s="18">
        <v>690.21003417811312</v>
      </c>
      <c r="FC108" s="18">
        <v>617</v>
      </c>
      <c r="FD108" s="18">
        <v>726.7721608656168</v>
      </c>
      <c r="FE108" s="18">
        <v>0</v>
      </c>
      <c r="FF108" s="18">
        <v>0</v>
      </c>
      <c r="FG108" s="18">
        <v>0</v>
      </c>
      <c r="FH108" s="14">
        <v>0</v>
      </c>
      <c r="FI108" s="14">
        <v>14459.793609751592</v>
      </c>
      <c r="FJ108" s="14">
        <v>15342.297297297297</v>
      </c>
      <c r="FK108" s="14">
        <v>19642.7</v>
      </c>
      <c r="FL108" s="14">
        <v>10500</v>
      </c>
      <c r="FM108" s="14">
        <v>0</v>
      </c>
      <c r="FN108" s="14">
        <v>19420</v>
      </c>
      <c r="FO108" s="14">
        <v>12850</v>
      </c>
      <c r="FP108" s="14">
        <v>15817.763636363636</v>
      </c>
      <c r="FQ108" s="14">
        <v>0</v>
      </c>
      <c r="FR108" s="14">
        <v>0</v>
      </c>
      <c r="FS108" s="14">
        <v>0</v>
      </c>
      <c r="FT108" s="17">
        <v>0</v>
      </c>
      <c r="FU108" s="17">
        <v>0.14893256884171713</v>
      </c>
      <c r="FV108" s="17">
        <v>0.12119713651537438</v>
      </c>
      <c r="FW108" s="17">
        <v>0.17841488186450946</v>
      </c>
      <c r="FX108" s="17">
        <v>0.1</v>
      </c>
      <c r="FY108" s="17">
        <v>0</v>
      </c>
      <c r="FZ108" s="17">
        <v>0.10167996910401647</v>
      </c>
      <c r="GA108" s="17">
        <v>0.24</v>
      </c>
      <c r="GB108" s="17">
        <v>0.16311244435197714</v>
      </c>
      <c r="GC108" s="17">
        <v>0</v>
      </c>
      <c r="GD108" s="17">
        <v>0</v>
      </c>
      <c r="GE108" s="17">
        <v>0</v>
      </c>
      <c r="GF108" s="16"/>
      <c r="GG108" s="16">
        <v>0</v>
      </c>
      <c r="GH108" s="16">
        <v>0</v>
      </c>
      <c r="GI108" s="16">
        <v>0</v>
      </c>
      <c r="GJ108" s="16">
        <v>0</v>
      </c>
      <c r="GK108" s="16"/>
      <c r="GL108" s="16">
        <v>0</v>
      </c>
      <c r="GM108" s="16">
        <v>0</v>
      </c>
      <c r="GN108" s="16">
        <v>0</v>
      </c>
      <c r="GO108" s="16"/>
      <c r="GP108" s="16"/>
      <c r="GQ108" s="16"/>
      <c r="GR108" s="16"/>
      <c r="GS108" s="16">
        <v>10829</v>
      </c>
      <c r="GT108" s="16">
        <v>0</v>
      </c>
      <c r="GU108" s="16">
        <v>0</v>
      </c>
      <c r="GV108" s="16">
        <v>0</v>
      </c>
      <c r="GW108" s="16"/>
      <c r="GX108" s="16">
        <v>0</v>
      </c>
      <c r="GY108" s="16">
        <v>0</v>
      </c>
      <c r="GZ108" s="16">
        <v>0</v>
      </c>
      <c r="HA108" s="16"/>
      <c r="HB108" s="16"/>
      <c r="HC108" s="16"/>
      <c r="HD108" s="16"/>
      <c r="HE108" s="16">
        <v>0</v>
      </c>
      <c r="HF108" s="16">
        <v>148</v>
      </c>
      <c r="HG108" s="16">
        <v>0</v>
      </c>
      <c r="HH108" s="16">
        <v>0</v>
      </c>
      <c r="HI108" s="16"/>
      <c r="HJ108" s="16">
        <v>0</v>
      </c>
      <c r="HK108" s="16">
        <v>0</v>
      </c>
      <c r="HL108" s="16">
        <v>0</v>
      </c>
      <c r="HM108" s="16"/>
      <c r="HN108" s="16"/>
      <c r="HO108" s="16"/>
      <c r="HP108" s="16"/>
      <c r="HQ108" s="16">
        <v>0</v>
      </c>
      <c r="HR108" s="16">
        <v>0</v>
      </c>
      <c r="HS108" s="16">
        <v>10</v>
      </c>
      <c r="HT108" s="16">
        <v>0</v>
      </c>
      <c r="HU108" s="16"/>
      <c r="HV108" s="16">
        <v>0</v>
      </c>
      <c r="HW108" s="16">
        <v>0</v>
      </c>
      <c r="HX108" s="16">
        <v>0</v>
      </c>
      <c r="HY108" s="16"/>
      <c r="HZ108" s="16"/>
      <c r="IA108" s="16"/>
      <c r="IB108" s="16"/>
      <c r="IC108" s="16">
        <v>0</v>
      </c>
      <c r="ID108" s="16">
        <v>0</v>
      </c>
      <c r="IE108" s="16">
        <v>0</v>
      </c>
      <c r="IF108" s="16">
        <v>1</v>
      </c>
      <c r="IG108" s="16"/>
      <c r="IH108" s="16">
        <v>0</v>
      </c>
      <c r="II108" s="16">
        <v>0</v>
      </c>
      <c r="IJ108" s="16">
        <v>0</v>
      </c>
      <c r="IK108" s="16"/>
      <c r="IL108" s="16"/>
      <c r="IM108" s="16"/>
      <c r="IN108" s="16"/>
      <c r="IO108" s="16">
        <v>0</v>
      </c>
      <c r="IP108" s="16">
        <v>0</v>
      </c>
      <c r="IQ108" s="16">
        <v>0</v>
      </c>
      <c r="IR108" s="16">
        <v>0</v>
      </c>
      <c r="IS108" s="16"/>
      <c r="IT108" s="16">
        <v>0</v>
      </c>
      <c r="IU108" s="16">
        <v>0</v>
      </c>
      <c r="IV108" s="16">
        <v>0</v>
      </c>
      <c r="IW108" s="16"/>
      <c r="IX108" s="16"/>
      <c r="IY108" s="16"/>
      <c r="IZ108" s="16"/>
      <c r="JA108" s="16">
        <v>0</v>
      </c>
      <c r="JB108" s="16">
        <v>0</v>
      </c>
      <c r="JC108" s="16">
        <v>0</v>
      </c>
      <c r="JD108" s="16">
        <v>0</v>
      </c>
      <c r="JE108" s="16"/>
      <c r="JF108" s="16">
        <v>4</v>
      </c>
      <c r="JG108" s="16">
        <v>0</v>
      </c>
      <c r="JH108" s="16">
        <v>0</v>
      </c>
      <c r="JI108" s="16"/>
      <c r="JJ108" s="16"/>
      <c r="JK108" s="16"/>
      <c r="JL108" s="16"/>
      <c r="JM108" s="16">
        <v>0</v>
      </c>
      <c r="JN108" s="16">
        <v>0</v>
      </c>
      <c r="JO108" s="16">
        <v>0</v>
      </c>
      <c r="JP108" s="16">
        <v>0</v>
      </c>
      <c r="JQ108" s="16"/>
      <c r="JR108" s="16">
        <v>0</v>
      </c>
      <c r="JS108" s="16">
        <v>1</v>
      </c>
      <c r="JT108" s="16">
        <v>0</v>
      </c>
      <c r="JU108" s="16"/>
      <c r="JV108" s="16"/>
      <c r="JW108" s="16"/>
      <c r="JX108" s="16"/>
      <c r="JY108" s="16">
        <v>0</v>
      </c>
      <c r="JZ108" s="16">
        <v>0</v>
      </c>
      <c r="KA108" s="16">
        <v>0</v>
      </c>
      <c r="KB108" s="16">
        <v>0</v>
      </c>
      <c r="KC108" s="16"/>
      <c r="KD108" s="16">
        <v>0</v>
      </c>
      <c r="KE108" s="16">
        <v>0</v>
      </c>
      <c r="KF108" s="16">
        <v>110</v>
      </c>
      <c r="KG108" s="16"/>
      <c r="KH108" s="16"/>
      <c r="KI108" s="16"/>
      <c r="KJ108" s="16"/>
      <c r="KK108" s="16">
        <v>0</v>
      </c>
      <c r="KL108" s="16">
        <v>0</v>
      </c>
      <c r="KM108" s="16">
        <v>0</v>
      </c>
      <c r="KN108" s="16">
        <v>0</v>
      </c>
      <c r="KO108" s="16"/>
      <c r="KP108" s="16">
        <v>0</v>
      </c>
      <c r="KQ108" s="16">
        <v>0</v>
      </c>
      <c r="KR108" s="16">
        <v>0</v>
      </c>
      <c r="KS108" s="16"/>
      <c r="KT108" s="16"/>
      <c r="KU108" s="16"/>
      <c r="KV108" s="16"/>
      <c r="KW108" s="16">
        <v>0</v>
      </c>
      <c r="KX108" s="16">
        <v>0</v>
      </c>
      <c r="KY108" s="16">
        <v>0</v>
      </c>
      <c r="KZ108" s="16">
        <v>0</v>
      </c>
      <c r="LA108" s="16"/>
      <c r="LB108" s="16">
        <v>0</v>
      </c>
      <c r="LC108" s="16">
        <v>0</v>
      </c>
      <c r="LD108" s="16">
        <v>0</v>
      </c>
      <c r="LE108" s="16"/>
      <c r="LF108" s="16"/>
      <c r="LG108" s="16"/>
      <c r="LH108" s="16"/>
      <c r="LI108" s="16">
        <v>0</v>
      </c>
      <c r="LJ108" s="16">
        <v>0</v>
      </c>
      <c r="LK108" s="16">
        <v>0</v>
      </c>
      <c r="LL108" s="16">
        <v>0</v>
      </c>
      <c r="LM108" s="16"/>
      <c r="LN108" s="16">
        <v>0</v>
      </c>
      <c r="LO108" s="16">
        <v>0</v>
      </c>
      <c r="LP108" s="16">
        <v>0</v>
      </c>
      <c r="LQ108" s="16"/>
      <c r="LR108" s="16"/>
      <c r="LS108" s="16"/>
      <c r="LT108" s="15"/>
      <c r="LU108" s="15">
        <v>0</v>
      </c>
      <c r="LV108" s="15">
        <v>0</v>
      </c>
      <c r="LW108" s="15">
        <v>0</v>
      </c>
      <c r="LX108" s="15">
        <v>0</v>
      </c>
      <c r="LY108" s="15"/>
      <c r="LZ108" s="15">
        <v>0</v>
      </c>
      <c r="MA108" s="15">
        <v>0</v>
      </c>
      <c r="MB108" s="15">
        <v>0</v>
      </c>
      <c r="MC108" s="15"/>
      <c r="MD108" s="15"/>
      <c r="ME108" s="15"/>
      <c r="MF108" s="15"/>
      <c r="MG108" s="15">
        <v>130775922.57300125</v>
      </c>
      <c r="MH108" s="15">
        <v>0</v>
      </c>
      <c r="MI108" s="15">
        <v>0</v>
      </c>
      <c r="MJ108" s="15">
        <v>0</v>
      </c>
      <c r="MK108" s="15"/>
      <c r="ML108" s="15">
        <v>0</v>
      </c>
      <c r="MM108" s="15">
        <v>0</v>
      </c>
      <c r="MN108" s="15">
        <v>0</v>
      </c>
      <c r="MO108" s="15"/>
      <c r="MP108" s="15"/>
      <c r="MQ108" s="15"/>
      <c r="MR108" s="15"/>
      <c r="MS108" s="15">
        <v>0</v>
      </c>
      <c r="MT108" s="15">
        <v>1909794.38</v>
      </c>
      <c r="MU108" s="15">
        <v>0</v>
      </c>
      <c r="MV108" s="15">
        <v>0</v>
      </c>
      <c r="MW108" s="15"/>
      <c r="MX108" s="15">
        <v>0</v>
      </c>
      <c r="MY108" s="15">
        <v>0</v>
      </c>
      <c r="MZ108" s="15">
        <v>0</v>
      </c>
      <c r="NA108" s="15"/>
      <c r="NB108" s="15"/>
      <c r="NC108" s="15"/>
      <c r="ND108" s="15"/>
      <c r="NE108" s="15">
        <v>0</v>
      </c>
      <c r="NF108" s="15">
        <v>0</v>
      </c>
      <c r="NG108" s="15">
        <v>158168.22</v>
      </c>
      <c r="NH108" s="15">
        <v>0</v>
      </c>
      <c r="NI108" s="15"/>
      <c r="NJ108" s="15">
        <v>0</v>
      </c>
      <c r="NK108" s="15">
        <v>0</v>
      </c>
      <c r="NL108" s="15">
        <v>0</v>
      </c>
      <c r="NM108" s="15"/>
      <c r="NN108" s="15"/>
      <c r="NO108" s="15"/>
      <c r="NP108" s="15"/>
      <c r="NQ108" s="15">
        <v>0</v>
      </c>
      <c r="NR108" s="15">
        <v>0</v>
      </c>
      <c r="NS108" s="15">
        <v>0</v>
      </c>
      <c r="NT108" s="15">
        <v>9293.73</v>
      </c>
      <c r="NU108" s="15"/>
      <c r="NV108" s="15">
        <v>0</v>
      </c>
      <c r="NW108" s="15">
        <v>0</v>
      </c>
      <c r="NX108" s="15">
        <v>0</v>
      </c>
      <c r="NY108" s="15"/>
      <c r="NZ108" s="15"/>
      <c r="OA108" s="15"/>
      <c r="OB108" s="15"/>
      <c r="OC108" s="15">
        <v>0</v>
      </c>
      <c r="OD108" s="15">
        <v>0</v>
      </c>
      <c r="OE108" s="15">
        <v>0</v>
      </c>
      <c r="OF108" s="15">
        <v>0</v>
      </c>
      <c r="OG108" s="15"/>
      <c r="OH108" s="15">
        <v>0</v>
      </c>
      <c r="OI108" s="15">
        <v>0</v>
      </c>
      <c r="OJ108" s="15">
        <v>0</v>
      </c>
      <c r="OK108" s="15"/>
      <c r="OL108" s="15"/>
      <c r="OM108" s="15"/>
      <c r="ON108" s="15"/>
      <c r="OO108" s="15">
        <v>0</v>
      </c>
      <c r="OP108" s="15">
        <v>0</v>
      </c>
      <c r="OQ108" s="15">
        <v>0</v>
      </c>
      <c r="OR108" s="15">
        <v>0</v>
      </c>
      <c r="OS108" s="15"/>
      <c r="OT108" s="15">
        <v>68781.066666666593</v>
      </c>
      <c r="OU108" s="15">
        <v>0</v>
      </c>
      <c r="OV108" s="15">
        <v>0</v>
      </c>
      <c r="OW108" s="15"/>
      <c r="OX108" s="15"/>
      <c r="OY108" s="15"/>
      <c r="OZ108" s="15"/>
      <c r="PA108" s="15">
        <v>0</v>
      </c>
      <c r="PB108" s="15">
        <v>0</v>
      </c>
      <c r="PC108" s="15">
        <v>0</v>
      </c>
      <c r="PD108" s="15">
        <v>0</v>
      </c>
      <c r="PE108" s="15"/>
      <c r="PF108" s="15">
        <v>0</v>
      </c>
      <c r="PG108" s="15">
        <v>9629.7199999999993</v>
      </c>
      <c r="PH108" s="15">
        <v>0</v>
      </c>
      <c r="PI108" s="15"/>
      <c r="PJ108" s="15"/>
      <c r="PK108" s="15"/>
      <c r="PL108" s="15"/>
      <c r="PM108" s="15">
        <v>0</v>
      </c>
      <c r="PN108" s="15">
        <v>0</v>
      </c>
      <c r="PO108" s="15">
        <v>0</v>
      </c>
      <c r="PP108" s="15">
        <v>0</v>
      </c>
      <c r="PQ108" s="15"/>
      <c r="PR108" s="15">
        <v>0</v>
      </c>
      <c r="PS108" s="15">
        <v>0</v>
      </c>
      <c r="PT108" s="15">
        <v>1327092.0122142853</v>
      </c>
      <c r="PU108" s="15"/>
      <c r="PV108" s="15"/>
      <c r="PW108" s="15"/>
      <c r="PX108" s="15"/>
      <c r="PY108" s="15">
        <v>0</v>
      </c>
      <c r="PZ108" s="15">
        <v>0</v>
      </c>
      <c r="QA108" s="15">
        <v>0</v>
      </c>
      <c r="QB108" s="15">
        <v>0</v>
      </c>
      <c r="QC108" s="15"/>
      <c r="QD108" s="15">
        <v>0</v>
      </c>
      <c r="QE108" s="15">
        <v>0</v>
      </c>
      <c r="QF108" s="15">
        <v>0</v>
      </c>
      <c r="QG108" s="15"/>
      <c r="QH108" s="15"/>
      <c r="QI108" s="15"/>
    </row>
    <row r="109" spans="16:451">
      <c r="P109" s="11"/>
      <c r="Q109" s="11"/>
      <c r="R109" s="13"/>
      <c r="S109" s="13" t="s">
        <v>50</v>
      </c>
      <c r="T109" s="16"/>
      <c r="U109" s="16">
        <v>24</v>
      </c>
      <c r="V109" s="16">
        <v>14</v>
      </c>
      <c r="W109" s="16">
        <v>108</v>
      </c>
      <c r="X109" s="16">
        <v>4</v>
      </c>
      <c r="Y109" s="16"/>
      <c r="Z109" s="16"/>
      <c r="AA109" s="16"/>
      <c r="AB109" s="16"/>
      <c r="AC109" s="16"/>
      <c r="AD109" s="16"/>
      <c r="AE109" s="16"/>
      <c r="AF109" s="24"/>
      <c r="AG109" s="24">
        <v>305970.8299999999</v>
      </c>
      <c r="AH109" s="24">
        <v>250985.02000000002</v>
      </c>
      <c r="AI109" s="24">
        <v>1453114.89</v>
      </c>
      <c r="AJ109" s="24">
        <v>59128.399999999994</v>
      </c>
      <c r="AK109" s="24"/>
      <c r="AL109" s="24"/>
      <c r="AM109" s="24"/>
      <c r="AN109" s="24"/>
      <c r="AO109" s="24"/>
      <c r="AP109" s="24"/>
      <c r="AQ109" s="24"/>
      <c r="AR109" s="15"/>
      <c r="AS109" s="15">
        <v>304385.72489629639</v>
      </c>
      <c r="AT109" s="15">
        <v>249597.22000000006</v>
      </c>
      <c r="AU109" s="15">
        <v>1453107.91</v>
      </c>
      <c r="AV109" s="15">
        <v>59128.399999999994</v>
      </c>
      <c r="AW109" s="15"/>
      <c r="AX109" s="15"/>
      <c r="AY109" s="15"/>
      <c r="AZ109" s="15"/>
      <c r="BA109" s="15"/>
      <c r="BB109" s="15"/>
      <c r="BC109" s="15"/>
      <c r="BD109" s="15"/>
      <c r="BE109" s="15">
        <v>1585.1051037037009</v>
      </c>
      <c r="BF109" s="15">
        <v>1387.7999999999956</v>
      </c>
      <c r="BG109" s="15">
        <v>6.9800000000013798</v>
      </c>
      <c r="BH109" s="15">
        <v>0</v>
      </c>
      <c r="BI109" s="15"/>
      <c r="BJ109" s="15"/>
      <c r="BK109" s="15"/>
      <c r="BL109" s="15"/>
      <c r="BM109" s="15"/>
      <c r="BN109" s="15"/>
      <c r="BO109" s="15"/>
      <c r="BP109" s="15"/>
      <c r="BQ109" s="15">
        <v>4852.9079559166667</v>
      </c>
      <c r="BR109" s="15">
        <v>0</v>
      </c>
      <c r="BS109" s="15">
        <v>0</v>
      </c>
      <c r="BT109" s="15">
        <v>0</v>
      </c>
      <c r="BU109" s="15"/>
      <c r="BV109" s="15"/>
      <c r="BW109" s="15"/>
      <c r="BX109" s="15"/>
      <c r="BY109" s="15"/>
      <c r="BZ109" s="15"/>
      <c r="CA109" s="15"/>
      <c r="CB109" s="17" t="e">
        <v>#DIV/0!</v>
      </c>
      <c r="CC109" s="17">
        <v>0</v>
      </c>
      <c r="CD109" s="17">
        <v>0</v>
      </c>
      <c r="CE109" s="17">
        <v>0</v>
      </c>
      <c r="CF109" s="17">
        <v>0</v>
      </c>
      <c r="CG109" s="17" t="e">
        <v>#DIV/0!</v>
      </c>
      <c r="CH109" s="17" t="e">
        <v>#DIV/0!</v>
      </c>
      <c r="CI109" s="17" t="e">
        <v>#DIV/0!</v>
      </c>
      <c r="CJ109" s="17" t="e">
        <v>#DIV/0!</v>
      </c>
      <c r="CK109" s="17" t="e">
        <v>#DIV/0!</v>
      </c>
      <c r="CL109" s="17" t="e">
        <v>#DIV/0!</v>
      </c>
      <c r="CM109" s="17" t="e">
        <v>#DIV/0!</v>
      </c>
      <c r="CN109" s="17" t="e">
        <v>#DIV/0!</v>
      </c>
      <c r="CO109" s="17">
        <v>0</v>
      </c>
      <c r="CP109" s="17">
        <v>0</v>
      </c>
      <c r="CQ109" s="17">
        <v>0</v>
      </c>
      <c r="CR109" s="17">
        <v>0</v>
      </c>
      <c r="CS109" s="17" t="e">
        <v>#DIV/0!</v>
      </c>
      <c r="CT109" s="17" t="e">
        <v>#DIV/0!</v>
      </c>
      <c r="CU109" s="17" t="e">
        <v>#DIV/0!</v>
      </c>
      <c r="CV109" s="17" t="e">
        <v>#DIV/0!</v>
      </c>
      <c r="CW109" s="17" t="e">
        <v>#DIV/0!</v>
      </c>
      <c r="CX109" s="17" t="e">
        <v>#DIV/0!</v>
      </c>
      <c r="CY109" s="17" t="e">
        <v>#DIV/0!</v>
      </c>
      <c r="CZ109" s="17">
        <v>0</v>
      </c>
      <c r="DA109" s="17">
        <v>0.17571571432423155</v>
      </c>
      <c r="DB109" s="17">
        <v>0.17989999999999995</v>
      </c>
      <c r="DC109" s="17">
        <v>0.1714956461039979</v>
      </c>
      <c r="DD109" s="17">
        <v>0.17764008480917934</v>
      </c>
      <c r="DE109" s="17">
        <v>0</v>
      </c>
      <c r="DF109" s="17">
        <v>0</v>
      </c>
      <c r="DG109" s="17">
        <v>0</v>
      </c>
      <c r="DH109" s="17">
        <v>0</v>
      </c>
      <c r="DI109" s="17">
        <v>0</v>
      </c>
      <c r="DJ109" s="17">
        <v>0</v>
      </c>
      <c r="DK109" s="17">
        <v>0</v>
      </c>
      <c r="DL109" s="18">
        <v>0</v>
      </c>
      <c r="DM109" s="18">
        <v>117.35068117026557</v>
      </c>
      <c r="DN109" s="18">
        <v>120</v>
      </c>
      <c r="DO109" s="18">
        <v>118.90761891790116</v>
      </c>
      <c r="DP109" s="18">
        <v>120</v>
      </c>
      <c r="DQ109" s="18">
        <v>0</v>
      </c>
      <c r="DR109" s="18">
        <v>0</v>
      </c>
      <c r="DS109" s="18">
        <v>0</v>
      </c>
      <c r="DT109" s="18">
        <v>0</v>
      </c>
      <c r="DU109" s="18">
        <v>0</v>
      </c>
      <c r="DV109" s="18">
        <v>0</v>
      </c>
      <c r="DW109" s="18">
        <v>0</v>
      </c>
      <c r="DX109" s="18">
        <v>0</v>
      </c>
      <c r="DY109" s="18">
        <v>109.57018770743952</v>
      </c>
      <c r="DZ109" s="18">
        <v>113.12275519987247</v>
      </c>
      <c r="EA109" s="18">
        <v>110.93602402280031</v>
      </c>
      <c r="EB109" s="18">
        <v>111.4953853828885</v>
      </c>
      <c r="EC109" s="18">
        <v>0</v>
      </c>
      <c r="ED109" s="18">
        <v>0</v>
      </c>
      <c r="EE109" s="18">
        <v>0</v>
      </c>
      <c r="EF109" s="18">
        <v>0</v>
      </c>
      <c r="EG109" s="18">
        <v>0</v>
      </c>
      <c r="EH109" s="18">
        <v>0</v>
      </c>
      <c r="EI109" s="18">
        <v>0</v>
      </c>
      <c r="EJ109" s="18">
        <v>0</v>
      </c>
      <c r="EK109" s="18">
        <v>8.085724868779673</v>
      </c>
      <c r="EL109" s="18">
        <v>7.9165160561372909</v>
      </c>
      <c r="EM109" s="18">
        <v>8.1402813346101386</v>
      </c>
      <c r="EN109" s="18">
        <v>8.5046146171114998</v>
      </c>
      <c r="EO109" s="18">
        <v>0</v>
      </c>
      <c r="EP109" s="18">
        <v>0</v>
      </c>
      <c r="EQ109" s="18">
        <v>0</v>
      </c>
      <c r="ER109" s="18">
        <v>0</v>
      </c>
      <c r="ES109" s="18">
        <v>0</v>
      </c>
      <c r="ET109" s="18">
        <v>0</v>
      </c>
      <c r="EU109" s="18">
        <v>0</v>
      </c>
      <c r="EV109" s="18">
        <v>0</v>
      </c>
      <c r="EW109" s="18">
        <v>657.8212525969443</v>
      </c>
      <c r="EX109" s="18">
        <v>606.97384416674277</v>
      </c>
      <c r="EY109" s="18">
        <v>663.19237169460325</v>
      </c>
      <c r="EZ109" s="18">
        <v>623.79570965328014</v>
      </c>
      <c r="FA109" s="18">
        <v>0</v>
      </c>
      <c r="FB109" s="18">
        <v>0</v>
      </c>
      <c r="FC109" s="18">
        <v>0</v>
      </c>
      <c r="FD109" s="18">
        <v>0</v>
      </c>
      <c r="FE109" s="18">
        <v>0</v>
      </c>
      <c r="FF109" s="18">
        <v>0</v>
      </c>
      <c r="FG109" s="18">
        <v>0</v>
      </c>
      <c r="FH109" s="14">
        <v>0</v>
      </c>
      <c r="FI109" s="14">
        <v>15694.875</v>
      </c>
      <c r="FJ109" s="14">
        <v>20407</v>
      </c>
      <c r="FK109" s="14">
        <v>15599.75</v>
      </c>
      <c r="FL109" s="14">
        <v>16725</v>
      </c>
      <c r="FM109" s="14">
        <v>0</v>
      </c>
      <c r="FN109" s="14">
        <v>0</v>
      </c>
      <c r="FO109" s="14">
        <v>0</v>
      </c>
      <c r="FP109" s="14">
        <v>0</v>
      </c>
      <c r="FQ109" s="14">
        <v>0</v>
      </c>
      <c r="FR109" s="14">
        <v>0</v>
      </c>
      <c r="FS109" s="14">
        <v>0</v>
      </c>
      <c r="FT109" s="17">
        <v>0</v>
      </c>
      <c r="FU109" s="17">
        <v>0.11284020526870502</v>
      </c>
      <c r="FV109" s="17">
        <v>0.10409523342830543</v>
      </c>
      <c r="FW109" s="17">
        <v>0.1217683272464599</v>
      </c>
      <c r="FX109" s="17">
        <v>0.10112107623318385</v>
      </c>
      <c r="FY109" s="17">
        <v>0</v>
      </c>
      <c r="FZ109" s="17">
        <v>0</v>
      </c>
      <c r="GA109" s="17">
        <v>0</v>
      </c>
      <c r="GB109" s="17">
        <v>0</v>
      </c>
      <c r="GC109" s="17">
        <v>0</v>
      </c>
      <c r="GD109" s="17">
        <v>0</v>
      </c>
      <c r="GE109" s="17">
        <v>0</v>
      </c>
      <c r="GF109" s="16"/>
      <c r="GG109" s="16">
        <v>0</v>
      </c>
      <c r="GH109" s="16">
        <v>0</v>
      </c>
      <c r="GI109" s="16">
        <v>0</v>
      </c>
      <c r="GJ109" s="16">
        <v>0</v>
      </c>
      <c r="GK109" s="16"/>
      <c r="GL109" s="16"/>
      <c r="GM109" s="16"/>
      <c r="GN109" s="16"/>
      <c r="GO109" s="16"/>
      <c r="GP109" s="16"/>
      <c r="GQ109" s="16"/>
      <c r="GR109" s="16"/>
      <c r="GS109" s="16">
        <v>24</v>
      </c>
      <c r="GT109" s="16">
        <v>0</v>
      </c>
      <c r="GU109" s="16">
        <v>0</v>
      </c>
      <c r="GV109" s="16">
        <v>0</v>
      </c>
      <c r="GW109" s="16"/>
      <c r="GX109" s="16"/>
      <c r="GY109" s="16"/>
      <c r="GZ109" s="16"/>
      <c r="HA109" s="16"/>
      <c r="HB109" s="16"/>
      <c r="HC109" s="16"/>
      <c r="HD109" s="16"/>
      <c r="HE109" s="16">
        <v>0</v>
      </c>
      <c r="HF109" s="16">
        <v>14</v>
      </c>
      <c r="HG109" s="16">
        <v>0</v>
      </c>
      <c r="HH109" s="16">
        <v>0</v>
      </c>
      <c r="HI109" s="16"/>
      <c r="HJ109" s="16"/>
      <c r="HK109" s="16"/>
      <c r="HL109" s="16"/>
      <c r="HM109" s="16"/>
      <c r="HN109" s="16"/>
      <c r="HO109" s="16"/>
      <c r="HP109" s="16"/>
      <c r="HQ109" s="16">
        <v>0</v>
      </c>
      <c r="HR109" s="16">
        <v>0</v>
      </c>
      <c r="HS109" s="16">
        <v>108</v>
      </c>
      <c r="HT109" s="16">
        <v>0</v>
      </c>
      <c r="HU109" s="16"/>
      <c r="HV109" s="16"/>
      <c r="HW109" s="16"/>
      <c r="HX109" s="16"/>
      <c r="HY109" s="16"/>
      <c r="HZ109" s="16"/>
      <c r="IA109" s="16"/>
      <c r="IB109" s="16"/>
      <c r="IC109" s="16">
        <v>0</v>
      </c>
      <c r="ID109" s="16">
        <v>0</v>
      </c>
      <c r="IE109" s="16">
        <v>0</v>
      </c>
      <c r="IF109" s="16">
        <v>4</v>
      </c>
      <c r="IG109" s="16"/>
      <c r="IH109" s="16"/>
      <c r="II109" s="16"/>
      <c r="IJ109" s="16"/>
      <c r="IK109" s="16"/>
      <c r="IL109" s="16"/>
      <c r="IM109" s="16"/>
      <c r="IN109" s="16"/>
      <c r="IO109" s="16">
        <v>0</v>
      </c>
      <c r="IP109" s="16">
        <v>0</v>
      </c>
      <c r="IQ109" s="16">
        <v>0</v>
      </c>
      <c r="IR109" s="16">
        <v>0</v>
      </c>
      <c r="IS109" s="16"/>
      <c r="IT109" s="16"/>
      <c r="IU109" s="16"/>
      <c r="IV109" s="16"/>
      <c r="IW109" s="16"/>
      <c r="IX109" s="16"/>
      <c r="IY109" s="16"/>
      <c r="IZ109" s="16"/>
      <c r="JA109" s="16">
        <v>0</v>
      </c>
      <c r="JB109" s="16">
        <v>0</v>
      </c>
      <c r="JC109" s="16">
        <v>0</v>
      </c>
      <c r="JD109" s="16">
        <v>0</v>
      </c>
      <c r="JE109" s="16"/>
      <c r="JF109" s="16"/>
      <c r="JG109" s="16"/>
      <c r="JH109" s="16"/>
      <c r="JI109" s="16"/>
      <c r="JJ109" s="16"/>
      <c r="JK109" s="16"/>
      <c r="JL109" s="16"/>
      <c r="JM109" s="16">
        <v>0</v>
      </c>
      <c r="JN109" s="16">
        <v>0</v>
      </c>
      <c r="JO109" s="16">
        <v>0</v>
      </c>
      <c r="JP109" s="16">
        <v>0</v>
      </c>
      <c r="JQ109" s="16"/>
      <c r="JR109" s="16"/>
      <c r="JS109" s="16"/>
      <c r="JT109" s="16"/>
      <c r="JU109" s="16"/>
      <c r="JV109" s="16"/>
      <c r="JW109" s="16"/>
      <c r="JX109" s="16"/>
      <c r="JY109" s="16">
        <v>0</v>
      </c>
      <c r="JZ109" s="16">
        <v>0</v>
      </c>
      <c r="KA109" s="16">
        <v>0</v>
      </c>
      <c r="KB109" s="16">
        <v>0</v>
      </c>
      <c r="KC109" s="16"/>
      <c r="KD109" s="16"/>
      <c r="KE109" s="16"/>
      <c r="KF109" s="16"/>
      <c r="KG109" s="16"/>
      <c r="KH109" s="16"/>
      <c r="KI109" s="16"/>
      <c r="KJ109" s="16"/>
      <c r="KK109" s="16">
        <v>0</v>
      </c>
      <c r="KL109" s="16">
        <v>0</v>
      </c>
      <c r="KM109" s="16">
        <v>0</v>
      </c>
      <c r="KN109" s="16">
        <v>0</v>
      </c>
      <c r="KO109" s="16"/>
      <c r="KP109" s="16"/>
      <c r="KQ109" s="16"/>
      <c r="KR109" s="16"/>
      <c r="KS109" s="16"/>
      <c r="KT109" s="16"/>
      <c r="KU109" s="16"/>
      <c r="KV109" s="16"/>
      <c r="KW109" s="16">
        <v>0</v>
      </c>
      <c r="KX109" s="16">
        <v>0</v>
      </c>
      <c r="KY109" s="16">
        <v>0</v>
      </c>
      <c r="KZ109" s="16">
        <v>0</v>
      </c>
      <c r="LA109" s="16"/>
      <c r="LB109" s="16"/>
      <c r="LC109" s="16"/>
      <c r="LD109" s="16"/>
      <c r="LE109" s="16"/>
      <c r="LF109" s="16"/>
      <c r="LG109" s="16"/>
      <c r="LH109" s="16"/>
      <c r="LI109" s="16">
        <v>0</v>
      </c>
      <c r="LJ109" s="16">
        <v>0</v>
      </c>
      <c r="LK109" s="16">
        <v>0</v>
      </c>
      <c r="LL109" s="16">
        <v>0</v>
      </c>
      <c r="LM109" s="16"/>
      <c r="LN109" s="16"/>
      <c r="LO109" s="16"/>
      <c r="LP109" s="16"/>
      <c r="LQ109" s="16"/>
      <c r="LR109" s="16"/>
      <c r="LS109" s="16"/>
      <c r="LT109" s="15"/>
      <c r="LU109" s="15">
        <v>0</v>
      </c>
      <c r="LV109" s="15">
        <v>0</v>
      </c>
      <c r="LW109" s="15">
        <v>0</v>
      </c>
      <c r="LX109" s="15">
        <v>0</v>
      </c>
      <c r="LY109" s="15"/>
      <c r="LZ109" s="15"/>
      <c r="MA109" s="15"/>
      <c r="MB109" s="15"/>
      <c r="MC109" s="15"/>
      <c r="MD109" s="15"/>
      <c r="ME109" s="15"/>
      <c r="MF109" s="15"/>
      <c r="MG109" s="15">
        <v>304385.72489629639</v>
      </c>
      <c r="MH109" s="15">
        <v>0</v>
      </c>
      <c r="MI109" s="15">
        <v>0</v>
      </c>
      <c r="MJ109" s="15">
        <v>0</v>
      </c>
      <c r="MK109" s="15"/>
      <c r="ML109" s="15"/>
      <c r="MM109" s="15"/>
      <c r="MN109" s="15"/>
      <c r="MO109" s="15"/>
      <c r="MP109" s="15"/>
      <c r="MQ109" s="15"/>
      <c r="MR109" s="15"/>
      <c r="MS109" s="15">
        <v>0</v>
      </c>
      <c r="MT109" s="15">
        <v>249597.22000000006</v>
      </c>
      <c r="MU109" s="15">
        <v>0</v>
      </c>
      <c r="MV109" s="15">
        <v>0</v>
      </c>
      <c r="MW109" s="15"/>
      <c r="MX109" s="15"/>
      <c r="MY109" s="15"/>
      <c r="MZ109" s="15"/>
      <c r="NA109" s="15"/>
      <c r="NB109" s="15"/>
      <c r="NC109" s="15"/>
      <c r="ND109" s="15"/>
      <c r="NE109" s="15">
        <v>0</v>
      </c>
      <c r="NF109" s="15">
        <v>0</v>
      </c>
      <c r="NG109" s="15">
        <v>1453107.91</v>
      </c>
      <c r="NH109" s="15">
        <v>0</v>
      </c>
      <c r="NI109" s="15"/>
      <c r="NJ109" s="15"/>
      <c r="NK109" s="15"/>
      <c r="NL109" s="15"/>
      <c r="NM109" s="15"/>
      <c r="NN109" s="15"/>
      <c r="NO109" s="15"/>
      <c r="NP109" s="15"/>
      <c r="NQ109" s="15">
        <v>0</v>
      </c>
      <c r="NR109" s="15">
        <v>0</v>
      </c>
      <c r="NS109" s="15">
        <v>0</v>
      </c>
      <c r="NT109" s="15">
        <v>59128.399999999994</v>
      </c>
      <c r="NU109" s="15"/>
      <c r="NV109" s="15"/>
      <c r="NW109" s="15"/>
      <c r="NX109" s="15"/>
      <c r="NY109" s="15"/>
      <c r="NZ109" s="15"/>
      <c r="OA109" s="15"/>
      <c r="OB109" s="15"/>
      <c r="OC109" s="15">
        <v>0</v>
      </c>
      <c r="OD109" s="15">
        <v>0</v>
      </c>
      <c r="OE109" s="15">
        <v>0</v>
      </c>
      <c r="OF109" s="15">
        <v>0</v>
      </c>
      <c r="OG109" s="15"/>
      <c r="OH109" s="15"/>
      <c r="OI109" s="15"/>
      <c r="OJ109" s="15"/>
      <c r="OK109" s="15"/>
      <c r="OL109" s="15"/>
      <c r="OM109" s="15"/>
      <c r="ON109" s="15"/>
      <c r="OO109" s="15">
        <v>0</v>
      </c>
      <c r="OP109" s="15">
        <v>0</v>
      </c>
      <c r="OQ109" s="15">
        <v>0</v>
      </c>
      <c r="OR109" s="15">
        <v>0</v>
      </c>
      <c r="OS109" s="15"/>
      <c r="OT109" s="15"/>
      <c r="OU109" s="15"/>
      <c r="OV109" s="15"/>
      <c r="OW109" s="15"/>
      <c r="OX109" s="15"/>
      <c r="OY109" s="15"/>
      <c r="OZ109" s="15"/>
      <c r="PA109" s="15">
        <v>0</v>
      </c>
      <c r="PB109" s="15">
        <v>0</v>
      </c>
      <c r="PC109" s="15">
        <v>0</v>
      </c>
      <c r="PD109" s="15">
        <v>0</v>
      </c>
      <c r="PE109" s="15"/>
      <c r="PF109" s="15"/>
      <c r="PG109" s="15"/>
      <c r="PH109" s="15"/>
      <c r="PI109" s="15"/>
      <c r="PJ109" s="15"/>
      <c r="PK109" s="15"/>
      <c r="PL109" s="15"/>
      <c r="PM109" s="15">
        <v>0</v>
      </c>
      <c r="PN109" s="15">
        <v>0</v>
      </c>
      <c r="PO109" s="15">
        <v>0</v>
      </c>
      <c r="PP109" s="15">
        <v>0</v>
      </c>
      <c r="PQ109" s="15"/>
      <c r="PR109" s="15"/>
      <c r="PS109" s="15"/>
      <c r="PT109" s="15"/>
      <c r="PU109" s="15"/>
      <c r="PV109" s="15"/>
      <c r="PW109" s="15"/>
      <c r="PX109" s="15"/>
      <c r="PY109" s="15">
        <v>0</v>
      </c>
      <c r="PZ109" s="15">
        <v>0</v>
      </c>
      <c r="QA109" s="15">
        <v>0</v>
      </c>
      <c r="QB109" s="15">
        <v>0</v>
      </c>
      <c r="QC109" s="15"/>
      <c r="QD109" s="15"/>
      <c r="QE109" s="15"/>
      <c r="QF109" s="15"/>
      <c r="QG109" s="15"/>
      <c r="QH109" s="15"/>
      <c r="QI109" s="15"/>
    </row>
    <row r="110" spans="16:451">
      <c r="P110" s="11"/>
      <c r="Q110" s="11"/>
      <c r="R110" s="13"/>
      <c r="S110" s="13" t="s">
        <v>51</v>
      </c>
      <c r="T110" s="16"/>
      <c r="U110" s="16">
        <v>3</v>
      </c>
      <c r="V110" s="16">
        <v>1</v>
      </c>
      <c r="W110" s="16">
        <v>7</v>
      </c>
      <c r="X110" s="16">
        <v>104</v>
      </c>
      <c r="Y110" s="16">
        <v>1</v>
      </c>
      <c r="Z110" s="16">
        <v>1</v>
      </c>
      <c r="AA110" s="16">
        <v>4</v>
      </c>
      <c r="AB110" s="16"/>
      <c r="AC110" s="16"/>
      <c r="AD110" s="16"/>
      <c r="AE110" s="16"/>
      <c r="AF110" s="24"/>
      <c r="AG110" s="24">
        <v>38953.72</v>
      </c>
      <c r="AH110" s="24">
        <v>11499.64</v>
      </c>
      <c r="AI110" s="24">
        <v>107615.45</v>
      </c>
      <c r="AJ110" s="24">
        <v>1460373.9299999995</v>
      </c>
      <c r="AK110" s="24">
        <v>6683.97</v>
      </c>
      <c r="AL110" s="24">
        <v>10116.01</v>
      </c>
      <c r="AM110" s="24">
        <v>65393.210000000006</v>
      </c>
      <c r="AN110" s="24"/>
      <c r="AO110" s="24"/>
      <c r="AP110" s="24"/>
      <c r="AQ110" s="24"/>
      <c r="AR110" s="15"/>
      <c r="AS110" s="15">
        <v>38840.0792</v>
      </c>
      <c r="AT110" s="15">
        <v>11347.85</v>
      </c>
      <c r="AU110" s="15">
        <v>107501.75999999999</v>
      </c>
      <c r="AV110" s="15">
        <v>1460373.9299999995</v>
      </c>
      <c r="AW110" s="15">
        <v>6660.6239999999998</v>
      </c>
      <c r="AX110" s="15">
        <v>0</v>
      </c>
      <c r="AY110" s="15">
        <v>0</v>
      </c>
      <c r="AZ110" s="15"/>
      <c r="BA110" s="15"/>
      <c r="BB110" s="15"/>
      <c r="BC110" s="15"/>
      <c r="BD110" s="15"/>
      <c r="BE110" s="15">
        <v>113.6407999999992</v>
      </c>
      <c r="BF110" s="15">
        <v>151.789999999999</v>
      </c>
      <c r="BG110" s="15">
        <v>113.6899999999996</v>
      </c>
      <c r="BH110" s="15">
        <v>0</v>
      </c>
      <c r="BI110" s="15">
        <v>23.346000000000501</v>
      </c>
      <c r="BJ110" s="15">
        <v>0</v>
      </c>
      <c r="BK110" s="15">
        <v>0</v>
      </c>
      <c r="BL110" s="15"/>
      <c r="BM110" s="15"/>
      <c r="BN110" s="15"/>
      <c r="BO110" s="15"/>
      <c r="BP110" s="15"/>
      <c r="BQ110" s="15">
        <v>575.95641899999998</v>
      </c>
      <c r="BR110" s="15">
        <v>0</v>
      </c>
      <c r="BS110" s="15">
        <v>0</v>
      </c>
      <c r="BT110" s="15">
        <v>0</v>
      </c>
      <c r="BU110" s="15">
        <v>100.20385025</v>
      </c>
      <c r="BV110" s="15">
        <v>0</v>
      </c>
      <c r="BW110" s="15">
        <v>0</v>
      </c>
      <c r="BX110" s="15"/>
      <c r="BY110" s="15"/>
      <c r="BZ110" s="15"/>
      <c r="CA110" s="15"/>
      <c r="CB110" s="17" t="e">
        <v>#DIV/0!</v>
      </c>
      <c r="CC110" s="17">
        <v>0</v>
      </c>
      <c r="CD110" s="17">
        <v>0</v>
      </c>
      <c r="CE110" s="17">
        <v>0</v>
      </c>
      <c r="CF110" s="17">
        <v>0</v>
      </c>
      <c r="CG110" s="17">
        <v>0</v>
      </c>
      <c r="CH110" s="17">
        <v>0</v>
      </c>
      <c r="CI110" s="17">
        <v>1</v>
      </c>
      <c r="CJ110" s="17" t="e">
        <v>#DIV/0!</v>
      </c>
      <c r="CK110" s="17" t="e">
        <v>#DIV/0!</v>
      </c>
      <c r="CL110" s="17" t="e">
        <v>#DIV/0!</v>
      </c>
      <c r="CM110" s="17" t="e">
        <v>#DIV/0!</v>
      </c>
      <c r="CN110" s="17" t="e">
        <v>#DIV/0!</v>
      </c>
      <c r="CO110" s="17">
        <v>0</v>
      </c>
      <c r="CP110" s="17">
        <v>0</v>
      </c>
      <c r="CQ110" s="17">
        <v>0</v>
      </c>
      <c r="CR110" s="17">
        <v>0</v>
      </c>
      <c r="CS110" s="17">
        <v>0</v>
      </c>
      <c r="CT110" s="17">
        <v>0</v>
      </c>
      <c r="CU110" s="17">
        <v>0</v>
      </c>
      <c r="CV110" s="17" t="e">
        <v>#DIV/0!</v>
      </c>
      <c r="CW110" s="17" t="e">
        <v>#DIV/0!</v>
      </c>
      <c r="CX110" s="17" t="e">
        <v>#DIV/0!</v>
      </c>
      <c r="CY110" s="17" t="e">
        <v>#DIV/0!</v>
      </c>
      <c r="CZ110" s="17">
        <v>0</v>
      </c>
      <c r="DA110" s="17">
        <v>0.17742264587305934</v>
      </c>
      <c r="DB110" s="17">
        <v>0.17990000000000003</v>
      </c>
      <c r="DC110" s="17">
        <v>0.17186868950810219</v>
      </c>
      <c r="DD110" s="17">
        <v>0.16817952317659607</v>
      </c>
      <c r="DE110" s="17">
        <v>0.17989999999999998</v>
      </c>
      <c r="DF110" s="17">
        <v>0.14989999999999998</v>
      </c>
      <c r="DG110" s="17">
        <v>0.16935909214460451</v>
      </c>
      <c r="DH110" s="17">
        <v>0</v>
      </c>
      <c r="DI110" s="17">
        <v>0</v>
      </c>
      <c r="DJ110" s="17">
        <v>0</v>
      </c>
      <c r="DK110" s="17">
        <v>0</v>
      </c>
      <c r="DL110" s="18">
        <v>0</v>
      </c>
      <c r="DM110" s="18">
        <v>120</v>
      </c>
      <c r="DN110" s="18">
        <v>84</v>
      </c>
      <c r="DO110" s="18">
        <v>120</v>
      </c>
      <c r="DP110" s="18">
        <v>118.15260836158649</v>
      </c>
      <c r="DQ110" s="18">
        <v>120</v>
      </c>
      <c r="DR110" s="18">
        <v>120</v>
      </c>
      <c r="DS110" s="18">
        <v>120</v>
      </c>
      <c r="DT110" s="18">
        <v>0</v>
      </c>
      <c r="DU110" s="18">
        <v>0</v>
      </c>
      <c r="DV110" s="18">
        <v>0</v>
      </c>
      <c r="DW110" s="18">
        <v>0</v>
      </c>
      <c r="DX110" s="18">
        <v>0</v>
      </c>
      <c r="DY110" s="18">
        <v>112.37670191260568</v>
      </c>
      <c r="DZ110" s="18">
        <v>76</v>
      </c>
      <c r="EA110" s="18">
        <v>112.10420966405975</v>
      </c>
      <c r="EB110" s="18">
        <v>110.34549462145068</v>
      </c>
      <c r="EC110" s="18">
        <v>115</v>
      </c>
      <c r="ED110" s="18">
        <v>111</v>
      </c>
      <c r="EE110" s="18">
        <v>111.29600434900789</v>
      </c>
      <c r="EF110" s="18">
        <v>0</v>
      </c>
      <c r="EG110" s="18">
        <v>0</v>
      </c>
      <c r="EH110" s="18">
        <v>0</v>
      </c>
      <c r="EI110" s="18">
        <v>0</v>
      </c>
      <c r="EJ110" s="18">
        <v>0</v>
      </c>
      <c r="EK110" s="18">
        <v>7.6232980873943363</v>
      </c>
      <c r="EL110" s="18">
        <v>8</v>
      </c>
      <c r="EM110" s="18">
        <v>8.0008191432402374</v>
      </c>
      <c r="EN110" s="18">
        <v>7.978031274456808</v>
      </c>
      <c r="EO110" s="18">
        <v>7</v>
      </c>
      <c r="EP110" s="18">
        <v>9</v>
      </c>
      <c r="EQ110" s="18">
        <v>7.703995650992117</v>
      </c>
      <c r="ER110" s="18">
        <v>0</v>
      </c>
      <c r="ES110" s="18">
        <v>0</v>
      </c>
      <c r="ET110" s="18">
        <v>0</v>
      </c>
      <c r="EU110" s="18">
        <v>0</v>
      </c>
      <c r="EV110" s="18">
        <v>0</v>
      </c>
      <c r="EW110" s="18">
        <v>632.36479639283402</v>
      </c>
      <c r="EX110" s="18">
        <v>0</v>
      </c>
      <c r="EY110" s="18">
        <v>649.78130705973342</v>
      </c>
      <c r="EZ110" s="18">
        <v>663.83143405062594</v>
      </c>
      <c r="FA110" s="18">
        <v>685</v>
      </c>
      <c r="FB110" s="18">
        <v>749</v>
      </c>
      <c r="FC110" s="18">
        <v>677.53954879043215</v>
      </c>
      <c r="FD110" s="18">
        <v>0</v>
      </c>
      <c r="FE110" s="18">
        <v>0</v>
      </c>
      <c r="FF110" s="18">
        <v>0</v>
      </c>
      <c r="FG110" s="18">
        <v>0</v>
      </c>
      <c r="FH110" s="14">
        <v>0</v>
      </c>
      <c r="FI110" s="14">
        <v>15297.333333333334</v>
      </c>
      <c r="FJ110" s="14">
        <v>13100</v>
      </c>
      <c r="FK110" s="14">
        <v>17350</v>
      </c>
      <c r="FL110" s="14">
        <v>16332.10576923077</v>
      </c>
      <c r="FM110" s="14">
        <v>7500</v>
      </c>
      <c r="FN110" s="14">
        <v>12900</v>
      </c>
      <c r="FO110" s="14">
        <v>18395</v>
      </c>
      <c r="FP110" s="14">
        <v>0</v>
      </c>
      <c r="FQ110" s="14">
        <v>0</v>
      </c>
      <c r="FR110" s="14">
        <v>0</v>
      </c>
      <c r="FS110" s="14">
        <v>0</v>
      </c>
      <c r="FT110" s="17">
        <v>0</v>
      </c>
      <c r="FU110" s="17">
        <v>0.14100300706005403</v>
      </c>
      <c r="FV110" s="17">
        <v>0.1</v>
      </c>
      <c r="FW110" s="17">
        <v>0.10036640592836558</v>
      </c>
      <c r="FX110" s="17">
        <v>0.12791399549848428</v>
      </c>
      <c r="FY110" s="17">
        <v>0.1</v>
      </c>
      <c r="FZ110" s="17">
        <v>0.2</v>
      </c>
      <c r="GA110" s="17">
        <v>0.1</v>
      </c>
      <c r="GB110" s="17">
        <v>0</v>
      </c>
      <c r="GC110" s="17">
        <v>0</v>
      </c>
      <c r="GD110" s="17">
        <v>0</v>
      </c>
      <c r="GE110" s="17">
        <v>0</v>
      </c>
      <c r="GF110" s="16"/>
      <c r="GG110" s="16">
        <v>0</v>
      </c>
      <c r="GH110" s="16">
        <v>0</v>
      </c>
      <c r="GI110" s="16">
        <v>0</v>
      </c>
      <c r="GJ110" s="16">
        <v>0</v>
      </c>
      <c r="GK110" s="16">
        <v>0</v>
      </c>
      <c r="GL110" s="16">
        <v>0</v>
      </c>
      <c r="GM110" s="16">
        <v>0</v>
      </c>
      <c r="GN110" s="16"/>
      <c r="GO110" s="16"/>
      <c r="GP110" s="16"/>
      <c r="GQ110" s="16"/>
      <c r="GR110" s="16"/>
      <c r="GS110" s="16">
        <v>3</v>
      </c>
      <c r="GT110" s="16">
        <v>0</v>
      </c>
      <c r="GU110" s="16">
        <v>0</v>
      </c>
      <c r="GV110" s="16">
        <v>0</v>
      </c>
      <c r="GW110" s="16">
        <v>0</v>
      </c>
      <c r="GX110" s="16">
        <v>0</v>
      </c>
      <c r="GY110" s="16">
        <v>0</v>
      </c>
      <c r="GZ110" s="16"/>
      <c r="HA110" s="16"/>
      <c r="HB110" s="16"/>
      <c r="HC110" s="16"/>
      <c r="HD110" s="16"/>
      <c r="HE110" s="16">
        <v>0</v>
      </c>
      <c r="HF110" s="16">
        <v>1</v>
      </c>
      <c r="HG110" s="16">
        <v>0</v>
      </c>
      <c r="HH110" s="16">
        <v>0</v>
      </c>
      <c r="HI110" s="16">
        <v>0</v>
      </c>
      <c r="HJ110" s="16">
        <v>0</v>
      </c>
      <c r="HK110" s="16">
        <v>0</v>
      </c>
      <c r="HL110" s="16"/>
      <c r="HM110" s="16"/>
      <c r="HN110" s="16"/>
      <c r="HO110" s="16"/>
      <c r="HP110" s="16"/>
      <c r="HQ110" s="16">
        <v>0</v>
      </c>
      <c r="HR110" s="16">
        <v>0</v>
      </c>
      <c r="HS110" s="16">
        <v>7</v>
      </c>
      <c r="HT110" s="16">
        <v>0</v>
      </c>
      <c r="HU110" s="16">
        <v>0</v>
      </c>
      <c r="HV110" s="16">
        <v>0</v>
      </c>
      <c r="HW110" s="16">
        <v>0</v>
      </c>
      <c r="HX110" s="16"/>
      <c r="HY110" s="16"/>
      <c r="HZ110" s="16"/>
      <c r="IA110" s="16"/>
      <c r="IB110" s="16"/>
      <c r="IC110" s="16">
        <v>0</v>
      </c>
      <c r="ID110" s="16">
        <v>0</v>
      </c>
      <c r="IE110" s="16">
        <v>0</v>
      </c>
      <c r="IF110" s="16">
        <v>104</v>
      </c>
      <c r="IG110" s="16">
        <v>0</v>
      </c>
      <c r="IH110" s="16">
        <v>0</v>
      </c>
      <c r="II110" s="16">
        <v>0</v>
      </c>
      <c r="IJ110" s="16"/>
      <c r="IK110" s="16"/>
      <c r="IL110" s="16"/>
      <c r="IM110" s="16"/>
      <c r="IN110" s="16"/>
      <c r="IO110" s="16">
        <v>0</v>
      </c>
      <c r="IP110" s="16">
        <v>0</v>
      </c>
      <c r="IQ110" s="16">
        <v>0</v>
      </c>
      <c r="IR110" s="16">
        <v>0</v>
      </c>
      <c r="IS110" s="16">
        <v>0</v>
      </c>
      <c r="IT110" s="16">
        <v>0</v>
      </c>
      <c r="IU110" s="16">
        <v>0</v>
      </c>
      <c r="IV110" s="16"/>
      <c r="IW110" s="16"/>
      <c r="IX110" s="16"/>
      <c r="IY110" s="16"/>
      <c r="IZ110" s="16"/>
      <c r="JA110" s="16">
        <v>0</v>
      </c>
      <c r="JB110" s="16">
        <v>0</v>
      </c>
      <c r="JC110" s="16">
        <v>0</v>
      </c>
      <c r="JD110" s="16">
        <v>0</v>
      </c>
      <c r="JE110" s="16">
        <v>0</v>
      </c>
      <c r="JF110" s="16">
        <v>1</v>
      </c>
      <c r="JG110" s="16">
        <v>0</v>
      </c>
      <c r="JH110" s="16"/>
      <c r="JI110" s="16"/>
      <c r="JJ110" s="16"/>
      <c r="JK110" s="16"/>
      <c r="JL110" s="16"/>
      <c r="JM110" s="16">
        <v>0</v>
      </c>
      <c r="JN110" s="16">
        <v>0</v>
      </c>
      <c r="JO110" s="16">
        <v>0</v>
      </c>
      <c r="JP110" s="16">
        <v>0</v>
      </c>
      <c r="JQ110" s="16">
        <v>0</v>
      </c>
      <c r="JR110" s="16">
        <v>0</v>
      </c>
      <c r="JS110" s="16">
        <v>4</v>
      </c>
      <c r="JT110" s="16"/>
      <c r="JU110" s="16"/>
      <c r="JV110" s="16"/>
      <c r="JW110" s="16"/>
      <c r="JX110" s="16"/>
      <c r="JY110" s="16">
        <v>0</v>
      </c>
      <c r="JZ110" s="16">
        <v>0</v>
      </c>
      <c r="KA110" s="16">
        <v>0</v>
      </c>
      <c r="KB110" s="16">
        <v>0</v>
      </c>
      <c r="KC110" s="16">
        <v>0</v>
      </c>
      <c r="KD110" s="16">
        <v>0</v>
      </c>
      <c r="KE110" s="16">
        <v>0</v>
      </c>
      <c r="KF110" s="16"/>
      <c r="KG110" s="16"/>
      <c r="KH110" s="16"/>
      <c r="KI110" s="16"/>
      <c r="KJ110" s="16"/>
      <c r="KK110" s="16">
        <v>0</v>
      </c>
      <c r="KL110" s="16">
        <v>0</v>
      </c>
      <c r="KM110" s="16">
        <v>0</v>
      </c>
      <c r="KN110" s="16">
        <v>0</v>
      </c>
      <c r="KO110" s="16">
        <v>0</v>
      </c>
      <c r="KP110" s="16">
        <v>0</v>
      </c>
      <c r="KQ110" s="16">
        <v>0</v>
      </c>
      <c r="KR110" s="16"/>
      <c r="KS110" s="16"/>
      <c r="KT110" s="16"/>
      <c r="KU110" s="16"/>
      <c r="KV110" s="16"/>
      <c r="KW110" s="16">
        <v>0</v>
      </c>
      <c r="KX110" s="16">
        <v>0</v>
      </c>
      <c r="KY110" s="16">
        <v>0</v>
      </c>
      <c r="KZ110" s="16">
        <v>0</v>
      </c>
      <c r="LA110" s="16">
        <v>0</v>
      </c>
      <c r="LB110" s="16">
        <v>0</v>
      </c>
      <c r="LC110" s="16">
        <v>0</v>
      </c>
      <c r="LD110" s="16"/>
      <c r="LE110" s="16"/>
      <c r="LF110" s="16"/>
      <c r="LG110" s="16"/>
      <c r="LH110" s="16"/>
      <c r="LI110" s="16">
        <v>0</v>
      </c>
      <c r="LJ110" s="16">
        <v>0</v>
      </c>
      <c r="LK110" s="16">
        <v>0</v>
      </c>
      <c r="LL110" s="16">
        <v>0</v>
      </c>
      <c r="LM110" s="16">
        <v>0</v>
      </c>
      <c r="LN110" s="16">
        <v>0</v>
      </c>
      <c r="LO110" s="16">
        <v>0</v>
      </c>
      <c r="LP110" s="16"/>
      <c r="LQ110" s="16"/>
      <c r="LR110" s="16"/>
      <c r="LS110" s="16"/>
      <c r="LT110" s="15"/>
      <c r="LU110" s="15">
        <v>0</v>
      </c>
      <c r="LV110" s="15">
        <v>0</v>
      </c>
      <c r="LW110" s="15">
        <v>0</v>
      </c>
      <c r="LX110" s="15">
        <v>0</v>
      </c>
      <c r="LY110" s="15">
        <v>0</v>
      </c>
      <c r="LZ110" s="15">
        <v>0</v>
      </c>
      <c r="MA110" s="15">
        <v>0</v>
      </c>
      <c r="MB110" s="15"/>
      <c r="MC110" s="15"/>
      <c r="MD110" s="15"/>
      <c r="ME110" s="15"/>
      <c r="MF110" s="15"/>
      <c r="MG110" s="15">
        <v>38840.0792</v>
      </c>
      <c r="MH110" s="15">
        <v>0</v>
      </c>
      <c r="MI110" s="15">
        <v>0</v>
      </c>
      <c r="MJ110" s="15">
        <v>0</v>
      </c>
      <c r="MK110" s="15">
        <v>0</v>
      </c>
      <c r="ML110" s="15">
        <v>0</v>
      </c>
      <c r="MM110" s="15">
        <v>0</v>
      </c>
      <c r="MN110" s="15"/>
      <c r="MO110" s="15"/>
      <c r="MP110" s="15"/>
      <c r="MQ110" s="15"/>
      <c r="MR110" s="15"/>
      <c r="MS110" s="15">
        <v>0</v>
      </c>
      <c r="MT110" s="15">
        <v>11347.85</v>
      </c>
      <c r="MU110" s="15">
        <v>0</v>
      </c>
      <c r="MV110" s="15">
        <v>0</v>
      </c>
      <c r="MW110" s="15">
        <v>0</v>
      </c>
      <c r="MX110" s="15">
        <v>0</v>
      </c>
      <c r="MY110" s="15">
        <v>0</v>
      </c>
      <c r="MZ110" s="15"/>
      <c r="NA110" s="15"/>
      <c r="NB110" s="15"/>
      <c r="NC110" s="15"/>
      <c r="ND110" s="15"/>
      <c r="NE110" s="15">
        <v>0</v>
      </c>
      <c r="NF110" s="15">
        <v>0</v>
      </c>
      <c r="NG110" s="15">
        <v>107501.75999999999</v>
      </c>
      <c r="NH110" s="15">
        <v>0</v>
      </c>
      <c r="NI110" s="15">
        <v>0</v>
      </c>
      <c r="NJ110" s="15">
        <v>0</v>
      </c>
      <c r="NK110" s="15">
        <v>0</v>
      </c>
      <c r="NL110" s="15"/>
      <c r="NM110" s="15"/>
      <c r="NN110" s="15"/>
      <c r="NO110" s="15"/>
      <c r="NP110" s="15"/>
      <c r="NQ110" s="15">
        <v>0</v>
      </c>
      <c r="NR110" s="15">
        <v>0</v>
      </c>
      <c r="NS110" s="15">
        <v>0</v>
      </c>
      <c r="NT110" s="15">
        <v>1460373.9299999995</v>
      </c>
      <c r="NU110" s="15">
        <v>0</v>
      </c>
      <c r="NV110" s="15">
        <v>0</v>
      </c>
      <c r="NW110" s="15">
        <v>0</v>
      </c>
      <c r="NX110" s="15"/>
      <c r="NY110" s="15"/>
      <c r="NZ110" s="15"/>
      <c r="OA110" s="15"/>
      <c r="OB110" s="15"/>
      <c r="OC110" s="15">
        <v>0</v>
      </c>
      <c r="OD110" s="15">
        <v>0</v>
      </c>
      <c r="OE110" s="15">
        <v>0</v>
      </c>
      <c r="OF110" s="15">
        <v>0</v>
      </c>
      <c r="OG110" s="15">
        <v>0</v>
      </c>
      <c r="OH110" s="15">
        <v>0</v>
      </c>
      <c r="OI110" s="15">
        <v>0</v>
      </c>
      <c r="OJ110" s="15"/>
      <c r="OK110" s="15"/>
      <c r="OL110" s="15"/>
      <c r="OM110" s="15"/>
      <c r="ON110" s="15"/>
      <c r="OO110" s="15">
        <v>0</v>
      </c>
      <c r="OP110" s="15">
        <v>0</v>
      </c>
      <c r="OQ110" s="15">
        <v>0</v>
      </c>
      <c r="OR110" s="15">
        <v>0</v>
      </c>
      <c r="OS110" s="15">
        <v>0</v>
      </c>
      <c r="OT110" s="15">
        <v>10116.01</v>
      </c>
      <c r="OU110" s="15">
        <v>0</v>
      </c>
      <c r="OV110" s="15"/>
      <c r="OW110" s="15"/>
      <c r="OX110" s="15"/>
      <c r="OY110" s="15"/>
      <c r="OZ110" s="15"/>
      <c r="PA110" s="15">
        <v>0</v>
      </c>
      <c r="PB110" s="15">
        <v>0</v>
      </c>
      <c r="PC110" s="15">
        <v>0</v>
      </c>
      <c r="PD110" s="15">
        <v>0</v>
      </c>
      <c r="PE110" s="15">
        <v>0</v>
      </c>
      <c r="PF110" s="15">
        <v>0</v>
      </c>
      <c r="PG110" s="15">
        <v>65393.210000000006</v>
      </c>
      <c r="PH110" s="15"/>
      <c r="PI110" s="15"/>
      <c r="PJ110" s="15"/>
      <c r="PK110" s="15"/>
      <c r="PL110" s="15"/>
      <c r="PM110" s="15">
        <v>0</v>
      </c>
      <c r="PN110" s="15">
        <v>0</v>
      </c>
      <c r="PO110" s="15">
        <v>0</v>
      </c>
      <c r="PP110" s="15">
        <v>0</v>
      </c>
      <c r="PQ110" s="15">
        <v>0</v>
      </c>
      <c r="PR110" s="15">
        <v>0</v>
      </c>
      <c r="PS110" s="15">
        <v>0</v>
      </c>
      <c r="PT110" s="15"/>
      <c r="PU110" s="15"/>
      <c r="PV110" s="15"/>
      <c r="PW110" s="15"/>
      <c r="PX110" s="15"/>
      <c r="PY110" s="15">
        <v>0</v>
      </c>
      <c r="PZ110" s="15">
        <v>0</v>
      </c>
      <c r="QA110" s="15">
        <v>0</v>
      </c>
      <c r="QB110" s="15">
        <v>0</v>
      </c>
      <c r="QC110" s="15">
        <v>0</v>
      </c>
      <c r="QD110" s="15">
        <v>0</v>
      </c>
      <c r="QE110" s="15">
        <v>0</v>
      </c>
      <c r="QF110" s="15"/>
      <c r="QG110" s="15"/>
      <c r="QH110" s="15"/>
      <c r="QI110" s="15"/>
    </row>
    <row r="111" spans="16:451">
      <c r="P111" s="11"/>
      <c r="Q111" s="11"/>
      <c r="R111" s="13"/>
      <c r="S111" s="13" t="s">
        <v>52</v>
      </c>
      <c r="T111" s="16"/>
      <c r="U111" s="16">
        <v>1</v>
      </c>
      <c r="V111" s="16">
        <v>1</v>
      </c>
      <c r="W111" s="16">
        <v>2</v>
      </c>
      <c r="X111" s="16">
        <v>1</v>
      </c>
      <c r="Y111" s="16">
        <v>2</v>
      </c>
      <c r="Z111" s="16"/>
      <c r="AA111" s="16">
        <v>99</v>
      </c>
      <c r="AB111" s="16"/>
      <c r="AC111" s="16"/>
      <c r="AD111" s="16"/>
      <c r="AE111" s="16"/>
      <c r="AF111" s="24"/>
      <c r="AG111" s="24">
        <v>16456.71</v>
      </c>
      <c r="AH111" s="24">
        <v>10819.47</v>
      </c>
      <c r="AI111" s="24">
        <v>19541.349999999999</v>
      </c>
      <c r="AJ111" s="24">
        <v>15932.09</v>
      </c>
      <c r="AK111" s="24">
        <v>22940.97</v>
      </c>
      <c r="AL111" s="24"/>
      <c r="AM111" s="24">
        <v>1410227.5899999996</v>
      </c>
      <c r="AN111" s="24"/>
      <c r="AO111" s="24"/>
      <c r="AP111" s="24"/>
      <c r="AQ111" s="24"/>
      <c r="AR111" s="15"/>
      <c r="AS111" s="15">
        <v>16380.598125</v>
      </c>
      <c r="AT111" s="15">
        <v>10716.09</v>
      </c>
      <c r="AU111" s="15">
        <v>19338.379999999997</v>
      </c>
      <c r="AV111" s="15">
        <v>15932.09</v>
      </c>
      <c r="AW111" s="15">
        <v>22809.098333333299</v>
      </c>
      <c r="AX111" s="15"/>
      <c r="AY111" s="15">
        <v>0</v>
      </c>
      <c r="AZ111" s="15"/>
      <c r="BA111" s="15"/>
      <c r="BB111" s="15"/>
      <c r="BC111" s="15"/>
      <c r="BD111" s="15"/>
      <c r="BE111" s="15">
        <v>76.111875000000495</v>
      </c>
      <c r="BF111" s="15">
        <v>103.379999999999</v>
      </c>
      <c r="BG111" s="15">
        <v>202.97000000000011</v>
      </c>
      <c r="BH111" s="15">
        <v>0</v>
      </c>
      <c r="BI111" s="15">
        <v>131.87166666666599</v>
      </c>
      <c r="BJ111" s="15"/>
      <c r="BK111" s="15">
        <v>0</v>
      </c>
      <c r="BL111" s="15"/>
      <c r="BM111" s="15"/>
      <c r="BN111" s="15"/>
      <c r="BO111" s="15"/>
      <c r="BP111" s="15"/>
      <c r="BQ111" s="15">
        <v>246.71351075000001</v>
      </c>
      <c r="BR111" s="15">
        <v>0</v>
      </c>
      <c r="BS111" s="15">
        <v>0</v>
      </c>
      <c r="BT111" s="15">
        <v>0</v>
      </c>
      <c r="BU111" s="15">
        <v>324.61770858333301</v>
      </c>
      <c r="BV111" s="15"/>
      <c r="BW111" s="15">
        <v>-117.38</v>
      </c>
      <c r="BX111" s="15"/>
      <c r="BY111" s="15"/>
      <c r="BZ111" s="15"/>
      <c r="CA111" s="15"/>
      <c r="CB111" s="17" t="e">
        <v>#DIV/0!</v>
      </c>
      <c r="CC111" s="17">
        <v>0</v>
      </c>
      <c r="CD111" s="17">
        <v>0</v>
      </c>
      <c r="CE111" s="17">
        <v>0</v>
      </c>
      <c r="CF111" s="17">
        <v>0</v>
      </c>
      <c r="CG111" s="17">
        <v>0</v>
      </c>
      <c r="CH111" s="17" t="e">
        <v>#DIV/0!</v>
      </c>
      <c r="CI111" s="17">
        <v>1</v>
      </c>
      <c r="CJ111" s="17" t="e">
        <v>#DIV/0!</v>
      </c>
      <c r="CK111" s="17" t="e">
        <v>#DIV/0!</v>
      </c>
      <c r="CL111" s="17" t="e">
        <v>#DIV/0!</v>
      </c>
      <c r="CM111" s="17" t="e">
        <v>#DIV/0!</v>
      </c>
      <c r="CN111" s="17" t="e">
        <v>#DIV/0!</v>
      </c>
      <c r="CO111" s="17">
        <v>0</v>
      </c>
      <c r="CP111" s="17">
        <v>0</v>
      </c>
      <c r="CQ111" s="17">
        <v>0</v>
      </c>
      <c r="CR111" s="17">
        <v>0</v>
      </c>
      <c r="CS111" s="17">
        <v>0</v>
      </c>
      <c r="CT111" s="17" t="e">
        <v>#DIV/0!</v>
      </c>
      <c r="CU111" s="17">
        <v>0</v>
      </c>
      <c r="CV111" s="17" t="e">
        <v>#DIV/0!</v>
      </c>
      <c r="CW111" s="17" t="e">
        <v>#DIV/0!</v>
      </c>
      <c r="CX111" s="17" t="e">
        <v>#DIV/0!</v>
      </c>
      <c r="CY111" s="17" t="e">
        <v>#DIV/0!</v>
      </c>
      <c r="CZ111" s="17">
        <v>0</v>
      </c>
      <c r="DA111" s="17">
        <v>0.17989999999999998</v>
      </c>
      <c r="DB111" s="17">
        <v>0.17990000000000003</v>
      </c>
      <c r="DC111" s="17">
        <v>0.17586795829009641</v>
      </c>
      <c r="DD111" s="17">
        <v>0.17989999999999998</v>
      </c>
      <c r="DE111" s="17">
        <v>0.16977636238314736</v>
      </c>
      <c r="DF111" s="17">
        <v>0</v>
      </c>
      <c r="DG111" s="17">
        <v>0.16844436639130589</v>
      </c>
      <c r="DH111" s="17">
        <v>0</v>
      </c>
      <c r="DI111" s="17">
        <v>0</v>
      </c>
      <c r="DJ111" s="17">
        <v>0</v>
      </c>
      <c r="DK111" s="17">
        <v>0</v>
      </c>
      <c r="DL111" s="18">
        <v>0</v>
      </c>
      <c r="DM111" s="18">
        <v>120</v>
      </c>
      <c r="DN111" s="18">
        <v>120</v>
      </c>
      <c r="DO111" s="18">
        <v>98.515350155652854</v>
      </c>
      <c r="DP111" s="18">
        <v>120</v>
      </c>
      <c r="DQ111" s="18">
        <v>120</v>
      </c>
      <c r="DR111" s="18">
        <v>0</v>
      </c>
      <c r="DS111" s="18">
        <v>117.21576995275461</v>
      </c>
      <c r="DT111" s="18">
        <v>0</v>
      </c>
      <c r="DU111" s="18">
        <v>0</v>
      </c>
      <c r="DV111" s="18">
        <v>0</v>
      </c>
      <c r="DW111" s="18">
        <v>0</v>
      </c>
      <c r="DX111" s="18">
        <v>0</v>
      </c>
      <c r="DY111" s="18">
        <v>113</v>
      </c>
      <c r="DZ111" s="18">
        <v>113</v>
      </c>
      <c r="EA111" s="18">
        <v>91.112145984662504</v>
      </c>
      <c r="EB111" s="18">
        <v>111</v>
      </c>
      <c r="EC111" s="18">
        <v>113.49381811915737</v>
      </c>
      <c r="ED111" s="18">
        <v>0</v>
      </c>
      <c r="EE111" s="18">
        <v>109.45496521960331</v>
      </c>
      <c r="EF111" s="18">
        <v>0</v>
      </c>
      <c r="EG111" s="18">
        <v>0</v>
      </c>
      <c r="EH111" s="18">
        <v>0</v>
      </c>
      <c r="EI111" s="18">
        <v>0</v>
      </c>
      <c r="EJ111" s="18">
        <v>0</v>
      </c>
      <c r="EK111" s="18">
        <v>7</v>
      </c>
      <c r="EL111" s="18">
        <v>7</v>
      </c>
      <c r="EM111" s="18">
        <v>7.8064083419807142</v>
      </c>
      <c r="EN111" s="18">
        <v>9</v>
      </c>
      <c r="EO111" s="18">
        <v>8.5061818808426306</v>
      </c>
      <c r="EP111" s="18">
        <v>0</v>
      </c>
      <c r="EQ111" s="18">
        <v>7.9840157109569638</v>
      </c>
      <c r="ER111" s="18">
        <v>0</v>
      </c>
      <c r="ES111" s="18">
        <v>0</v>
      </c>
      <c r="ET111" s="18">
        <v>0</v>
      </c>
      <c r="EU111" s="18">
        <v>0</v>
      </c>
      <c r="EV111" s="18">
        <v>0</v>
      </c>
      <c r="EW111" s="18">
        <v>0</v>
      </c>
      <c r="EX111" s="18">
        <v>589</v>
      </c>
      <c r="EY111" s="18">
        <v>561</v>
      </c>
      <c r="EZ111" s="18">
        <v>585</v>
      </c>
      <c r="FA111" s="18">
        <v>702.5</v>
      </c>
      <c r="FB111" s="18">
        <v>0</v>
      </c>
      <c r="FC111" s="18">
        <v>663.85222366839889</v>
      </c>
      <c r="FD111" s="18">
        <v>0</v>
      </c>
      <c r="FE111" s="18">
        <v>0</v>
      </c>
      <c r="FF111" s="18">
        <v>0</v>
      </c>
      <c r="FG111" s="18">
        <v>0</v>
      </c>
      <c r="FH111" s="14">
        <v>0</v>
      </c>
      <c r="FI111" s="14">
        <v>18500</v>
      </c>
      <c r="FJ111" s="14">
        <v>12100</v>
      </c>
      <c r="FK111" s="14">
        <v>11000</v>
      </c>
      <c r="FL111" s="14">
        <v>18000</v>
      </c>
      <c r="FM111" s="14">
        <v>13250</v>
      </c>
      <c r="FN111" s="14">
        <v>0</v>
      </c>
      <c r="FO111" s="14">
        <v>16522.727272727272</v>
      </c>
      <c r="FP111" s="14">
        <v>0</v>
      </c>
      <c r="FQ111" s="14">
        <v>0</v>
      </c>
      <c r="FR111" s="14">
        <v>0</v>
      </c>
      <c r="FS111" s="14">
        <v>0</v>
      </c>
      <c r="FT111" s="17">
        <v>0</v>
      </c>
      <c r="FU111" s="17">
        <v>0.105</v>
      </c>
      <c r="FV111" s="17">
        <v>0.1</v>
      </c>
      <c r="FW111" s="17">
        <v>0.10202272727272728</v>
      </c>
      <c r="FX111" s="17">
        <v>0.1</v>
      </c>
      <c r="FY111" s="17">
        <v>0.1240377358490566</v>
      </c>
      <c r="FZ111" s="17">
        <v>0</v>
      </c>
      <c r="GA111" s="17">
        <v>0.12867941922665446</v>
      </c>
      <c r="GB111" s="17">
        <v>0</v>
      </c>
      <c r="GC111" s="17">
        <v>0</v>
      </c>
      <c r="GD111" s="17">
        <v>0</v>
      </c>
      <c r="GE111" s="17">
        <v>0</v>
      </c>
      <c r="GF111" s="16"/>
      <c r="GG111" s="16">
        <v>0</v>
      </c>
      <c r="GH111" s="16">
        <v>0</v>
      </c>
      <c r="GI111" s="16">
        <v>0</v>
      </c>
      <c r="GJ111" s="16">
        <v>0</v>
      </c>
      <c r="GK111" s="16">
        <v>0</v>
      </c>
      <c r="GL111" s="16"/>
      <c r="GM111" s="16">
        <v>0</v>
      </c>
      <c r="GN111" s="16"/>
      <c r="GO111" s="16"/>
      <c r="GP111" s="16"/>
      <c r="GQ111" s="16"/>
      <c r="GR111" s="16"/>
      <c r="GS111" s="16">
        <v>1</v>
      </c>
      <c r="GT111" s="16">
        <v>0</v>
      </c>
      <c r="GU111" s="16">
        <v>0</v>
      </c>
      <c r="GV111" s="16">
        <v>0</v>
      </c>
      <c r="GW111" s="16">
        <v>0</v>
      </c>
      <c r="GX111" s="16"/>
      <c r="GY111" s="16">
        <v>0</v>
      </c>
      <c r="GZ111" s="16"/>
      <c r="HA111" s="16"/>
      <c r="HB111" s="16"/>
      <c r="HC111" s="16"/>
      <c r="HD111" s="16"/>
      <c r="HE111" s="16">
        <v>0</v>
      </c>
      <c r="HF111" s="16">
        <v>1</v>
      </c>
      <c r="HG111" s="16">
        <v>0</v>
      </c>
      <c r="HH111" s="16">
        <v>0</v>
      </c>
      <c r="HI111" s="16">
        <v>0</v>
      </c>
      <c r="HJ111" s="16"/>
      <c r="HK111" s="16">
        <v>0</v>
      </c>
      <c r="HL111" s="16"/>
      <c r="HM111" s="16"/>
      <c r="HN111" s="16"/>
      <c r="HO111" s="16"/>
      <c r="HP111" s="16"/>
      <c r="HQ111" s="16">
        <v>0</v>
      </c>
      <c r="HR111" s="16">
        <v>0</v>
      </c>
      <c r="HS111" s="16">
        <v>2</v>
      </c>
      <c r="HT111" s="16">
        <v>0</v>
      </c>
      <c r="HU111" s="16">
        <v>0</v>
      </c>
      <c r="HV111" s="16"/>
      <c r="HW111" s="16">
        <v>0</v>
      </c>
      <c r="HX111" s="16"/>
      <c r="HY111" s="16"/>
      <c r="HZ111" s="16"/>
      <c r="IA111" s="16"/>
      <c r="IB111" s="16"/>
      <c r="IC111" s="16">
        <v>0</v>
      </c>
      <c r="ID111" s="16">
        <v>0</v>
      </c>
      <c r="IE111" s="16">
        <v>0</v>
      </c>
      <c r="IF111" s="16">
        <v>1</v>
      </c>
      <c r="IG111" s="16">
        <v>0</v>
      </c>
      <c r="IH111" s="16"/>
      <c r="II111" s="16">
        <v>0</v>
      </c>
      <c r="IJ111" s="16"/>
      <c r="IK111" s="16"/>
      <c r="IL111" s="16"/>
      <c r="IM111" s="16"/>
      <c r="IN111" s="16"/>
      <c r="IO111" s="16">
        <v>0</v>
      </c>
      <c r="IP111" s="16">
        <v>0</v>
      </c>
      <c r="IQ111" s="16">
        <v>0</v>
      </c>
      <c r="IR111" s="16">
        <v>0</v>
      </c>
      <c r="IS111" s="16">
        <v>0</v>
      </c>
      <c r="IT111" s="16"/>
      <c r="IU111" s="16">
        <v>0</v>
      </c>
      <c r="IV111" s="16"/>
      <c r="IW111" s="16"/>
      <c r="IX111" s="16"/>
      <c r="IY111" s="16"/>
      <c r="IZ111" s="16"/>
      <c r="JA111" s="16">
        <v>0</v>
      </c>
      <c r="JB111" s="16">
        <v>0</v>
      </c>
      <c r="JC111" s="16">
        <v>0</v>
      </c>
      <c r="JD111" s="16">
        <v>0</v>
      </c>
      <c r="JE111" s="16">
        <v>0</v>
      </c>
      <c r="JF111" s="16"/>
      <c r="JG111" s="16">
        <v>0</v>
      </c>
      <c r="JH111" s="16"/>
      <c r="JI111" s="16"/>
      <c r="JJ111" s="16"/>
      <c r="JK111" s="16"/>
      <c r="JL111" s="16"/>
      <c r="JM111" s="16">
        <v>0</v>
      </c>
      <c r="JN111" s="16">
        <v>0</v>
      </c>
      <c r="JO111" s="16">
        <v>0</v>
      </c>
      <c r="JP111" s="16">
        <v>0</v>
      </c>
      <c r="JQ111" s="16">
        <v>0</v>
      </c>
      <c r="JR111" s="16"/>
      <c r="JS111" s="16">
        <v>99</v>
      </c>
      <c r="JT111" s="16"/>
      <c r="JU111" s="16"/>
      <c r="JV111" s="16"/>
      <c r="JW111" s="16"/>
      <c r="JX111" s="16"/>
      <c r="JY111" s="16">
        <v>0</v>
      </c>
      <c r="JZ111" s="16">
        <v>0</v>
      </c>
      <c r="KA111" s="16">
        <v>0</v>
      </c>
      <c r="KB111" s="16">
        <v>0</v>
      </c>
      <c r="KC111" s="16">
        <v>0</v>
      </c>
      <c r="KD111" s="16"/>
      <c r="KE111" s="16">
        <v>0</v>
      </c>
      <c r="KF111" s="16"/>
      <c r="KG111" s="16"/>
      <c r="KH111" s="16"/>
      <c r="KI111" s="16"/>
      <c r="KJ111" s="16"/>
      <c r="KK111" s="16">
        <v>0</v>
      </c>
      <c r="KL111" s="16">
        <v>0</v>
      </c>
      <c r="KM111" s="16">
        <v>0</v>
      </c>
      <c r="KN111" s="16">
        <v>0</v>
      </c>
      <c r="KO111" s="16">
        <v>0</v>
      </c>
      <c r="KP111" s="16"/>
      <c r="KQ111" s="16">
        <v>0</v>
      </c>
      <c r="KR111" s="16"/>
      <c r="KS111" s="16"/>
      <c r="KT111" s="16"/>
      <c r="KU111" s="16"/>
      <c r="KV111" s="16"/>
      <c r="KW111" s="16">
        <v>0</v>
      </c>
      <c r="KX111" s="16">
        <v>0</v>
      </c>
      <c r="KY111" s="16">
        <v>0</v>
      </c>
      <c r="KZ111" s="16">
        <v>0</v>
      </c>
      <c r="LA111" s="16">
        <v>0</v>
      </c>
      <c r="LB111" s="16"/>
      <c r="LC111" s="16">
        <v>0</v>
      </c>
      <c r="LD111" s="16"/>
      <c r="LE111" s="16"/>
      <c r="LF111" s="16"/>
      <c r="LG111" s="16"/>
      <c r="LH111" s="16"/>
      <c r="LI111" s="16">
        <v>0</v>
      </c>
      <c r="LJ111" s="16">
        <v>0</v>
      </c>
      <c r="LK111" s="16">
        <v>0</v>
      </c>
      <c r="LL111" s="16">
        <v>0</v>
      </c>
      <c r="LM111" s="16">
        <v>0</v>
      </c>
      <c r="LN111" s="16"/>
      <c r="LO111" s="16">
        <v>0</v>
      </c>
      <c r="LP111" s="16"/>
      <c r="LQ111" s="16"/>
      <c r="LR111" s="16"/>
      <c r="LS111" s="16"/>
      <c r="LT111" s="15"/>
      <c r="LU111" s="15">
        <v>0</v>
      </c>
      <c r="LV111" s="15">
        <v>0</v>
      </c>
      <c r="LW111" s="15">
        <v>0</v>
      </c>
      <c r="LX111" s="15">
        <v>0</v>
      </c>
      <c r="LY111" s="15">
        <v>0</v>
      </c>
      <c r="LZ111" s="15"/>
      <c r="MA111" s="15">
        <v>0</v>
      </c>
      <c r="MB111" s="15"/>
      <c r="MC111" s="15"/>
      <c r="MD111" s="15"/>
      <c r="ME111" s="15"/>
      <c r="MF111" s="15"/>
      <c r="MG111" s="15">
        <v>16380.598125</v>
      </c>
      <c r="MH111" s="15">
        <v>0</v>
      </c>
      <c r="MI111" s="15">
        <v>0</v>
      </c>
      <c r="MJ111" s="15">
        <v>0</v>
      </c>
      <c r="MK111" s="15">
        <v>0</v>
      </c>
      <c r="ML111" s="15"/>
      <c r="MM111" s="15">
        <v>0</v>
      </c>
      <c r="MN111" s="15"/>
      <c r="MO111" s="15"/>
      <c r="MP111" s="15"/>
      <c r="MQ111" s="15"/>
      <c r="MR111" s="15"/>
      <c r="MS111" s="15">
        <v>0</v>
      </c>
      <c r="MT111" s="15">
        <v>10716.09</v>
      </c>
      <c r="MU111" s="15">
        <v>0</v>
      </c>
      <c r="MV111" s="15">
        <v>0</v>
      </c>
      <c r="MW111" s="15">
        <v>0</v>
      </c>
      <c r="MX111" s="15"/>
      <c r="MY111" s="15">
        <v>0</v>
      </c>
      <c r="MZ111" s="15"/>
      <c r="NA111" s="15"/>
      <c r="NB111" s="15"/>
      <c r="NC111" s="15"/>
      <c r="ND111" s="15"/>
      <c r="NE111" s="15">
        <v>0</v>
      </c>
      <c r="NF111" s="15">
        <v>0</v>
      </c>
      <c r="NG111" s="15">
        <v>19338.379999999997</v>
      </c>
      <c r="NH111" s="15">
        <v>0</v>
      </c>
      <c r="NI111" s="15">
        <v>0</v>
      </c>
      <c r="NJ111" s="15"/>
      <c r="NK111" s="15">
        <v>0</v>
      </c>
      <c r="NL111" s="15"/>
      <c r="NM111" s="15"/>
      <c r="NN111" s="15"/>
      <c r="NO111" s="15"/>
      <c r="NP111" s="15"/>
      <c r="NQ111" s="15">
        <v>0</v>
      </c>
      <c r="NR111" s="15">
        <v>0</v>
      </c>
      <c r="NS111" s="15">
        <v>0</v>
      </c>
      <c r="NT111" s="15">
        <v>15932.09</v>
      </c>
      <c r="NU111" s="15">
        <v>0</v>
      </c>
      <c r="NV111" s="15"/>
      <c r="NW111" s="15">
        <v>0</v>
      </c>
      <c r="NX111" s="15"/>
      <c r="NY111" s="15"/>
      <c r="NZ111" s="15"/>
      <c r="OA111" s="15"/>
      <c r="OB111" s="15"/>
      <c r="OC111" s="15">
        <v>0</v>
      </c>
      <c r="OD111" s="15">
        <v>0</v>
      </c>
      <c r="OE111" s="15">
        <v>0</v>
      </c>
      <c r="OF111" s="15">
        <v>0</v>
      </c>
      <c r="OG111" s="15">
        <v>0</v>
      </c>
      <c r="OH111" s="15"/>
      <c r="OI111" s="15">
        <v>0</v>
      </c>
      <c r="OJ111" s="15"/>
      <c r="OK111" s="15"/>
      <c r="OL111" s="15"/>
      <c r="OM111" s="15"/>
      <c r="ON111" s="15"/>
      <c r="OO111" s="15">
        <v>0</v>
      </c>
      <c r="OP111" s="15">
        <v>0</v>
      </c>
      <c r="OQ111" s="15">
        <v>0</v>
      </c>
      <c r="OR111" s="15">
        <v>0</v>
      </c>
      <c r="OS111" s="15">
        <v>0</v>
      </c>
      <c r="OT111" s="15"/>
      <c r="OU111" s="15">
        <v>0</v>
      </c>
      <c r="OV111" s="15"/>
      <c r="OW111" s="15"/>
      <c r="OX111" s="15"/>
      <c r="OY111" s="15"/>
      <c r="OZ111" s="15"/>
      <c r="PA111" s="15">
        <v>0</v>
      </c>
      <c r="PB111" s="15">
        <v>0</v>
      </c>
      <c r="PC111" s="15">
        <v>0</v>
      </c>
      <c r="PD111" s="15">
        <v>0</v>
      </c>
      <c r="PE111" s="15">
        <v>0</v>
      </c>
      <c r="PF111" s="15"/>
      <c r="PG111" s="15">
        <v>1410227.5899999996</v>
      </c>
      <c r="PH111" s="15"/>
      <c r="PI111" s="15"/>
      <c r="PJ111" s="15"/>
      <c r="PK111" s="15"/>
      <c r="PL111" s="15"/>
      <c r="PM111" s="15">
        <v>0</v>
      </c>
      <c r="PN111" s="15">
        <v>0</v>
      </c>
      <c r="PO111" s="15">
        <v>0</v>
      </c>
      <c r="PP111" s="15">
        <v>0</v>
      </c>
      <c r="PQ111" s="15">
        <v>0</v>
      </c>
      <c r="PR111" s="15"/>
      <c r="PS111" s="15">
        <v>0</v>
      </c>
      <c r="PT111" s="15"/>
      <c r="PU111" s="15"/>
      <c r="PV111" s="15"/>
      <c r="PW111" s="15"/>
      <c r="PX111" s="15"/>
      <c r="PY111" s="15">
        <v>0</v>
      </c>
      <c r="PZ111" s="15">
        <v>0</v>
      </c>
      <c r="QA111" s="15">
        <v>0</v>
      </c>
      <c r="QB111" s="15">
        <v>0</v>
      </c>
      <c r="QC111" s="15">
        <v>0</v>
      </c>
      <c r="QD111" s="15"/>
      <c r="QE111" s="15">
        <v>0</v>
      </c>
      <c r="QF111" s="15"/>
      <c r="QG111" s="15"/>
      <c r="QH111" s="15"/>
      <c r="QI111" s="15"/>
    </row>
    <row r="112" spans="16:451">
      <c r="P112" s="11"/>
      <c r="Q112" s="11"/>
      <c r="R112" s="13"/>
      <c r="S112" s="13" t="s">
        <v>99</v>
      </c>
      <c r="T112" s="16"/>
      <c r="U112" s="16">
        <v>3</v>
      </c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24"/>
      <c r="AG112" s="24">
        <v>34775.182333333301</v>
      </c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15"/>
      <c r="AS112" s="15">
        <v>34645.9146666667</v>
      </c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>
        <v>129.26766666666839</v>
      </c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>
        <v>493.33212514722197</v>
      </c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7" t="e">
        <v>#DIV/0!</v>
      </c>
      <c r="CC112" s="17">
        <v>0</v>
      </c>
      <c r="CD112" s="17" t="e">
        <v>#DIV/0!</v>
      </c>
      <c r="CE112" s="17" t="e">
        <v>#DIV/0!</v>
      </c>
      <c r="CF112" s="17" t="e">
        <v>#DIV/0!</v>
      </c>
      <c r="CG112" s="17" t="e">
        <v>#DIV/0!</v>
      </c>
      <c r="CH112" s="17" t="e">
        <v>#DIV/0!</v>
      </c>
      <c r="CI112" s="17" t="e">
        <v>#DIV/0!</v>
      </c>
      <c r="CJ112" s="17" t="e">
        <v>#DIV/0!</v>
      </c>
      <c r="CK112" s="17" t="e">
        <v>#DIV/0!</v>
      </c>
      <c r="CL112" s="17" t="e">
        <v>#DIV/0!</v>
      </c>
      <c r="CM112" s="17" t="e">
        <v>#DIV/0!</v>
      </c>
      <c r="CN112" s="17" t="e">
        <v>#DIV/0!</v>
      </c>
      <c r="CO112" s="17">
        <v>0</v>
      </c>
      <c r="CP112" s="17" t="e">
        <v>#DIV/0!</v>
      </c>
      <c r="CQ112" s="17" t="e">
        <v>#DIV/0!</v>
      </c>
      <c r="CR112" s="17" t="e">
        <v>#DIV/0!</v>
      </c>
      <c r="CS112" s="17" t="e">
        <v>#DIV/0!</v>
      </c>
      <c r="CT112" s="17" t="e">
        <v>#DIV/0!</v>
      </c>
      <c r="CU112" s="17" t="e">
        <v>#DIV/0!</v>
      </c>
      <c r="CV112" s="17" t="e">
        <v>#DIV/0!</v>
      </c>
      <c r="CW112" s="17" t="e">
        <v>#DIV/0!</v>
      </c>
      <c r="CX112" s="17" t="e">
        <v>#DIV/0!</v>
      </c>
      <c r="CY112" s="17" t="e">
        <v>#DIV/0!</v>
      </c>
      <c r="CZ112" s="17">
        <v>0</v>
      </c>
      <c r="DA112" s="17">
        <v>0.17026803005721114</v>
      </c>
      <c r="DB112" s="17">
        <v>0</v>
      </c>
      <c r="DC112" s="17">
        <v>0</v>
      </c>
      <c r="DD112" s="17">
        <v>0</v>
      </c>
      <c r="DE112" s="17">
        <v>0</v>
      </c>
      <c r="DF112" s="17">
        <v>0</v>
      </c>
      <c r="DG112" s="17">
        <v>0</v>
      </c>
      <c r="DH112" s="17">
        <v>0</v>
      </c>
      <c r="DI112" s="17">
        <v>0</v>
      </c>
      <c r="DJ112" s="17">
        <v>0</v>
      </c>
      <c r="DK112" s="17">
        <v>0</v>
      </c>
      <c r="DL112" s="18">
        <v>0</v>
      </c>
      <c r="DM112" s="18">
        <v>120</v>
      </c>
      <c r="DN112" s="18">
        <v>0</v>
      </c>
      <c r="DO112" s="18">
        <v>0</v>
      </c>
      <c r="DP112" s="18">
        <v>0</v>
      </c>
      <c r="DQ112" s="18">
        <v>0</v>
      </c>
      <c r="DR112" s="18">
        <v>0</v>
      </c>
      <c r="DS112" s="18">
        <v>0</v>
      </c>
      <c r="DT112" s="18">
        <v>0</v>
      </c>
      <c r="DU112" s="18">
        <v>0</v>
      </c>
      <c r="DV112" s="18">
        <v>0</v>
      </c>
      <c r="DW112" s="18">
        <v>0</v>
      </c>
      <c r="DX112" s="18">
        <v>0</v>
      </c>
      <c r="DY112" s="18">
        <v>115.1185210485868</v>
      </c>
      <c r="DZ112" s="18">
        <v>0</v>
      </c>
      <c r="EA112" s="18">
        <v>0</v>
      </c>
      <c r="EB112" s="18">
        <v>0</v>
      </c>
      <c r="EC112" s="18">
        <v>0</v>
      </c>
      <c r="ED112" s="18">
        <v>0</v>
      </c>
      <c r="EE112" s="18">
        <v>0</v>
      </c>
      <c r="EF112" s="18">
        <v>0</v>
      </c>
      <c r="EG112" s="18">
        <v>0</v>
      </c>
      <c r="EH112" s="18">
        <v>0</v>
      </c>
      <c r="EI112" s="18">
        <v>0</v>
      </c>
      <c r="EJ112" s="18">
        <v>0</v>
      </c>
      <c r="EK112" s="18">
        <v>7.8446759456920843</v>
      </c>
      <c r="EL112" s="18">
        <v>0</v>
      </c>
      <c r="EM112" s="18">
        <v>0</v>
      </c>
      <c r="EN112" s="18">
        <v>0</v>
      </c>
      <c r="EO112" s="18">
        <v>0</v>
      </c>
      <c r="EP112" s="18">
        <v>0</v>
      </c>
      <c r="EQ112" s="18">
        <v>0</v>
      </c>
      <c r="ER112" s="18">
        <v>0</v>
      </c>
      <c r="ES112" s="18">
        <v>0</v>
      </c>
      <c r="ET112" s="18">
        <v>0</v>
      </c>
      <c r="EU112" s="18">
        <v>0</v>
      </c>
      <c r="EV112" s="18">
        <v>0</v>
      </c>
      <c r="EW112" s="18">
        <v>640.680608365019</v>
      </c>
      <c r="EX112" s="18">
        <v>0</v>
      </c>
      <c r="EY112" s="18">
        <v>0</v>
      </c>
      <c r="EZ112" s="18">
        <v>0</v>
      </c>
      <c r="FA112" s="18">
        <v>0</v>
      </c>
      <c r="FB112" s="18">
        <v>0</v>
      </c>
      <c r="FC112" s="18">
        <v>0</v>
      </c>
      <c r="FD112" s="18">
        <v>0</v>
      </c>
      <c r="FE112" s="18">
        <v>0</v>
      </c>
      <c r="FF112" s="18">
        <v>0</v>
      </c>
      <c r="FG112" s="18">
        <v>0</v>
      </c>
      <c r="FH112" s="14">
        <v>0</v>
      </c>
      <c r="FI112" s="14">
        <v>13133.333333333334</v>
      </c>
      <c r="FJ112" s="14">
        <v>0</v>
      </c>
      <c r="FK112" s="14">
        <v>0</v>
      </c>
      <c r="FL112" s="14">
        <v>0</v>
      </c>
      <c r="FM112" s="14">
        <v>0</v>
      </c>
      <c r="FN112" s="14">
        <v>0</v>
      </c>
      <c r="FO112" s="14">
        <v>0</v>
      </c>
      <c r="FP112" s="14">
        <v>0</v>
      </c>
      <c r="FQ112" s="14">
        <v>0</v>
      </c>
      <c r="FR112" s="14">
        <v>0</v>
      </c>
      <c r="FS112" s="14">
        <v>0</v>
      </c>
      <c r="FT112" s="17">
        <v>0</v>
      </c>
      <c r="FU112" s="17">
        <v>0.1082994923857868</v>
      </c>
      <c r="FV112" s="17">
        <v>0</v>
      </c>
      <c r="FW112" s="17">
        <v>0</v>
      </c>
      <c r="FX112" s="17">
        <v>0</v>
      </c>
      <c r="FY112" s="17">
        <v>0</v>
      </c>
      <c r="FZ112" s="17">
        <v>0</v>
      </c>
      <c r="GA112" s="17">
        <v>0</v>
      </c>
      <c r="GB112" s="17">
        <v>0</v>
      </c>
      <c r="GC112" s="17">
        <v>0</v>
      </c>
      <c r="GD112" s="17">
        <v>0</v>
      </c>
      <c r="GE112" s="17">
        <v>0</v>
      </c>
      <c r="GF112" s="16"/>
      <c r="GG112" s="16">
        <v>0</v>
      </c>
      <c r="GH112" s="16"/>
      <c r="GI112" s="16"/>
      <c r="GJ112" s="16"/>
      <c r="GK112" s="16"/>
      <c r="GL112" s="16"/>
      <c r="GM112" s="16"/>
      <c r="GN112" s="16"/>
      <c r="GO112" s="16"/>
      <c r="GP112" s="16"/>
      <c r="GQ112" s="16"/>
      <c r="GR112" s="16"/>
      <c r="GS112" s="16">
        <v>3</v>
      </c>
      <c r="GT112" s="16"/>
      <c r="GU112" s="16"/>
      <c r="GV112" s="16"/>
      <c r="GW112" s="16"/>
      <c r="GX112" s="16"/>
      <c r="GY112" s="16"/>
      <c r="GZ112" s="16"/>
      <c r="HA112" s="16"/>
      <c r="HB112" s="16"/>
      <c r="HC112" s="16"/>
      <c r="HD112" s="16"/>
      <c r="HE112" s="16">
        <v>0</v>
      </c>
      <c r="HF112" s="16"/>
      <c r="HG112" s="16"/>
      <c r="HH112" s="16"/>
      <c r="HI112" s="16"/>
      <c r="HJ112" s="16"/>
      <c r="HK112" s="16"/>
      <c r="HL112" s="16"/>
      <c r="HM112" s="16"/>
      <c r="HN112" s="16"/>
      <c r="HO112" s="16"/>
      <c r="HP112" s="16"/>
      <c r="HQ112" s="16">
        <v>0</v>
      </c>
      <c r="HR112" s="16"/>
      <c r="HS112" s="16"/>
      <c r="HT112" s="16"/>
      <c r="HU112" s="16"/>
      <c r="HV112" s="16"/>
      <c r="HW112" s="16"/>
      <c r="HX112" s="16"/>
      <c r="HY112" s="16"/>
      <c r="HZ112" s="16"/>
      <c r="IA112" s="16"/>
      <c r="IB112" s="16"/>
      <c r="IC112" s="16">
        <v>0</v>
      </c>
      <c r="ID112" s="16"/>
      <c r="IE112" s="16"/>
      <c r="IF112" s="16"/>
      <c r="IG112" s="16"/>
      <c r="IH112" s="16"/>
      <c r="II112" s="16"/>
      <c r="IJ112" s="16"/>
      <c r="IK112" s="16"/>
      <c r="IL112" s="16"/>
      <c r="IM112" s="16"/>
      <c r="IN112" s="16"/>
      <c r="IO112" s="16">
        <v>0</v>
      </c>
      <c r="IP112" s="16"/>
      <c r="IQ112" s="16"/>
      <c r="IR112" s="16"/>
      <c r="IS112" s="16"/>
      <c r="IT112" s="16"/>
      <c r="IU112" s="16"/>
      <c r="IV112" s="16"/>
      <c r="IW112" s="16"/>
      <c r="IX112" s="16"/>
      <c r="IY112" s="16"/>
      <c r="IZ112" s="16"/>
      <c r="JA112" s="16">
        <v>0</v>
      </c>
      <c r="JB112" s="16"/>
      <c r="JC112" s="16"/>
      <c r="JD112" s="16"/>
      <c r="JE112" s="16"/>
      <c r="JF112" s="16"/>
      <c r="JG112" s="16"/>
      <c r="JH112" s="16"/>
      <c r="JI112" s="16"/>
      <c r="JJ112" s="16"/>
      <c r="JK112" s="16"/>
      <c r="JL112" s="16"/>
      <c r="JM112" s="16">
        <v>0</v>
      </c>
      <c r="JN112" s="16"/>
      <c r="JO112" s="16"/>
      <c r="JP112" s="16"/>
      <c r="JQ112" s="16"/>
      <c r="JR112" s="16"/>
      <c r="JS112" s="16"/>
      <c r="JT112" s="16"/>
      <c r="JU112" s="16"/>
      <c r="JV112" s="16"/>
      <c r="JW112" s="16"/>
      <c r="JX112" s="16"/>
      <c r="JY112" s="16">
        <v>0</v>
      </c>
      <c r="JZ112" s="16"/>
      <c r="KA112" s="16"/>
      <c r="KB112" s="16"/>
      <c r="KC112" s="16"/>
      <c r="KD112" s="16"/>
      <c r="KE112" s="16"/>
      <c r="KF112" s="16"/>
      <c r="KG112" s="16"/>
      <c r="KH112" s="16"/>
      <c r="KI112" s="16"/>
      <c r="KJ112" s="16"/>
      <c r="KK112" s="16">
        <v>0</v>
      </c>
      <c r="KL112" s="16"/>
      <c r="KM112" s="16"/>
      <c r="KN112" s="16"/>
      <c r="KO112" s="16"/>
      <c r="KP112" s="16"/>
      <c r="KQ112" s="16"/>
      <c r="KR112" s="16"/>
      <c r="KS112" s="16"/>
      <c r="KT112" s="16"/>
      <c r="KU112" s="16"/>
      <c r="KV112" s="16"/>
      <c r="KW112" s="16">
        <v>0</v>
      </c>
      <c r="KX112" s="16"/>
      <c r="KY112" s="16"/>
      <c r="KZ112" s="16"/>
      <c r="LA112" s="16"/>
      <c r="LB112" s="16"/>
      <c r="LC112" s="16"/>
      <c r="LD112" s="16"/>
      <c r="LE112" s="16"/>
      <c r="LF112" s="16"/>
      <c r="LG112" s="16"/>
      <c r="LH112" s="16"/>
      <c r="LI112" s="16">
        <v>0</v>
      </c>
      <c r="LJ112" s="16"/>
      <c r="LK112" s="16"/>
      <c r="LL112" s="16"/>
      <c r="LM112" s="16"/>
      <c r="LN112" s="16"/>
      <c r="LO112" s="16"/>
      <c r="LP112" s="16"/>
      <c r="LQ112" s="16"/>
      <c r="LR112" s="16"/>
      <c r="LS112" s="16"/>
      <c r="LT112" s="15"/>
      <c r="LU112" s="15">
        <v>0</v>
      </c>
      <c r="LV112" s="15"/>
      <c r="LW112" s="15"/>
      <c r="LX112" s="15"/>
      <c r="LY112" s="15"/>
      <c r="LZ112" s="15"/>
      <c r="MA112" s="15"/>
      <c r="MB112" s="15"/>
      <c r="MC112" s="15"/>
      <c r="MD112" s="15"/>
      <c r="ME112" s="15"/>
      <c r="MF112" s="15"/>
      <c r="MG112" s="15">
        <v>34645.9146666667</v>
      </c>
      <c r="MH112" s="15"/>
      <c r="MI112" s="15"/>
      <c r="MJ112" s="15"/>
      <c r="MK112" s="15"/>
      <c r="ML112" s="15"/>
      <c r="MM112" s="15"/>
      <c r="MN112" s="15"/>
      <c r="MO112" s="15"/>
      <c r="MP112" s="15"/>
      <c r="MQ112" s="15"/>
      <c r="MR112" s="15"/>
      <c r="MS112" s="15">
        <v>0</v>
      </c>
      <c r="MT112" s="15"/>
      <c r="MU112" s="15"/>
      <c r="MV112" s="15"/>
      <c r="MW112" s="15"/>
      <c r="MX112" s="15"/>
      <c r="MY112" s="15"/>
      <c r="MZ112" s="15"/>
      <c r="NA112" s="15"/>
      <c r="NB112" s="15"/>
      <c r="NC112" s="15"/>
      <c r="ND112" s="15"/>
      <c r="NE112" s="15">
        <v>0</v>
      </c>
      <c r="NF112" s="15"/>
      <c r="NG112" s="15"/>
      <c r="NH112" s="15"/>
      <c r="NI112" s="15"/>
      <c r="NJ112" s="15"/>
      <c r="NK112" s="15"/>
      <c r="NL112" s="15"/>
      <c r="NM112" s="15"/>
      <c r="NN112" s="15"/>
      <c r="NO112" s="15"/>
      <c r="NP112" s="15"/>
      <c r="NQ112" s="15">
        <v>0</v>
      </c>
      <c r="NR112" s="15"/>
      <c r="NS112" s="15"/>
      <c r="NT112" s="15"/>
      <c r="NU112" s="15"/>
      <c r="NV112" s="15"/>
      <c r="NW112" s="15"/>
      <c r="NX112" s="15"/>
      <c r="NY112" s="15"/>
      <c r="NZ112" s="15"/>
      <c r="OA112" s="15"/>
      <c r="OB112" s="15"/>
      <c r="OC112" s="15">
        <v>0</v>
      </c>
      <c r="OD112" s="15"/>
      <c r="OE112" s="15"/>
      <c r="OF112" s="15"/>
      <c r="OG112" s="15"/>
      <c r="OH112" s="15"/>
      <c r="OI112" s="15"/>
      <c r="OJ112" s="15"/>
      <c r="OK112" s="15"/>
      <c r="OL112" s="15"/>
      <c r="OM112" s="15"/>
      <c r="ON112" s="15"/>
      <c r="OO112" s="15">
        <v>0</v>
      </c>
      <c r="OP112" s="15"/>
      <c r="OQ112" s="15"/>
      <c r="OR112" s="15"/>
      <c r="OS112" s="15"/>
      <c r="OT112" s="15"/>
      <c r="OU112" s="15"/>
      <c r="OV112" s="15"/>
      <c r="OW112" s="15"/>
      <c r="OX112" s="15"/>
      <c r="OY112" s="15"/>
      <c r="OZ112" s="15"/>
      <c r="PA112" s="15">
        <v>0</v>
      </c>
      <c r="PB112" s="15"/>
      <c r="PC112" s="15"/>
      <c r="PD112" s="15"/>
      <c r="PE112" s="15"/>
      <c r="PF112" s="15"/>
      <c r="PG112" s="15"/>
      <c r="PH112" s="15"/>
      <c r="PI112" s="15"/>
      <c r="PJ112" s="15"/>
      <c r="PK112" s="15"/>
      <c r="PL112" s="15"/>
      <c r="PM112" s="15">
        <v>0</v>
      </c>
      <c r="PN112" s="15"/>
      <c r="PO112" s="15"/>
      <c r="PP112" s="15"/>
      <c r="PQ112" s="15"/>
      <c r="PR112" s="15"/>
      <c r="PS112" s="15"/>
      <c r="PT112" s="15"/>
      <c r="PU112" s="15"/>
      <c r="PV112" s="15"/>
      <c r="PW112" s="15"/>
      <c r="PX112" s="15"/>
      <c r="PY112" s="15">
        <v>0</v>
      </c>
      <c r="PZ112" s="15"/>
      <c r="QA112" s="15"/>
      <c r="QB112" s="15"/>
      <c r="QC112" s="15"/>
      <c r="QD112" s="15"/>
      <c r="QE112" s="15"/>
      <c r="QF112" s="15"/>
      <c r="QG112" s="15"/>
      <c r="QH112" s="15"/>
      <c r="QI112" s="15"/>
    </row>
    <row r="113" spans="16:451">
      <c r="P113" s="11"/>
      <c r="Q113" s="11"/>
      <c r="R113" s="13"/>
      <c r="S113" s="13" t="s">
        <v>54</v>
      </c>
      <c r="T113" s="16"/>
      <c r="U113" s="16"/>
      <c r="V113" s="16"/>
      <c r="W113" s="16"/>
      <c r="X113" s="16"/>
      <c r="Y113" s="16"/>
      <c r="Z113" s="16"/>
      <c r="AA113" s="16"/>
      <c r="AB113" s="16"/>
      <c r="AC113" s="16">
        <v>4</v>
      </c>
      <c r="AD113" s="16"/>
      <c r="AE113" s="16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>
        <v>0</v>
      </c>
      <c r="AP113" s="24"/>
      <c r="AQ113" s="24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>
        <v>0</v>
      </c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>
        <v>0</v>
      </c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>
        <v>0</v>
      </c>
      <c r="BZ113" s="15"/>
      <c r="CA113" s="15"/>
      <c r="CB113" s="17" t="e">
        <v>#DIV/0!</v>
      </c>
      <c r="CC113" s="17" t="e">
        <v>#DIV/0!</v>
      </c>
      <c r="CD113" s="17" t="e">
        <v>#DIV/0!</v>
      </c>
      <c r="CE113" s="17" t="e">
        <v>#DIV/0!</v>
      </c>
      <c r="CF113" s="17" t="e">
        <v>#DIV/0!</v>
      </c>
      <c r="CG113" s="17" t="e">
        <v>#DIV/0!</v>
      </c>
      <c r="CH113" s="17" t="e">
        <v>#DIV/0!</v>
      </c>
      <c r="CI113" s="17" t="e">
        <v>#DIV/0!</v>
      </c>
      <c r="CJ113" s="17" t="e">
        <v>#DIV/0!</v>
      </c>
      <c r="CK113" s="17" t="e">
        <v>#DIV/0!</v>
      </c>
      <c r="CL113" s="17" t="e">
        <v>#DIV/0!</v>
      </c>
      <c r="CM113" s="17" t="e">
        <v>#DIV/0!</v>
      </c>
      <c r="CN113" s="17" t="e">
        <v>#DIV/0!</v>
      </c>
      <c r="CO113" s="17" t="e">
        <v>#DIV/0!</v>
      </c>
      <c r="CP113" s="17" t="e">
        <v>#DIV/0!</v>
      </c>
      <c r="CQ113" s="17" t="e">
        <v>#DIV/0!</v>
      </c>
      <c r="CR113" s="17" t="e">
        <v>#DIV/0!</v>
      </c>
      <c r="CS113" s="17" t="e">
        <v>#DIV/0!</v>
      </c>
      <c r="CT113" s="17" t="e">
        <v>#DIV/0!</v>
      </c>
      <c r="CU113" s="17" t="e">
        <v>#DIV/0!</v>
      </c>
      <c r="CV113" s="17" t="e">
        <v>#DIV/0!</v>
      </c>
      <c r="CW113" s="17" t="e">
        <v>#DIV/0!</v>
      </c>
      <c r="CX113" s="17" t="e">
        <v>#DIV/0!</v>
      </c>
      <c r="CY113" s="17" t="e">
        <v>#DIV/0!</v>
      </c>
      <c r="CZ113" s="17">
        <v>0</v>
      </c>
      <c r="DA113" s="17">
        <v>0</v>
      </c>
      <c r="DB113" s="17">
        <v>0</v>
      </c>
      <c r="DC113" s="17">
        <v>0</v>
      </c>
      <c r="DD113" s="17">
        <v>0</v>
      </c>
      <c r="DE113" s="17">
        <v>0</v>
      </c>
      <c r="DF113" s="17">
        <v>0</v>
      </c>
      <c r="DG113" s="17">
        <v>0</v>
      </c>
      <c r="DH113" s="17">
        <v>0</v>
      </c>
      <c r="DI113" s="17">
        <v>0.16144446379054622</v>
      </c>
      <c r="DJ113" s="17">
        <v>0</v>
      </c>
      <c r="DK113" s="17">
        <v>0</v>
      </c>
      <c r="DL113" s="18">
        <v>0</v>
      </c>
      <c r="DM113" s="18">
        <v>0</v>
      </c>
      <c r="DN113" s="18">
        <v>0</v>
      </c>
      <c r="DO113" s="18">
        <v>0</v>
      </c>
      <c r="DP113" s="18">
        <v>0</v>
      </c>
      <c r="DQ113" s="18">
        <v>0</v>
      </c>
      <c r="DR113" s="18">
        <v>0</v>
      </c>
      <c r="DS113" s="18">
        <v>0</v>
      </c>
      <c r="DT113" s="18">
        <v>0</v>
      </c>
      <c r="DU113" s="18">
        <v>120</v>
      </c>
      <c r="DV113" s="18">
        <v>0</v>
      </c>
      <c r="DW113" s="18">
        <v>0</v>
      </c>
      <c r="DX113" s="18">
        <v>0</v>
      </c>
      <c r="DY113" s="18">
        <v>0</v>
      </c>
      <c r="DZ113" s="18">
        <v>0</v>
      </c>
      <c r="EA113" s="18">
        <v>0</v>
      </c>
      <c r="EB113" s="18">
        <v>0</v>
      </c>
      <c r="EC113" s="18">
        <v>0</v>
      </c>
      <c r="ED113" s="18">
        <v>0</v>
      </c>
      <c r="EE113" s="18">
        <v>0</v>
      </c>
      <c r="EF113" s="18">
        <v>0</v>
      </c>
      <c r="EG113" s="18">
        <v>111.4595988908235</v>
      </c>
      <c r="EH113" s="18">
        <v>0</v>
      </c>
      <c r="EI113" s="18">
        <v>0</v>
      </c>
      <c r="EJ113" s="18">
        <v>0</v>
      </c>
      <c r="EK113" s="18">
        <v>0</v>
      </c>
      <c r="EL113" s="18">
        <v>0</v>
      </c>
      <c r="EM113" s="18">
        <v>0</v>
      </c>
      <c r="EN113" s="18">
        <v>0</v>
      </c>
      <c r="EO113" s="18">
        <v>0</v>
      </c>
      <c r="EP113" s="18">
        <v>0</v>
      </c>
      <c r="EQ113" s="18">
        <v>0</v>
      </c>
      <c r="ER113" s="18">
        <v>0</v>
      </c>
      <c r="ES113" s="18">
        <v>8.5404011091765017</v>
      </c>
      <c r="ET113" s="18">
        <v>0</v>
      </c>
      <c r="EU113" s="18">
        <v>0</v>
      </c>
      <c r="EV113" s="18">
        <v>0</v>
      </c>
      <c r="EW113" s="18">
        <v>0</v>
      </c>
      <c r="EX113" s="18">
        <v>0</v>
      </c>
      <c r="EY113" s="18">
        <v>0</v>
      </c>
      <c r="EZ113" s="18">
        <v>0</v>
      </c>
      <c r="FA113" s="18">
        <v>0</v>
      </c>
      <c r="FB113" s="18">
        <v>0</v>
      </c>
      <c r="FC113" s="18">
        <v>0</v>
      </c>
      <c r="FD113" s="18">
        <v>0</v>
      </c>
      <c r="FE113" s="18">
        <v>690.21003417811312</v>
      </c>
      <c r="FF113" s="18">
        <v>0</v>
      </c>
      <c r="FG113" s="18">
        <v>0</v>
      </c>
      <c r="FH113" s="14">
        <v>0</v>
      </c>
      <c r="FI113" s="14">
        <v>0</v>
      </c>
      <c r="FJ113" s="14">
        <v>0</v>
      </c>
      <c r="FK113" s="14">
        <v>0</v>
      </c>
      <c r="FL113" s="14">
        <v>0</v>
      </c>
      <c r="FM113" s="14">
        <v>0</v>
      </c>
      <c r="FN113" s="14">
        <v>0</v>
      </c>
      <c r="FO113" s="14">
        <v>0</v>
      </c>
      <c r="FP113" s="14">
        <v>0</v>
      </c>
      <c r="FQ113" s="14">
        <v>77680</v>
      </c>
      <c r="FR113" s="14">
        <v>0</v>
      </c>
      <c r="FS113" s="14">
        <v>0</v>
      </c>
      <c r="FT113" s="17">
        <v>0</v>
      </c>
      <c r="FU113" s="17">
        <v>0</v>
      </c>
      <c r="FV113" s="17">
        <v>0</v>
      </c>
      <c r="FW113" s="17">
        <v>0</v>
      </c>
      <c r="FX113" s="17">
        <v>0</v>
      </c>
      <c r="FY113" s="17">
        <v>0</v>
      </c>
      <c r="FZ113" s="17">
        <v>0</v>
      </c>
      <c r="GA113" s="17">
        <v>0</v>
      </c>
      <c r="GB113" s="17">
        <v>0</v>
      </c>
      <c r="GC113" s="17">
        <v>0.10167996910401647</v>
      </c>
      <c r="GD113" s="17">
        <v>0</v>
      </c>
      <c r="GE113" s="17">
        <v>0</v>
      </c>
      <c r="GF113" s="16"/>
      <c r="GG113" s="16"/>
      <c r="GH113" s="16"/>
      <c r="GI113" s="16"/>
      <c r="GJ113" s="16"/>
      <c r="GK113" s="16"/>
      <c r="GL113" s="16"/>
      <c r="GM113" s="16"/>
      <c r="GN113" s="16"/>
      <c r="GO113" s="16">
        <v>0</v>
      </c>
      <c r="GP113" s="16"/>
      <c r="GQ113" s="16"/>
      <c r="GR113" s="16"/>
      <c r="GS113" s="16"/>
      <c r="GT113" s="16"/>
      <c r="GU113" s="16"/>
      <c r="GV113" s="16"/>
      <c r="GW113" s="16"/>
      <c r="GX113" s="16"/>
      <c r="GY113" s="16"/>
      <c r="GZ113" s="16"/>
      <c r="HA113" s="16">
        <v>0</v>
      </c>
      <c r="HB113" s="16"/>
      <c r="HC113" s="16"/>
      <c r="HD113" s="16"/>
      <c r="HE113" s="16"/>
      <c r="HF113" s="16"/>
      <c r="HG113" s="16"/>
      <c r="HH113" s="16"/>
      <c r="HI113" s="16"/>
      <c r="HJ113" s="16"/>
      <c r="HK113" s="16"/>
      <c r="HL113" s="16"/>
      <c r="HM113" s="16">
        <v>0</v>
      </c>
      <c r="HN113" s="16"/>
      <c r="HO113" s="16"/>
      <c r="HP113" s="16"/>
      <c r="HQ113" s="16"/>
      <c r="HR113" s="16"/>
      <c r="HS113" s="16"/>
      <c r="HT113" s="16"/>
      <c r="HU113" s="16"/>
      <c r="HV113" s="16"/>
      <c r="HW113" s="16"/>
      <c r="HX113" s="16"/>
      <c r="HY113" s="16">
        <v>0</v>
      </c>
      <c r="HZ113" s="16"/>
      <c r="IA113" s="16"/>
      <c r="IB113" s="16"/>
      <c r="IC113" s="16"/>
      <c r="ID113" s="16"/>
      <c r="IE113" s="16"/>
      <c r="IF113" s="16"/>
      <c r="IG113" s="16"/>
      <c r="IH113" s="16"/>
      <c r="II113" s="16"/>
      <c r="IJ113" s="16"/>
      <c r="IK113" s="16">
        <v>0</v>
      </c>
      <c r="IL113" s="16"/>
      <c r="IM113" s="16"/>
      <c r="IN113" s="16"/>
      <c r="IO113" s="16"/>
      <c r="IP113" s="16"/>
      <c r="IQ113" s="16"/>
      <c r="IR113" s="16"/>
      <c r="IS113" s="16"/>
      <c r="IT113" s="16"/>
      <c r="IU113" s="16"/>
      <c r="IV113" s="16"/>
      <c r="IW113" s="16">
        <v>0</v>
      </c>
      <c r="IX113" s="16"/>
      <c r="IY113" s="16"/>
      <c r="IZ113" s="16"/>
      <c r="JA113" s="16"/>
      <c r="JB113" s="16"/>
      <c r="JC113" s="16"/>
      <c r="JD113" s="16"/>
      <c r="JE113" s="16"/>
      <c r="JF113" s="16"/>
      <c r="JG113" s="16"/>
      <c r="JH113" s="16"/>
      <c r="JI113" s="16">
        <v>0</v>
      </c>
      <c r="JJ113" s="16"/>
      <c r="JK113" s="16"/>
      <c r="JL113" s="16"/>
      <c r="JM113" s="16"/>
      <c r="JN113" s="16"/>
      <c r="JO113" s="16"/>
      <c r="JP113" s="16"/>
      <c r="JQ113" s="16"/>
      <c r="JR113" s="16"/>
      <c r="JS113" s="16"/>
      <c r="JT113" s="16"/>
      <c r="JU113" s="16">
        <v>0</v>
      </c>
      <c r="JV113" s="16"/>
      <c r="JW113" s="16"/>
      <c r="JX113" s="16"/>
      <c r="JY113" s="16"/>
      <c r="JZ113" s="16"/>
      <c r="KA113" s="16"/>
      <c r="KB113" s="16"/>
      <c r="KC113" s="16"/>
      <c r="KD113" s="16"/>
      <c r="KE113" s="16"/>
      <c r="KF113" s="16"/>
      <c r="KG113" s="16">
        <v>0</v>
      </c>
      <c r="KH113" s="16"/>
      <c r="KI113" s="16"/>
      <c r="KJ113" s="16"/>
      <c r="KK113" s="16"/>
      <c r="KL113" s="16"/>
      <c r="KM113" s="16"/>
      <c r="KN113" s="16"/>
      <c r="KO113" s="16"/>
      <c r="KP113" s="16"/>
      <c r="KQ113" s="16"/>
      <c r="KR113" s="16"/>
      <c r="KS113" s="16">
        <v>4</v>
      </c>
      <c r="KT113" s="16"/>
      <c r="KU113" s="16"/>
      <c r="KV113" s="16"/>
      <c r="KW113" s="16"/>
      <c r="KX113" s="16"/>
      <c r="KY113" s="16"/>
      <c r="KZ113" s="16"/>
      <c r="LA113" s="16"/>
      <c r="LB113" s="16"/>
      <c r="LC113" s="16"/>
      <c r="LD113" s="16"/>
      <c r="LE113" s="16">
        <v>0</v>
      </c>
      <c r="LF113" s="16"/>
      <c r="LG113" s="16"/>
      <c r="LH113" s="16"/>
      <c r="LI113" s="16"/>
      <c r="LJ113" s="16"/>
      <c r="LK113" s="16"/>
      <c r="LL113" s="16"/>
      <c r="LM113" s="16"/>
      <c r="LN113" s="16"/>
      <c r="LO113" s="16"/>
      <c r="LP113" s="16"/>
      <c r="LQ113" s="16">
        <v>0</v>
      </c>
      <c r="LR113" s="16"/>
      <c r="LS113" s="16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>
        <v>0</v>
      </c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>
        <v>0</v>
      </c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>
        <v>0</v>
      </c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>
        <v>0</v>
      </c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>
        <v>0</v>
      </c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>
        <v>0</v>
      </c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  <c r="OV113" s="15"/>
      <c r="OW113" s="15">
        <v>0</v>
      </c>
      <c r="OX113" s="15"/>
      <c r="OY113" s="15"/>
      <c r="OZ113" s="15"/>
      <c r="PA113" s="15"/>
      <c r="PB113" s="15"/>
      <c r="PC113" s="15"/>
      <c r="PD113" s="15"/>
      <c r="PE113" s="15"/>
      <c r="PF113" s="15"/>
      <c r="PG113" s="15"/>
      <c r="PH113" s="15"/>
      <c r="PI113" s="15">
        <v>0</v>
      </c>
      <c r="PJ113" s="15"/>
      <c r="PK113" s="15"/>
      <c r="PL113" s="15"/>
      <c r="PM113" s="15"/>
      <c r="PN113" s="15"/>
      <c r="PO113" s="15"/>
      <c r="PP113" s="15"/>
      <c r="PQ113" s="15"/>
      <c r="PR113" s="15"/>
      <c r="PS113" s="15"/>
      <c r="PT113" s="15"/>
      <c r="PU113" s="15">
        <v>0</v>
      </c>
      <c r="PV113" s="15"/>
      <c r="PW113" s="15"/>
      <c r="PX113" s="15"/>
      <c r="PY113" s="15"/>
      <c r="PZ113" s="15"/>
      <c r="QA113" s="15"/>
      <c r="QB113" s="15"/>
      <c r="QC113" s="15"/>
      <c r="QD113" s="15"/>
      <c r="QE113" s="15"/>
      <c r="QF113" s="15"/>
      <c r="QG113" s="15">
        <v>0</v>
      </c>
      <c r="QH113" s="15"/>
      <c r="QI113" s="15"/>
    </row>
    <row r="114" spans="16:451">
      <c r="P114" s="11"/>
      <c r="Q114" s="11"/>
      <c r="R114" s="13"/>
      <c r="S114" s="13" t="s">
        <v>55</v>
      </c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>
        <v>100</v>
      </c>
      <c r="AE114" s="16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>
        <v>0</v>
      </c>
      <c r="AQ114" s="24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>
        <v>0</v>
      </c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>
        <v>0</v>
      </c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>
        <v>0</v>
      </c>
      <c r="CA114" s="15"/>
      <c r="CB114" s="17" t="e">
        <v>#DIV/0!</v>
      </c>
      <c r="CC114" s="17" t="e">
        <v>#DIV/0!</v>
      </c>
      <c r="CD114" s="17" t="e">
        <v>#DIV/0!</v>
      </c>
      <c r="CE114" s="17" t="e">
        <v>#DIV/0!</v>
      </c>
      <c r="CF114" s="17" t="e">
        <v>#DIV/0!</v>
      </c>
      <c r="CG114" s="17" t="e">
        <v>#DIV/0!</v>
      </c>
      <c r="CH114" s="17" t="e">
        <v>#DIV/0!</v>
      </c>
      <c r="CI114" s="17" t="e">
        <v>#DIV/0!</v>
      </c>
      <c r="CJ114" s="17" t="e">
        <v>#DIV/0!</v>
      </c>
      <c r="CK114" s="17" t="e">
        <v>#DIV/0!</v>
      </c>
      <c r="CL114" s="17" t="e">
        <v>#DIV/0!</v>
      </c>
      <c r="CM114" s="17" t="e">
        <v>#DIV/0!</v>
      </c>
      <c r="CN114" s="17" t="e">
        <v>#DIV/0!</v>
      </c>
      <c r="CO114" s="17" t="e">
        <v>#DIV/0!</v>
      </c>
      <c r="CP114" s="17" t="e">
        <v>#DIV/0!</v>
      </c>
      <c r="CQ114" s="17" t="e">
        <v>#DIV/0!</v>
      </c>
      <c r="CR114" s="17" t="e">
        <v>#DIV/0!</v>
      </c>
      <c r="CS114" s="17" t="e">
        <v>#DIV/0!</v>
      </c>
      <c r="CT114" s="17" t="e">
        <v>#DIV/0!</v>
      </c>
      <c r="CU114" s="17" t="e">
        <v>#DIV/0!</v>
      </c>
      <c r="CV114" s="17" t="e">
        <v>#DIV/0!</v>
      </c>
      <c r="CW114" s="17" t="e">
        <v>#DIV/0!</v>
      </c>
      <c r="CX114" s="17" t="e">
        <v>#DIV/0!</v>
      </c>
      <c r="CY114" s="17" t="e">
        <v>#DIV/0!</v>
      </c>
      <c r="CZ114" s="17">
        <v>0</v>
      </c>
      <c r="DA114" s="17">
        <v>0</v>
      </c>
      <c r="DB114" s="17">
        <v>0</v>
      </c>
      <c r="DC114" s="17">
        <v>0</v>
      </c>
      <c r="DD114" s="17">
        <v>0</v>
      </c>
      <c r="DE114" s="17">
        <v>0</v>
      </c>
      <c r="DF114" s="17">
        <v>0</v>
      </c>
      <c r="DG114" s="17">
        <v>0</v>
      </c>
      <c r="DH114" s="17">
        <v>0</v>
      </c>
      <c r="DI114" s="17">
        <v>0</v>
      </c>
      <c r="DJ114" s="17">
        <v>0.166468976819585</v>
      </c>
      <c r="DK114" s="17">
        <v>0</v>
      </c>
      <c r="DL114" s="18">
        <v>0</v>
      </c>
      <c r="DM114" s="18">
        <v>0</v>
      </c>
      <c r="DN114" s="18">
        <v>0</v>
      </c>
      <c r="DO114" s="18">
        <v>0</v>
      </c>
      <c r="DP114" s="18">
        <v>0</v>
      </c>
      <c r="DQ114" s="18">
        <v>0</v>
      </c>
      <c r="DR114" s="18">
        <v>0</v>
      </c>
      <c r="DS114" s="18">
        <v>0</v>
      </c>
      <c r="DT114" s="18">
        <v>0</v>
      </c>
      <c r="DU114" s="18">
        <v>0</v>
      </c>
      <c r="DV114" s="18">
        <v>116.26233701652743</v>
      </c>
      <c r="DW114" s="18">
        <v>0</v>
      </c>
      <c r="DX114" s="18">
        <v>0</v>
      </c>
      <c r="DY114" s="18">
        <v>0</v>
      </c>
      <c r="DZ114" s="18">
        <v>0</v>
      </c>
      <c r="EA114" s="18">
        <v>0</v>
      </c>
      <c r="EB114" s="18">
        <v>0</v>
      </c>
      <c r="EC114" s="18">
        <v>0</v>
      </c>
      <c r="ED114" s="18">
        <v>0</v>
      </c>
      <c r="EE114" s="18">
        <v>0</v>
      </c>
      <c r="EF114" s="18">
        <v>0</v>
      </c>
      <c r="EG114" s="18">
        <v>0</v>
      </c>
      <c r="EH114" s="18">
        <v>108.28734244008292</v>
      </c>
      <c r="EI114" s="18">
        <v>0</v>
      </c>
      <c r="EJ114" s="18">
        <v>0</v>
      </c>
      <c r="EK114" s="18">
        <v>0</v>
      </c>
      <c r="EL114" s="18">
        <v>0</v>
      </c>
      <c r="EM114" s="18">
        <v>0</v>
      </c>
      <c r="EN114" s="18">
        <v>0</v>
      </c>
      <c r="EO114" s="18">
        <v>0</v>
      </c>
      <c r="EP114" s="18">
        <v>0</v>
      </c>
      <c r="EQ114" s="18">
        <v>0</v>
      </c>
      <c r="ER114" s="18">
        <v>0</v>
      </c>
      <c r="ES114" s="18">
        <v>0</v>
      </c>
      <c r="ET114" s="18">
        <v>8.2511600220585066</v>
      </c>
      <c r="EU114" s="18">
        <v>0</v>
      </c>
      <c r="EV114" s="18">
        <v>0</v>
      </c>
      <c r="EW114" s="18">
        <v>0</v>
      </c>
      <c r="EX114" s="18">
        <v>0</v>
      </c>
      <c r="EY114" s="18">
        <v>0</v>
      </c>
      <c r="EZ114" s="18">
        <v>0</v>
      </c>
      <c r="FA114" s="18">
        <v>0</v>
      </c>
      <c r="FB114" s="18">
        <v>0</v>
      </c>
      <c r="FC114" s="18">
        <v>0</v>
      </c>
      <c r="FD114" s="18">
        <v>0</v>
      </c>
      <c r="FE114" s="18">
        <v>0</v>
      </c>
      <c r="FF114" s="18">
        <v>664.38358279173383</v>
      </c>
      <c r="FG114" s="18">
        <v>0</v>
      </c>
      <c r="FH114" s="14">
        <v>0</v>
      </c>
      <c r="FI114" s="14">
        <v>0</v>
      </c>
      <c r="FJ114" s="14">
        <v>0</v>
      </c>
      <c r="FK114" s="14">
        <v>0</v>
      </c>
      <c r="FL114" s="14">
        <v>0</v>
      </c>
      <c r="FM114" s="14">
        <v>0</v>
      </c>
      <c r="FN114" s="14">
        <v>0</v>
      </c>
      <c r="FO114" s="14">
        <v>0</v>
      </c>
      <c r="FP114" s="14">
        <v>0</v>
      </c>
      <c r="FQ114" s="14">
        <v>0</v>
      </c>
      <c r="FR114" s="14">
        <v>1615330</v>
      </c>
      <c r="FS114" s="14">
        <v>0</v>
      </c>
      <c r="FT114" s="17">
        <v>0</v>
      </c>
      <c r="FU114" s="17">
        <v>0</v>
      </c>
      <c r="FV114" s="17">
        <v>0</v>
      </c>
      <c r="FW114" s="17">
        <v>0</v>
      </c>
      <c r="FX114" s="17">
        <v>0</v>
      </c>
      <c r="FY114" s="17">
        <v>0</v>
      </c>
      <c r="FZ114" s="17">
        <v>0</v>
      </c>
      <c r="GA114" s="17">
        <v>0</v>
      </c>
      <c r="GB114" s="17">
        <v>0</v>
      </c>
      <c r="GC114" s="17">
        <v>0</v>
      </c>
      <c r="GD114" s="17">
        <v>0.13320043582425883</v>
      </c>
      <c r="GE114" s="17">
        <v>0</v>
      </c>
      <c r="GF114" s="16"/>
      <c r="GG114" s="16"/>
      <c r="GH114" s="16"/>
      <c r="GI114" s="16"/>
      <c r="GJ114" s="16"/>
      <c r="GK114" s="16"/>
      <c r="GL114" s="16"/>
      <c r="GM114" s="16"/>
      <c r="GN114" s="16"/>
      <c r="GO114" s="16"/>
      <c r="GP114" s="16">
        <v>0</v>
      </c>
      <c r="GQ114" s="16"/>
      <c r="GR114" s="16"/>
      <c r="GS114" s="16"/>
      <c r="GT114" s="16"/>
      <c r="GU114" s="16"/>
      <c r="GV114" s="16"/>
      <c r="GW114" s="16"/>
      <c r="GX114" s="16"/>
      <c r="GY114" s="16"/>
      <c r="GZ114" s="16"/>
      <c r="HA114" s="16"/>
      <c r="HB114" s="16">
        <v>0</v>
      </c>
      <c r="HC114" s="16"/>
      <c r="HD114" s="16"/>
      <c r="HE114" s="16"/>
      <c r="HF114" s="16"/>
      <c r="HG114" s="16"/>
      <c r="HH114" s="16"/>
      <c r="HI114" s="16"/>
      <c r="HJ114" s="16"/>
      <c r="HK114" s="16"/>
      <c r="HL114" s="16"/>
      <c r="HM114" s="16"/>
      <c r="HN114" s="16">
        <v>0</v>
      </c>
      <c r="HO114" s="16"/>
      <c r="HP114" s="16"/>
      <c r="HQ114" s="16"/>
      <c r="HR114" s="16"/>
      <c r="HS114" s="16"/>
      <c r="HT114" s="16"/>
      <c r="HU114" s="16"/>
      <c r="HV114" s="16"/>
      <c r="HW114" s="16"/>
      <c r="HX114" s="16"/>
      <c r="HY114" s="16"/>
      <c r="HZ114" s="16">
        <v>0</v>
      </c>
      <c r="IA114" s="16"/>
      <c r="IB114" s="16"/>
      <c r="IC114" s="16"/>
      <c r="ID114" s="16"/>
      <c r="IE114" s="16"/>
      <c r="IF114" s="16"/>
      <c r="IG114" s="16"/>
      <c r="IH114" s="16"/>
      <c r="II114" s="16"/>
      <c r="IJ114" s="16"/>
      <c r="IK114" s="16"/>
      <c r="IL114" s="16">
        <v>0</v>
      </c>
      <c r="IM114" s="16"/>
      <c r="IN114" s="16"/>
      <c r="IO114" s="16"/>
      <c r="IP114" s="16"/>
      <c r="IQ114" s="16"/>
      <c r="IR114" s="16"/>
      <c r="IS114" s="16"/>
      <c r="IT114" s="16"/>
      <c r="IU114" s="16"/>
      <c r="IV114" s="16"/>
      <c r="IW114" s="16"/>
      <c r="IX114" s="16">
        <v>0</v>
      </c>
      <c r="IY114" s="16"/>
      <c r="IZ114" s="16"/>
      <c r="JA114" s="16"/>
      <c r="JB114" s="16"/>
      <c r="JC114" s="16"/>
      <c r="JD114" s="16"/>
      <c r="JE114" s="16"/>
      <c r="JF114" s="16"/>
      <c r="JG114" s="16"/>
      <c r="JH114" s="16"/>
      <c r="JI114" s="16"/>
      <c r="JJ114" s="16">
        <v>0</v>
      </c>
      <c r="JK114" s="16"/>
      <c r="JL114" s="16"/>
      <c r="JM114" s="16"/>
      <c r="JN114" s="16"/>
      <c r="JO114" s="16"/>
      <c r="JP114" s="16"/>
      <c r="JQ114" s="16"/>
      <c r="JR114" s="16"/>
      <c r="JS114" s="16"/>
      <c r="JT114" s="16"/>
      <c r="JU114" s="16"/>
      <c r="JV114" s="16">
        <v>0</v>
      </c>
      <c r="JW114" s="16"/>
      <c r="JX114" s="16"/>
      <c r="JY114" s="16"/>
      <c r="JZ114" s="16"/>
      <c r="KA114" s="16"/>
      <c r="KB114" s="16"/>
      <c r="KC114" s="16"/>
      <c r="KD114" s="16"/>
      <c r="KE114" s="16"/>
      <c r="KF114" s="16"/>
      <c r="KG114" s="16"/>
      <c r="KH114" s="16">
        <v>0</v>
      </c>
      <c r="KI114" s="16"/>
      <c r="KJ114" s="16"/>
      <c r="KK114" s="16"/>
      <c r="KL114" s="16"/>
      <c r="KM114" s="16"/>
      <c r="KN114" s="16"/>
      <c r="KO114" s="16"/>
      <c r="KP114" s="16"/>
      <c r="KQ114" s="16"/>
      <c r="KR114" s="16"/>
      <c r="KS114" s="16"/>
      <c r="KT114" s="16">
        <v>0</v>
      </c>
      <c r="KU114" s="16"/>
      <c r="KV114" s="16"/>
      <c r="KW114" s="16"/>
      <c r="KX114" s="16"/>
      <c r="KY114" s="16"/>
      <c r="KZ114" s="16"/>
      <c r="LA114" s="16"/>
      <c r="LB114" s="16"/>
      <c r="LC114" s="16"/>
      <c r="LD114" s="16"/>
      <c r="LE114" s="16"/>
      <c r="LF114" s="16">
        <v>100</v>
      </c>
      <c r="LG114" s="16"/>
      <c r="LH114" s="16"/>
      <c r="LI114" s="16"/>
      <c r="LJ114" s="16"/>
      <c r="LK114" s="16"/>
      <c r="LL114" s="16"/>
      <c r="LM114" s="16"/>
      <c r="LN114" s="16"/>
      <c r="LO114" s="16"/>
      <c r="LP114" s="16"/>
      <c r="LQ114" s="16"/>
      <c r="LR114" s="16">
        <v>0</v>
      </c>
      <c r="LS114" s="16"/>
      <c r="LT114" s="15"/>
      <c r="LU114" s="15"/>
      <c r="LV114" s="15"/>
      <c r="LW114" s="15"/>
      <c r="LX114" s="15"/>
      <c r="LY114" s="15"/>
      <c r="LZ114" s="15"/>
      <c r="MA114" s="15"/>
      <c r="MB114" s="15"/>
      <c r="MC114" s="15"/>
      <c r="MD114" s="15">
        <v>0</v>
      </c>
      <c r="ME114" s="15"/>
      <c r="MF114" s="15"/>
      <c r="MG114" s="15"/>
      <c r="MH114" s="15"/>
      <c r="MI114" s="15"/>
      <c r="MJ114" s="15"/>
      <c r="MK114" s="15"/>
      <c r="ML114" s="15"/>
      <c r="MM114" s="15"/>
      <c r="MN114" s="15"/>
      <c r="MO114" s="15"/>
      <c r="MP114" s="15">
        <v>0</v>
      </c>
      <c r="MQ114" s="15"/>
      <c r="MR114" s="15"/>
      <c r="MS114" s="15"/>
      <c r="MT114" s="15"/>
      <c r="MU114" s="15"/>
      <c r="MV114" s="15"/>
      <c r="MW114" s="15"/>
      <c r="MX114" s="15"/>
      <c r="MY114" s="15"/>
      <c r="MZ114" s="15"/>
      <c r="NA114" s="15"/>
      <c r="NB114" s="15">
        <v>0</v>
      </c>
      <c r="NC114" s="15"/>
      <c r="ND114" s="15"/>
      <c r="NE114" s="15"/>
      <c r="NF114" s="15"/>
      <c r="NG114" s="15"/>
      <c r="NH114" s="15"/>
      <c r="NI114" s="15"/>
      <c r="NJ114" s="15"/>
      <c r="NK114" s="15"/>
      <c r="NL114" s="15"/>
      <c r="NM114" s="15"/>
      <c r="NN114" s="15">
        <v>0</v>
      </c>
      <c r="NO114" s="15"/>
      <c r="NP114" s="15"/>
      <c r="NQ114" s="15"/>
      <c r="NR114" s="15"/>
      <c r="NS114" s="15"/>
      <c r="NT114" s="15"/>
      <c r="NU114" s="15"/>
      <c r="NV114" s="15"/>
      <c r="NW114" s="15"/>
      <c r="NX114" s="15"/>
      <c r="NY114" s="15"/>
      <c r="NZ114" s="15">
        <v>0</v>
      </c>
      <c r="OA114" s="15"/>
      <c r="OB114" s="15"/>
      <c r="OC114" s="15"/>
      <c r="OD114" s="15"/>
      <c r="OE114" s="15"/>
      <c r="OF114" s="15"/>
      <c r="OG114" s="15"/>
      <c r="OH114" s="15"/>
      <c r="OI114" s="15"/>
      <c r="OJ114" s="15"/>
      <c r="OK114" s="15"/>
      <c r="OL114" s="15">
        <v>0</v>
      </c>
      <c r="OM114" s="15"/>
      <c r="ON114" s="15"/>
      <c r="OO114" s="15"/>
      <c r="OP114" s="15"/>
      <c r="OQ114" s="15"/>
      <c r="OR114" s="15"/>
      <c r="OS114" s="15"/>
      <c r="OT114" s="15"/>
      <c r="OU114" s="15"/>
      <c r="OV114" s="15"/>
      <c r="OW114" s="15"/>
      <c r="OX114" s="15">
        <v>0</v>
      </c>
      <c r="OY114" s="15"/>
      <c r="OZ114" s="15"/>
      <c r="PA114" s="15"/>
      <c r="PB114" s="15"/>
      <c r="PC114" s="15"/>
      <c r="PD114" s="15"/>
      <c r="PE114" s="15"/>
      <c r="PF114" s="15"/>
      <c r="PG114" s="15"/>
      <c r="PH114" s="15"/>
      <c r="PI114" s="15"/>
      <c r="PJ114" s="15">
        <v>0</v>
      </c>
      <c r="PK114" s="15"/>
      <c r="PL114" s="15"/>
      <c r="PM114" s="15"/>
      <c r="PN114" s="15"/>
      <c r="PO114" s="15"/>
      <c r="PP114" s="15"/>
      <c r="PQ114" s="15"/>
      <c r="PR114" s="15"/>
      <c r="PS114" s="15"/>
      <c r="PT114" s="15"/>
      <c r="PU114" s="15"/>
      <c r="PV114" s="15">
        <v>0</v>
      </c>
      <c r="PW114" s="15"/>
      <c r="PX114" s="15"/>
      <c r="PY114" s="15"/>
      <c r="PZ114" s="15"/>
      <c r="QA114" s="15"/>
      <c r="QB114" s="15"/>
      <c r="QC114" s="15"/>
      <c r="QD114" s="15"/>
      <c r="QE114" s="15"/>
      <c r="QF114" s="15"/>
      <c r="QG114" s="15"/>
      <c r="QH114" s="15">
        <v>0</v>
      </c>
      <c r="QI114" s="15"/>
    </row>
    <row r="115" spans="16:451">
      <c r="P115" s="11"/>
      <c r="Q115" s="11"/>
      <c r="R115" s="13"/>
      <c r="S115" s="13" t="s">
        <v>56</v>
      </c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>
        <v>122</v>
      </c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>
        <v>0</v>
      </c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>
        <v>0</v>
      </c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>
        <v>0</v>
      </c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>
        <v>0</v>
      </c>
      <c r="CB115" s="17" t="e">
        <v>#DIV/0!</v>
      </c>
      <c r="CC115" s="17" t="e">
        <v>#DIV/0!</v>
      </c>
      <c r="CD115" s="17" t="e">
        <v>#DIV/0!</v>
      </c>
      <c r="CE115" s="17" t="e">
        <v>#DIV/0!</v>
      </c>
      <c r="CF115" s="17" t="e">
        <v>#DIV/0!</v>
      </c>
      <c r="CG115" s="17" t="e">
        <v>#DIV/0!</v>
      </c>
      <c r="CH115" s="17" t="e">
        <v>#DIV/0!</v>
      </c>
      <c r="CI115" s="17" t="e">
        <v>#DIV/0!</v>
      </c>
      <c r="CJ115" s="17" t="e">
        <v>#DIV/0!</v>
      </c>
      <c r="CK115" s="17" t="e">
        <v>#DIV/0!</v>
      </c>
      <c r="CL115" s="17" t="e">
        <v>#DIV/0!</v>
      </c>
      <c r="CM115" s="17" t="e">
        <v>#DIV/0!</v>
      </c>
      <c r="CN115" s="17" t="e">
        <v>#DIV/0!</v>
      </c>
      <c r="CO115" s="17" t="e">
        <v>#DIV/0!</v>
      </c>
      <c r="CP115" s="17" t="e">
        <v>#DIV/0!</v>
      </c>
      <c r="CQ115" s="17" t="e">
        <v>#DIV/0!</v>
      </c>
      <c r="CR115" s="17" t="e">
        <v>#DIV/0!</v>
      </c>
      <c r="CS115" s="17" t="e">
        <v>#DIV/0!</v>
      </c>
      <c r="CT115" s="17" t="e">
        <v>#DIV/0!</v>
      </c>
      <c r="CU115" s="17" t="e">
        <v>#DIV/0!</v>
      </c>
      <c r="CV115" s="17" t="e">
        <v>#DIV/0!</v>
      </c>
      <c r="CW115" s="17" t="e">
        <v>#DIV/0!</v>
      </c>
      <c r="CX115" s="17" t="e">
        <v>#DIV/0!</v>
      </c>
      <c r="CY115" s="17" t="e">
        <v>#DIV/0!</v>
      </c>
      <c r="CZ115" s="17">
        <v>0</v>
      </c>
      <c r="DA115" s="17">
        <v>0</v>
      </c>
      <c r="DB115" s="17">
        <v>0</v>
      </c>
      <c r="DC115" s="17">
        <v>0</v>
      </c>
      <c r="DD115" s="17">
        <v>0</v>
      </c>
      <c r="DE115" s="17">
        <v>0</v>
      </c>
      <c r="DF115" s="17">
        <v>0</v>
      </c>
      <c r="DG115" s="17">
        <v>0</v>
      </c>
      <c r="DH115" s="17">
        <v>0</v>
      </c>
      <c r="DI115" s="17">
        <v>0</v>
      </c>
      <c r="DJ115" s="17">
        <v>0</v>
      </c>
      <c r="DK115" s="17">
        <v>0.15775000389195926</v>
      </c>
      <c r="DL115" s="18">
        <v>0</v>
      </c>
      <c r="DM115" s="18">
        <v>0</v>
      </c>
      <c r="DN115" s="18">
        <v>0</v>
      </c>
      <c r="DO115" s="18">
        <v>0</v>
      </c>
      <c r="DP115" s="18">
        <v>0</v>
      </c>
      <c r="DQ115" s="18">
        <v>0</v>
      </c>
      <c r="DR115" s="18">
        <v>0</v>
      </c>
      <c r="DS115" s="18">
        <v>0</v>
      </c>
      <c r="DT115" s="18">
        <v>0</v>
      </c>
      <c r="DU115" s="18">
        <v>0</v>
      </c>
      <c r="DV115" s="18">
        <v>0</v>
      </c>
      <c r="DW115" s="18">
        <v>117.27360730324186</v>
      </c>
      <c r="DX115" s="18">
        <v>0</v>
      </c>
      <c r="DY115" s="18">
        <v>0</v>
      </c>
      <c r="DZ115" s="18">
        <v>0</v>
      </c>
      <c r="EA115" s="18">
        <v>0</v>
      </c>
      <c r="EB115" s="18">
        <v>0</v>
      </c>
      <c r="EC115" s="18">
        <v>0</v>
      </c>
      <c r="ED115" s="18">
        <v>0</v>
      </c>
      <c r="EE115" s="18">
        <v>0</v>
      </c>
      <c r="EF115" s="18">
        <v>0</v>
      </c>
      <c r="EG115" s="18">
        <v>0</v>
      </c>
      <c r="EH115" s="18">
        <v>0</v>
      </c>
      <c r="EI115" s="18">
        <v>109.30081228699154</v>
      </c>
      <c r="EJ115" s="18">
        <v>0</v>
      </c>
      <c r="EK115" s="18">
        <v>0</v>
      </c>
      <c r="EL115" s="18">
        <v>0</v>
      </c>
      <c r="EM115" s="18">
        <v>0</v>
      </c>
      <c r="EN115" s="18">
        <v>0</v>
      </c>
      <c r="EO115" s="18">
        <v>0</v>
      </c>
      <c r="EP115" s="18">
        <v>0</v>
      </c>
      <c r="EQ115" s="18">
        <v>0</v>
      </c>
      <c r="ER115" s="18">
        <v>0</v>
      </c>
      <c r="ES115" s="18">
        <v>0</v>
      </c>
      <c r="ET115" s="18">
        <v>0</v>
      </c>
      <c r="EU115" s="18">
        <v>7.9700061080865767</v>
      </c>
      <c r="EV115" s="18">
        <v>0</v>
      </c>
      <c r="EW115" s="18">
        <v>0</v>
      </c>
      <c r="EX115" s="18">
        <v>0</v>
      </c>
      <c r="EY115" s="18">
        <v>0</v>
      </c>
      <c r="EZ115" s="18">
        <v>0</v>
      </c>
      <c r="FA115" s="18">
        <v>0</v>
      </c>
      <c r="FB115" s="18">
        <v>0</v>
      </c>
      <c r="FC115" s="18">
        <v>0</v>
      </c>
      <c r="FD115" s="18">
        <v>0</v>
      </c>
      <c r="FE115" s="18">
        <v>0</v>
      </c>
      <c r="FF115" s="18">
        <v>0</v>
      </c>
      <c r="FG115" s="18">
        <v>733.05572033782016</v>
      </c>
      <c r="FH115" s="14">
        <v>0</v>
      </c>
      <c r="FI115" s="14">
        <v>0</v>
      </c>
      <c r="FJ115" s="14">
        <v>0</v>
      </c>
      <c r="FK115" s="14">
        <v>0</v>
      </c>
      <c r="FL115" s="14">
        <v>0</v>
      </c>
      <c r="FM115" s="14">
        <v>0</v>
      </c>
      <c r="FN115" s="14">
        <v>0</v>
      </c>
      <c r="FO115" s="14">
        <v>0</v>
      </c>
      <c r="FP115" s="14">
        <v>0</v>
      </c>
      <c r="FQ115" s="14">
        <v>0</v>
      </c>
      <c r="FR115" s="14">
        <v>0</v>
      </c>
      <c r="FS115" s="14">
        <v>1988377</v>
      </c>
      <c r="FT115" s="17">
        <v>0</v>
      </c>
      <c r="FU115" s="17">
        <v>0</v>
      </c>
      <c r="FV115" s="17">
        <v>0</v>
      </c>
      <c r="FW115" s="17">
        <v>0</v>
      </c>
      <c r="FX115" s="17">
        <v>0</v>
      </c>
      <c r="FY115" s="17">
        <v>0</v>
      </c>
      <c r="FZ115" s="17">
        <v>0</v>
      </c>
      <c r="GA115" s="17">
        <v>0</v>
      </c>
      <c r="GB115" s="17">
        <v>0</v>
      </c>
      <c r="GC115" s="17">
        <v>0</v>
      </c>
      <c r="GD115" s="17">
        <v>0</v>
      </c>
      <c r="GE115" s="17">
        <v>0.18311139185375813</v>
      </c>
      <c r="GF115" s="16"/>
      <c r="GG115" s="16"/>
      <c r="GH115" s="16"/>
      <c r="GI115" s="16"/>
      <c r="GJ115" s="16"/>
      <c r="GK115" s="16"/>
      <c r="GL115" s="16"/>
      <c r="GM115" s="16"/>
      <c r="GN115" s="16"/>
      <c r="GO115" s="16"/>
      <c r="GP115" s="16"/>
      <c r="GQ115" s="16">
        <v>0</v>
      </c>
      <c r="GR115" s="16"/>
      <c r="GS115" s="16"/>
      <c r="GT115" s="16"/>
      <c r="GU115" s="16"/>
      <c r="GV115" s="16"/>
      <c r="GW115" s="16"/>
      <c r="GX115" s="16"/>
      <c r="GY115" s="16"/>
      <c r="GZ115" s="16"/>
      <c r="HA115" s="16"/>
      <c r="HB115" s="16"/>
      <c r="HC115" s="16">
        <v>0</v>
      </c>
      <c r="HD115" s="16"/>
      <c r="HE115" s="16"/>
      <c r="HF115" s="16"/>
      <c r="HG115" s="16"/>
      <c r="HH115" s="16"/>
      <c r="HI115" s="16"/>
      <c r="HJ115" s="16"/>
      <c r="HK115" s="16"/>
      <c r="HL115" s="16"/>
      <c r="HM115" s="16"/>
      <c r="HN115" s="16"/>
      <c r="HO115" s="16">
        <v>0</v>
      </c>
      <c r="HP115" s="16"/>
      <c r="HQ115" s="16"/>
      <c r="HR115" s="16"/>
      <c r="HS115" s="16"/>
      <c r="HT115" s="16"/>
      <c r="HU115" s="16"/>
      <c r="HV115" s="16"/>
      <c r="HW115" s="16"/>
      <c r="HX115" s="16"/>
      <c r="HY115" s="16"/>
      <c r="HZ115" s="16"/>
      <c r="IA115" s="16">
        <v>0</v>
      </c>
      <c r="IB115" s="16"/>
      <c r="IC115" s="16"/>
      <c r="ID115" s="16"/>
      <c r="IE115" s="16"/>
      <c r="IF115" s="16"/>
      <c r="IG115" s="16"/>
      <c r="IH115" s="16"/>
      <c r="II115" s="16"/>
      <c r="IJ115" s="16"/>
      <c r="IK115" s="16"/>
      <c r="IL115" s="16"/>
      <c r="IM115" s="16">
        <v>0</v>
      </c>
      <c r="IN115" s="16"/>
      <c r="IO115" s="16"/>
      <c r="IP115" s="16"/>
      <c r="IQ115" s="16"/>
      <c r="IR115" s="16"/>
      <c r="IS115" s="16"/>
      <c r="IT115" s="16"/>
      <c r="IU115" s="16"/>
      <c r="IV115" s="16"/>
      <c r="IW115" s="16"/>
      <c r="IX115" s="16"/>
      <c r="IY115" s="16">
        <v>0</v>
      </c>
      <c r="IZ115" s="16"/>
      <c r="JA115" s="16"/>
      <c r="JB115" s="16"/>
      <c r="JC115" s="16"/>
      <c r="JD115" s="16"/>
      <c r="JE115" s="16"/>
      <c r="JF115" s="16"/>
      <c r="JG115" s="16"/>
      <c r="JH115" s="16"/>
      <c r="JI115" s="16"/>
      <c r="JJ115" s="16"/>
      <c r="JK115" s="16">
        <v>0</v>
      </c>
      <c r="JL115" s="16"/>
      <c r="JM115" s="16"/>
      <c r="JN115" s="16"/>
      <c r="JO115" s="16"/>
      <c r="JP115" s="16"/>
      <c r="JQ115" s="16"/>
      <c r="JR115" s="16"/>
      <c r="JS115" s="16"/>
      <c r="JT115" s="16"/>
      <c r="JU115" s="16"/>
      <c r="JV115" s="16"/>
      <c r="JW115" s="16">
        <v>0</v>
      </c>
      <c r="JX115" s="16"/>
      <c r="JY115" s="16"/>
      <c r="JZ115" s="16"/>
      <c r="KA115" s="16"/>
      <c r="KB115" s="16"/>
      <c r="KC115" s="16"/>
      <c r="KD115" s="16"/>
      <c r="KE115" s="16"/>
      <c r="KF115" s="16"/>
      <c r="KG115" s="16"/>
      <c r="KH115" s="16"/>
      <c r="KI115" s="16">
        <v>0</v>
      </c>
      <c r="KJ115" s="16"/>
      <c r="KK115" s="16"/>
      <c r="KL115" s="16"/>
      <c r="KM115" s="16"/>
      <c r="KN115" s="16"/>
      <c r="KO115" s="16"/>
      <c r="KP115" s="16"/>
      <c r="KQ115" s="16"/>
      <c r="KR115" s="16"/>
      <c r="KS115" s="16"/>
      <c r="KT115" s="16"/>
      <c r="KU115" s="16">
        <v>0</v>
      </c>
      <c r="KV115" s="16"/>
      <c r="KW115" s="16"/>
      <c r="KX115" s="16"/>
      <c r="KY115" s="16"/>
      <c r="KZ115" s="16"/>
      <c r="LA115" s="16"/>
      <c r="LB115" s="16"/>
      <c r="LC115" s="16"/>
      <c r="LD115" s="16"/>
      <c r="LE115" s="16"/>
      <c r="LF115" s="16"/>
      <c r="LG115" s="16">
        <v>0</v>
      </c>
      <c r="LH115" s="16"/>
      <c r="LI115" s="16"/>
      <c r="LJ115" s="16"/>
      <c r="LK115" s="16"/>
      <c r="LL115" s="16"/>
      <c r="LM115" s="16"/>
      <c r="LN115" s="16"/>
      <c r="LO115" s="16"/>
      <c r="LP115" s="16"/>
      <c r="LQ115" s="16"/>
      <c r="LR115" s="16"/>
      <c r="LS115" s="16">
        <v>122</v>
      </c>
      <c r="LT115" s="15"/>
      <c r="LU115" s="15"/>
      <c r="LV115" s="15"/>
      <c r="LW115" s="15"/>
      <c r="LX115" s="15"/>
      <c r="LY115" s="15"/>
      <c r="LZ115" s="15"/>
      <c r="MA115" s="15"/>
      <c r="MB115" s="15"/>
      <c r="MC115" s="15"/>
      <c r="MD115" s="15"/>
      <c r="ME115" s="15">
        <v>0</v>
      </c>
      <c r="MF115" s="15"/>
      <c r="MG115" s="15"/>
      <c r="MH115" s="15"/>
      <c r="MI115" s="15"/>
      <c r="MJ115" s="15"/>
      <c r="MK115" s="15"/>
      <c r="ML115" s="15"/>
      <c r="MM115" s="15"/>
      <c r="MN115" s="15"/>
      <c r="MO115" s="15"/>
      <c r="MP115" s="15"/>
      <c r="MQ115" s="15">
        <v>0</v>
      </c>
      <c r="MR115" s="15"/>
      <c r="MS115" s="15"/>
      <c r="MT115" s="15"/>
      <c r="MU115" s="15"/>
      <c r="MV115" s="15"/>
      <c r="MW115" s="15"/>
      <c r="MX115" s="15"/>
      <c r="MY115" s="15"/>
      <c r="MZ115" s="15"/>
      <c r="NA115" s="15"/>
      <c r="NB115" s="15"/>
      <c r="NC115" s="15">
        <v>0</v>
      </c>
      <c r="ND115" s="15"/>
      <c r="NE115" s="15"/>
      <c r="NF115" s="15"/>
      <c r="NG115" s="15"/>
      <c r="NH115" s="15"/>
      <c r="NI115" s="15"/>
      <c r="NJ115" s="15"/>
      <c r="NK115" s="15"/>
      <c r="NL115" s="15"/>
      <c r="NM115" s="15"/>
      <c r="NN115" s="15"/>
      <c r="NO115" s="15">
        <v>0</v>
      </c>
      <c r="NP115" s="15"/>
      <c r="NQ115" s="15"/>
      <c r="NR115" s="15"/>
      <c r="NS115" s="15"/>
      <c r="NT115" s="15"/>
      <c r="NU115" s="15"/>
      <c r="NV115" s="15"/>
      <c r="NW115" s="15"/>
      <c r="NX115" s="15"/>
      <c r="NY115" s="15"/>
      <c r="NZ115" s="15"/>
      <c r="OA115" s="15">
        <v>0</v>
      </c>
      <c r="OB115" s="15"/>
      <c r="OC115" s="15"/>
      <c r="OD115" s="15"/>
      <c r="OE115" s="15"/>
      <c r="OF115" s="15"/>
      <c r="OG115" s="15"/>
      <c r="OH115" s="15"/>
      <c r="OI115" s="15"/>
      <c r="OJ115" s="15"/>
      <c r="OK115" s="15"/>
      <c r="OL115" s="15"/>
      <c r="OM115" s="15">
        <v>0</v>
      </c>
      <c r="ON115" s="15"/>
      <c r="OO115" s="15"/>
      <c r="OP115" s="15"/>
      <c r="OQ115" s="15"/>
      <c r="OR115" s="15"/>
      <c r="OS115" s="15"/>
      <c r="OT115" s="15"/>
      <c r="OU115" s="15"/>
      <c r="OV115" s="15"/>
      <c r="OW115" s="15"/>
      <c r="OX115" s="15"/>
      <c r="OY115" s="15">
        <v>0</v>
      </c>
      <c r="OZ115" s="15"/>
      <c r="PA115" s="15"/>
      <c r="PB115" s="15"/>
      <c r="PC115" s="15"/>
      <c r="PD115" s="15"/>
      <c r="PE115" s="15"/>
      <c r="PF115" s="15"/>
      <c r="PG115" s="15"/>
      <c r="PH115" s="15"/>
      <c r="PI115" s="15"/>
      <c r="PJ115" s="15"/>
      <c r="PK115" s="15">
        <v>0</v>
      </c>
      <c r="PL115" s="15"/>
      <c r="PM115" s="15"/>
      <c r="PN115" s="15"/>
      <c r="PO115" s="15"/>
      <c r="PP115" s="15"/>
      <c r="PQ115" s="15"/>
      <c r="PR115" s="15"/>
      <c r="PS115" s="15"/>
      <c r="PT115" s="15"/>
      <c r="PU115" s="15"/>
      <c r="PV115" s="15"/>
      <c r="PW115" s="15">
        <v>0</v>
      </c>
      <c r="PX115" s="15"/>
      <c r="PY115" s="15"/>
      <c r="PZ115" s="15"/>
      <c r="QA115" s="15"/>
      <c r="QB115" s="15"/>
      <c r="QC115" s="15"/>
      <c r="QD115" s="15"/>
      <c r="QE115" s="15"/>
      <c r="QF115" s="15"/>
      <c r="QG115" s="15"/>
      <c r="QH115" s="15"/>
      <c r="QI115" s="15">
        <v>0</v>
      </c>
    </row>
    <row r="116" spans="16:451">
      <c r="P116" s="11"/>
      <c r="Q116" s="11"/>
      <c r="R116" s="13"/>
      <c r="S116" s="13" t="s">
        <v>57</v>
      </c>
      <c r="T116" s="16"/>
      <c r="U116" s="16"/>
      <c r="V116" s="16"/>
      <c r="W116" s="16"/>
      <c r="X116" s="16"/>
      <c r="Y116" s="16"/>
      <c r="Z116" s="16"/>
      <c r="AA116" s="16"/>
      <c r="AB116" s="16"/>
      <c r="AC116" s="14">
        <v>1</v>
      </c>
      <c r="AD116" s="14"/>
      <c r="AE116" s="1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>
        <v>0</v>
      </c>
      <c r="AP116" s="24"/>
      <c r="AQ116" s="24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>
        <v>0</v>
      </c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>
        <v>0</v>
      </c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>
        <v>0</v>
      </c>
      <c r="BZ116" s="15"/>
      <c r="CA116" s="15"/>
      <c r="CB116" s="17" t="e">
        <v>#DIV/0!</v>
      </c>
      <c r="CC116" s="17" t="e">
        <v>#DIV/0!</v>
      </c>
      <c r="CD116" s="17" t="e">
        <v>#DIV/0!</v>
      </c>
      <c r="CE116" s="17" t="e">
        <v>#DIV/0!</v>
      </c>
      <c r="CF116" s="17" t="e">
        <v>#DIV/0!</v>
      </c>
      <c r="CG116" s="17" t="e">
        <v>#DIV/0!</v>
      </c>
      <c r="CH116" s="17" t="e">
        <v>#DIV/0!</v>
      </c>
      <c r="CI116" s="17" t="e">
        <v>#DIV/0!</v>
      </c>
      <c r="CJ116" s="17" t="e">
        <v>#DIV/0!</v>
      </c>
      <c r="CK116" s="17" t="e">
        <v>#DIV/0!</v>
      </c>
      <c r="CL116" s="17" t="e">
        <v>#DIV/0!</v>
      </c>
      <c r="CM116" s="17" t="e">
        <v>#DIV/0!</v>
      </c>
      <c r="CN116" s="17" t="e">
        <v>#DIV/0!</v>
      </c>
      <c r="CO116" s="17" t="e">
        <v>#DIV/0!</v>
      </c>
      <c r="CP116" s="17" t="e">
        <v>#DIV/0!</v>
      </c>
      <c r="CQ116" s="17" t="e">
        <v>#DIV/0!</v>
      </c>
      <c r="CR116" s="17" t="e">
        <v>#DIV/0!</v>
      </c>
      <c r="CS116" s="17" t="e">
        <v>#DIV/0!</v>
      </c>
      <c r="CT116" s="17" t="e">
        <v>#DIV/0!</v>
      </c>
      <c r="CU116" s="17" t="e">
        <v>#DIV/0!</v>
      </c>
      <c r="CV116" s="17" t="e">
        <v>#DIV/0!</v>
      </c>
      <c r="CW116" s="17" t="e">
        <v>#DIV/0!</v>
      </c>
      <c r="CX116" s="17" t="e">
        <v>#DIV/0!</v>
      </c>
      <c r="CY116" s="17" t="e">
        <v>#DIV/0!</v>
      </c>
      <c r="CZ116" s="17">
        <v>0</v>
      </c>
      <c r="DA116" s="17">
        <v>0</v>
      </c>
      <c r="DB116" s="17">
        <v>0</v>
      </c>
      <c r="DC116" s="17">
        <v>0</v>
      </c>
      <c r="DD116" s="17">
        <v>0</v>
      </c>
      <c r="DE116" s="17">
        <v>0</v>
      </c>
      <c r="DF116" s="17">
        <v>0</v>
      </c>
      <c r="DG116" s="17">
        <v>0</v>
      </c>
      <c r="DH116" s="17">
        <v>0</v>
      </c>
      <c r="DI116" s="17">
        <v>0.15783736094994225</v>
      </c>
      <c r="DJ116" s="17">
        <v>0</v>
      </c>
      <c r="DK116" s="17">
        <v>0</v>
      </c>
      <c r="DL116" s="18">
        <v>0</v>
      </c>
      <c r="DM116" s="18">
        <v>0</v>
      </c>
      <c r="DN116" s="18">
        <v>0</v>
      </c>
      <c r="DO116" s="18">
        <v>0</v>
      </c>
      <c r="DP116" s="18">
        <v>0</v>
      </c>
      <c r="DQ116" s="18">
        <v>0</v>
      </c>
      <c r="DR116" s="18">
        <v>0</v>
      </c>
      <c r="DS116" s="18">
        <v>0</v>
      </c>
      <c r="DT116" s="18">
        <v>0</v>
      </c>
      <c r="DU116" s="18">
        <v>115.48909994534752</v>
      </c>
      <c r="DV116" s="18">
        <v>0</v>
      </c>
      <c r="DW116" s="18">
        <v>0</v>
      </c>
      <c r="DX116" s="18">
        <v>0</v>
      </c>
      <c r="DY116" s="18">
        <v>0</v>
      </c>
      <c r="DZ116" s="18">
        <v>0</v>
      </c>
      <c r="EA116" s="18">
        <v>0</v>
      </c>
      <c r="EB116" s="18">
        <v>0</v>
      </c>
      <c r="EC116" s="18">
        <v>0</v>
      </c>
      <c r="ED116" s="18">
        <v>0</v>
      </c>
      <c r="EE116" s="18">
        <v>0</v>
      </c>
      <c r="EF116" s="18">
        <v>0</v>
      </c>
      <c r="EG116" s="18">
        <v>108.06556365020499</v>
      </c>
      <c r="EH116" s="18">
        <v>0</v>
      </c>
      <c r="EI116" s="18">
        <v>0</v>
      </c>
      <c r="EJ116" s="18">
        <v>0</v>
      </c>
      <c r="EK116" s="18">
        <v>0</v>
      </c>
      <c r="EL116" s="18">
        <v>0</v>
      </c>
      <c r="EM116" s="18">
        <v>0</v>
      </c>
      <c r="EN116" s="18">
        <v>0</v>
      </c>
      <c r="EO116" s="18">
        <v>0</v>
      </c>
      <c r="EP116" s="18">
        <v>0</v>
      </c>
      <c r="EQ116" s="18">
        <v>0</v>
      </c>
      <c r="ER116" s="18">
        <v>0</v>
      </c>
      <c r="ES116" s="18">
        <v>8.0131784281994598</v>
      </c>
      <c r="ET116" s="18">
        <v>0</v>
      </c>
      <c r="EU116" s="18">
        <v>0</v>
      </c>
      <c r="EV116" s="18">
        <v>0</v>
      </c>
      <c r="EW116" s="18">
        <v>0</v>
      </c>
      <c r="EX116" s="18">
        <v>0</v>
      </c>
      <c r="EY116" s="18">
        <v>0</v>
      </c>
      <c r="EZ116" s="18">
        <v>0</v>
      </c>
      <c r="FA116" s="18">
        <v>0</v>
      </c>
      <c r="FB116" s="18">
        <v>0</v>
      </c>
      <c r="FC116" s="18">
        <v>0</v>
      </c>
      <c r="FD116" s="18">
        <v>0</v>
      </c>
      <c r="FE116" s="18">
        <v>712.66120610226039</v>
      </c>
      <c r="FF116" s="18">
        <v>0</v>
      </c>
      <c r="FG116" s="18">
        <v>0</v>
      </c>
      <c r="FH116" s="14">
        <v>0</v>
      </c>
      <c r="FI116" s="14">
        <v>0</v>
      </c>
      <c r="FJ116" s="14">
        <v>0</v>
      </c>
      <c r="FK116" s="14">
        <v>0</v>
      </c>
      <c r="FL116" s="14">
        <v>0</v>
      </c>
      <c r="FM116" s="14">
        <v>0</v>
      </c>
      <c r="FN116" s="14">
        <v>0</v>
      </c>
      <c r="FO116" s="14">
        <v>0</v>
      </c>
      <c r="FP116" s="14">
        <v>0</v>
      </c>
      <c r="FQ116" s="14">
        <v>6478345</v>
      </c>
      <c r="FR116" s="14">
        <v>0</v>
      </c>
      <c r="FS116" s="14">
        <v>0</v>
      </c>
      <c r="FT116" s="17">
        <v>0</v>
      </c>
      <c r="FU116" s="17">
        <v>0</v>
      </c>
      <c r="FV116" s="17">
        <v>0</v>
      </c>
      <c r="FW116" s="17">
        <v>0</v>
      </c>
      <c r="FX116" s="17">
        <v>0</v>
      </c>
      <c r="FY116" s="17">
        <v>0</v>
      </c>
      <c r="FZ116" s="17">
        <v>0</v>
      </c>
      <c r="GA116" s="17">
        <v>0</v>
      </c>
      <c r="GB116" s="17">
        <v>0</v>
      </c>
      <c r="GC116" s="17">
        <v>0.1771485387085745</v>
      </c>
      <c r="GD116" s="17">
        <v>0</v>
      </c>
      <c r="GE116" s="17">
        <v>0</v>
      </c>
      <c r="GF116" s="16"/>
      <c r="GG116" s="16"/>
      <c r="GH116" s="16"/>
      <c r="GI116" s="16"/>
      <c r="GJ116" s="16"/>
      <c r="GK116" s="16"/>
      <c r="GL116" s="16"/>
      <c r="GM116" s="16"/>
      <c r="GN116" s="16"/>
      <c r="GO116" s="16">
        <v>0</v>
      </c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>
        <v>0</v>
      </c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>
        <v>0</v>
      </c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>
        <v>0</v>
      </c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>
        <v>0</v>
      </c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  <c r="IW116" s="16">
        <v>0</v>
      </c>
      <c r="IX116" s="16"/>
      <c r="IY116" s="16"/>
      <c r="IZ116" s="16"/>
      <c r="JA116" s="16"/>
      <c r="JB116" s="16"/>
      <c r="JC116" s="16"/>
      <c r="JD116" s="16"/>
      <c r="JE116" s="16"/>
      <c r="JF116" s="16"/>
      <c r="JG116" s="16"/>
      <c r="JH116" s="16"/>
      <c r="JI116" s="16">
        <v>0</v>
      </c>
      <c r="JJ116" s="16"/>
      <c r="JK116" s="16"/>
      <c r="JL116" s="16"/>
      <c r="JM116" s="16"/>
      <c r="JN116" s="16"/>
      <c r="JO116" s="16"/>
      <c r="JP116" s="16"/>
      <c r="JQ116" s="16"/>
      <c r="JR116" s="16"/>
      <c r="JS116" s="16"/>
      <c r="JT116" s="16"/>
      <c r="JU116" s="16">
        <v>0</v>
      </c>
      <c r="JV116" s="16"/>
      <c r="JW116" s="16"/>
      <c r="JX116" s="16"/>
      <c r="JY116" s="16"/>
      <c r="JZ116" s="16"/>
      <c r="KA116" s="16"/>
      <c r="KB116" s="16"/>
      <c r="KC116" s="16"/>
      <c r="KD116" s="16"/>
      <c r="KE116" s="16"/>
      <c r="KF116" s="16"/>
      <c r="KG116" s="16">
        <v>0</v>
      </c>
      <c r="KH116" s="16"/>
      <c r="KI116" s="16"/>
      <c r="KJ116" s="16"/>
      <c r="KK116" s="16"/>
      <c r="KL116" s="16"/>
      <c r="KM116" s="16"/>
      <c r="KN116" s="16"/>
      <c r="KO116" s="16"/>
      <c r="KP116" s="16"/>
      <c r="KQ116" s="16"/>
      <c r="KR116" s="16"/>
      <c r="KS116" s="16">
        <v>450</v>
      </c>
      <c r="KT116" s="16"/>
      <c r="KU116" s="16"/>
      <c r="KV116" s="16"/>
      <c r="KW116" s="16"/>
      <c r="KX116" s="16"/>
      <c r="KY116" s="16"/>
      <c r="KZ116" s="16"/>
      <c r="LA116" s="16"/>
      <c r="LB116" s="16"/>
      <c r="LC116" s="16"/>
      <c r="LD116" s="16"/>
      <c r="LE116" s="16">
        <v>0</v>
      </c>
      <c r="LF116" s="16"/>
      <c r="LG116" s="16"/>
      <c r="LH116" s="16"/>
      <c r="LI116" s="16"/>
      <c r="LJ116" s="16"/>
      <c r="LK116" s="16"/>
      <c r="LL116" s="16"/>
      <c r="LM116" s="16"/>
      <c r="LN116" s="16"/>
      <c r="LO116" s="16"/>
      <c r="LP116" s="16"/>
      <c r="LQ116" s="16">
        <v>0</v>
      </c>
      <c r="LR116" s="16"/>
      <c r="LS116" s="16"/>
      <c r="LT116" s="15"/>
      <c r="LU116" s="15"/>
      <c r="LV116" s="15"/>
      <c r="LW116" s="15"/>
      <c r="LX116" s="15"/>
      <c r="LY116" s="15"/>
      <c r="LZ116" s="15"/>
      <c r="MA116" s="15"/>
      <c r="MB116" s="15"/>
      <c r="MC116" s="15">
        <v>0</v>
      </c>
      <c r="MD116" s="15"/>
      <c r="ME116" s="15"/>
      <c r="MF116" s="15"/>
      <c r="MG116" s="15"/>
      <c r="MH116" s="15"/>
      <c r="MI116" s="15"/>
      <c r="MJ116" s="15"/>
      <c r="MK116" s="15"/>
      <c r="ML116" s="15"/>
      <c r="MM116" s="15"/>
      <c r="MN116" s="15"/>
      <c r="MO116" s="15">
        <v>0</v>
      </c>
      <c r="MP116" s="15"/>
      <c r="MQ116" s="15"/>
      <c r="MR116" s="15"/>
      <c r="MS116" s="15"/>
      <c r="MT116" s="15"/>
      <c r="MU116" s="15"/>
      <c r="MV116" s="15"/>
      <c r="MW116" s="15"/>
      <c r="MX116" s="15"/>
      <c r="MY116" s="15"/>
      <c r="MZ116" s="15"/>
      <c r="NA116" s="15">
        <v>0</v>
      </c>
      <c r="NB116" s="15"/>
      <c r="NC116" s="15"/>
      <c r="ND116" s="15"/>
      <c r="NE116" s="15"/>
      <c r="NF116" s="15"/>
      <c r="NG116" s="15"/>
      <c r="NH116" s="15"/>
      <c r="NI116" s="15"/>
      <c r="NJ116" s="15"/>
      <c r="NK116" s="15"/>
      <c r="NL116" s="15"/>
      <c r="NM116" s="15">
        <v>0</v>
      </c>
      <c r="NN116" s="15"/>
      <c r="NO116" s="15"/>
      <c r="NP116" s="15"/>
      <c r="NQ116" s="15"/>
      <c r="NR116" s="15"/>
      <c r="NS116" s="15"/>
      <c r="NT116" s="15"/>
      <c r="NU116" s="15"/>
      <c r="NV116" s="15"/>
      <c r="NW116" s="15"/>
      <c r="NX116" s="15"/>
      <c r="NY116" s="15">
        <v>0</v>
      </c>
      <c r="NZ116" s="15"/>
      <c r="OA116" s="15"/>
      <c r="OB116" s="15"/>
      <c r="OC116" s="15"/>
      <c r="OD116" s="15"/>
      <c r="OE116" s="15"/>
      <c r="OF116" s="15"/>
      <c r="OG116" s="15"/>
      <c r="OH116" s="15"/>
      <c r="OI116" s="15"/>
      <c r="OJ116" s="15"/>
      <c r="OK116" s="15">
        <v>0</v>
      </c>
      <c r="OL116" s="15"/>
      <c r="OM116" s="15"/>
      <c r="ON116" s="15"/>
      <c r="OO116" s="15"/>
      <c r="OP116" s="15"/>
      <c r="OQ116" s="15"/>
      <c r="OR116" s="15"/>
      <c r="OS116" s="15"/>
      <c r="OT116" s="15"/>
      <c r="OU116" s="15"/>
      <c r="OV116" s="15"/>
      <c r="OW116" s="15">
        <v>0</v>
      </c>
      <c r="OX116" s="15"/>
      <c r="OY116" s="15"/>
      <c r="OZ116" s="15"/>
      <c r="PA116" s="15"/>
      <c r="PB116" s="15"/>
      <c r="PC116" s="15"/>
      <c r="PD116" s="15"/>
      <c r="PE116" s="15"/>
      <c r="PF116" s="15"/>
      <c r="PG116" s="15"/>
      <c r="PH116" s="15"/>
      <c r="PI116" s="15">
        <v>0</v>
      </c>
      <c r="PJ116" s="15"/>
      <c r="PK116" s="15"/>
      <c r="PL116" s="15"/>
      <c r="PM116" s="15"/>
      <c r="PN116" s="15"/>
      <c r="PO116" s="15"/>
      <c r="PP116" s="15"/>
      <c r="PQ116" s="15"/>
      <c r="PR116" s="15"/>
      <c r="PS116" s="15"/>
      <c r="PT116" s="15"/>
      <c r="PU116" s="15">
        <v>0</v>
      </c>
      <c r="PV116" s="15"/>
      <c r="PW116" s="15"/>
      <c r="PX116" s="15"/>
      <c r="PY116" s="15"/>
      <c r="PZ116" s="15"/>
      <c r="QA116" s="15"/>
      <c r="QB116" s="15"/>
      <c r="QC116" s="15"/>
      <c r="QD116" s="15"/>
      <c r="QE116" s="15"/>
      <c r="QF116" s="15"/>
      <c r="QG116" s="15">
        <v>0</v>
      </c>
      <c r="QH116" s="15"/>
      <c r="QI116" s="15"/>
    </row>
    <row r="117" spans="16:451">
      <c r="P117" s="11"/>
      <c r="Q117" s="11"/>
      <c r="R117" s="13"/>
      <c r="S117" s="13" t="s">
        <v>58</v>
      </c>
      <c r="T117" s="16"/>
      <c r="U117" s="16"/>
      <c r="V117" s="16"/>
      <c r="W117" s="16"/>
      <c r="X117" s="16"/>
      <c r="Y117" s="16"/>
      <c r="Z117" s="16"/>
      <c r="AA117" s="16"/>
      <c r="AB117" s="16"/>
      <c r="AC117" s="14"/>
      <c r="AD117" s="14">
        <v>1</v>
      </c>
      <c r="AE117" s="1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>
        <v>0</v>
      </c>
      <c r="AQ117" s="24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>
        <v>0</v>
      </c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>
        <v>0</v>
      </c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>
        <v>0</v>
      </c>
      <c r="CA117" s="15"/>
      <c r="CB117" s="17" t="e">
        <v>#DIV/0!</v>
      </c>
      <c r="CC117" s="17" t="e">
        <v>#DIV/0!</v>
      </c>
      <c r="CD117" s="17" t="e">
        <v>#DIV/0!</v>
      </c>
      <c r="CE117" s="17" t="e">
        <v>#DIV/0!</v>
      </c>
      <c r="CF117" s="17" t="e">
        <v>#DIV/0!</v>
      </c>
      <c r="CG117" s="17" t="e">
        <v>#DIV/0!</v>
      </c>
      <c r="CH117" s="17" t="e">
        <v>#DIV/0!</v>
      </c>
      <c r="CI117" s="17" t="e">
        <v>#DIV/0!</v>
      </c>
      <c r="CJ117" s="17" t="e">
        <v>#DIV/0!</v>
      </c>
      <c r="CK117" s="17" t="e">
        <v>#DIV/0!</v>
      </c>
      <c r="CL117" s="17" t="e">
        <v>#DIV/0!</v>
      </c>
      <c r="CM117" s="17" t="e">
        <v>#DIV/0!</v>
      </c>
      <c r="CN117" s="17" t="e">
        <v>#DIV/0!</v>
      </c>
      <c r="CO117" s="17" t="e">
        <v>#DIV/0!</v>
      </c>
      <c r="CP117" s="17" t="e">
        <v>#DIV/0!</v>
      </c>
      <c r="CQ117" s="17" t="e">
        <v>#DIV/0!</v>
      </c>
      <c r="CR117" s="17" t="e">
        <v>#DIV/0!</v>
      </c>
      <c r="CS117" s="17" t="e">
        <v>#DIV/0!</v>
      </c>
      <c r="CT117" s="17" t="e">
        <v>#DIV/0!</v>
      </c>
      <c r="CU117" s="17" t="e">
        <v>#DIV/0!</v>
      </c>
      <c r="CV117" s="17" t="e">
        <v>#DIV/0!</v>
      </c>
      <c r="CW117" s="17" t="e">
        <v>#DIV/0!</v>
      </c>
      <c r="CX117" s="17" t="e">
        <v>#DIV/0!</v>
      </c>
      <c r="CY117" s="17" t="e">
        <v>#DIV/0!</v>
      </c>
      <c r="CZ117" s="17">
        <v>0</v>
      </c>
      <c r="DA117" s="17">
        <v>0</v>
      </c>
      <c r="DB117" s="17">
        <v>0</v>
      </c>
      <c r="DC117" s="17">
        <v>0</v>
      </c>
      <c r="DD117" s="17">
        <v>0</v>
      </c>
      <c r="DE117" s="17">
        <v>0</v>
      </c>
      <c r="DF117" s="17">
        <v>0</v>
      </c>
      <c r="DG117" s="17">
        <v>0</v>
      </c>
      <c r="DH117" s="17">
        <v>0</v>
      </c>
      <c r="DI117" s="17">
        <v>0</v>
      </c>
      <c r="DJ117" s="17">
        <v>0.16827696466298292</v>
      </c>
      <c r="DK117" s="17">
        <v>0</v>
      </c>
      <c r="DL117" s="18">
        <v>0</v>
      </c>
      <c r="DM117" s="18">
        <v>0</v>
      </c>
      <c r="DN117" s="18">
        <v>0</v>
      </c>
      <c r="DO117" s="18">
        <v>0</v>
      </c>
      <c r="DP117" s="18">
        <v>0</v>
      </c>
      <c r="DQ117" s="18">
        <v>0</v>
      </c>
      <c r="DR117" s="18">
        <v>0</v>
      </c>
      <c r="DS117" s="18">
        <v>0</v>
      </c>
      <c r="DT117" s="18">
        <v>0</v>
      </c>
      <c r="DU117" s="18">
        <v>0</v>
      </c>
      <c r="DV117" s="18">
        <v>116.79369258037754</v>
      </c>
      <c r="DW117" s="18">
        <v>0</v>
      </c>
      <c r="DX117" s="18">
        <v>0</v>
      </c>
      <c r="DY117" s="18">
        <v>0</v>
      </c>
      <c r="DZ117" s="18">
        <v>0</v>
      </c>
      <c r="EA117" s="18">
        <v>0</v>
      </c>
      <c r="EB117" s="18">
        <v>0</v>
      </c>
      <c r="EC117" s="18">
        <v>0</v>
      </c>
      <c r="ED117" s="18">
        <v>0</v>
      </c>
      <c r="EE117" s="18">
        <v>0</v>
      </c>
      <c r="EF117" s="18">
        <v>0</v>
      </c>
      <c r="EG117" s="18">
        <v>0</v>
      </c>
      <c r="EH117" s="18">
        <v>108.64362966506835</v>
      </c>
      <c r="EI117" s="18">
        <v>0</v>
      </c>
      <c r="EJ117" s="18">
        <v>0</v>
      </c>
      <c r="EK117" s="18">
        <v>0</v>
      </c>
      <c r="EL117" s="18">
        <v>0</v>
      </c>
      <c r="EM117" s="18">
        <v>0</v>
      </c>
      <c r="EN117" s="18">
        <v>0</v>
      </c>
      <c r="EO117" s="18">
        <v>0</v>
      </c>
      <c r="EP117" s="18">
        <v>0</v>
      </c>
      <c r="EQ117" s="18">
        <v>0</v>
      </c>
      <c r="ER117" s="18">
        <v>0</v>
      </c>
      <c r="ES117" s="18">
        <v>0</v>
      </c>
      <c r="ET117" s="18">
        <v>8.3777091688817773</v>
      </c>
      <c r="EU117" s="18">
        <v>0</v>
      </c>
      <c r="EV117" s="18">
        <v>0</v>
      </c>
      <c r="EW117" s="18">
        <v>0</v>
      </c>
      <c r="EX117" s="18">
        <v>0</v>
      </c>
      <c r="EY117" s="18">
        <v>0</v>
      </c>
      <c r="EZ117" s="18">
        <v>0</v>
      </c>
      <c r="FA117" s="18">
        <v>0</v>
      </c>
      <c r="FB117" s="18">
        <v>0</v>
      </c>
      <c r="FC117" s="18">
        <v>0</v>
      </c>
      <c r="FD117" s="18">
        <v>0</v>
      </c>
      <c r="FE117" s="18">
        <v>0</v>
      </c>
      <c r="FF117" s="18">
        <v>670.48660774556572</v>
      </c>
      <c r="FG117" s="18">
        <v>0</v>
      </c>
      <c r="FH117" s="14">
        <v>0</v>
      </c>
      <c r="FI117" s="14">
        <v>0</v>
      </c>
      <c r="FJ117" s="14">
        <v>0</v>
      </c>
      <c r="FK117" s="14">
        <v>0</v>
      </c>
      <c r="FL117" s="14">
        <v>0</v>
      </c>
      <c r="FM117" s="14">
        <v>0</v>
      </c>
      <c r="FN117" s="14">
        <v>0</v>
      </c>
      <c r="FO117" s="14">
        <v>0</v>
      </c>
      <c r="FP117" s="14">
        <v>0</v>
      </c>
      <c r="FQ117" s="14">
        <v>0</v>
      </c>
      <c r="FR117" s="14">
        <v>2622208</v>
      </c>
      <c r="FS117" s="14">
        <v>0</v>
      </c>
      <c r="FT117" s="17">
        <v>0</v>
      </c>
      <c r="FU117" s="17">
        <v>0</v>
      </c>
      <c r="FV117" s="17">
        <v>0</v>
      </c>
      <c r="FW117" s="17">
        <v>0</v>
      </c>
      <c r="FX117" s="17">
        <v>0</v>
      </c>
      <c r="FY117" s="17">
        <v>0</v>
      </c>
      <c r="FZ117" s="17">
        <v>0</v>
      </c>
      <c r="GA117" s="17">
        <v>0</v>
      </c>
      <c r="GB117" s="17">
        <v>0</v>
      </c>
      <c r="GC117" s="17">
        <v>0</v>
      </c>
      <c r="GD117" s="17">
        <v>0.1503390577711608</v>
      </c>
      <c r="GE117" s="17">
        <v>0</v>
      </c>
      <c r="GF117" s="16"/>
      <c r="GG117" s="16"/>
      <c r="GH117" s="16"/>
      <c r="GI117" s="16"/>
      <c r="GJ117" s="16"/>
      <c r="GK117" s="16"/>
      <c r="GL117" s="16"/>
      <c r="GM117" s="16"/>
      <c r="GN117" s="16"/>
      <c r="GO117" s="16"/>
      <c r="GP117" s="16">
        <v>0</v>
      </c>
      <c r="GQ117" s="16"/>
      <c r="GR117" s="16"/>
      <c r="GS117" s="16"/>
      <c r="GT117" s="16"/>
      <c r="GU117" s="16"/>
      <c r="GV117" s="16"/>
      <c r="GW117" s="16"/>
      <c r="GX117" s="16"/>
      <c r="GY117" s="16"/>
      <c r="GZ117" s="16"/>
      <c r="HA117" s="16"/>
      <c r="HB117" s="16">
        <v>0</v>
      </c>
      <c r="HC117" s="16"/>
      <c r="HD117" s="16"/>
      <c r="HE117" s="16"/>
      <c r="HF117" s="16"/>
      <c r="HG117" s="16"/>
      <c r="HH117" s="16"/>
      <c r="HI117" s="16"/>
      <c r="HJ117" s="16"/>
      <c r="HK117" s="16"/>
      <c r="HL117" s="16"/>
      <c r="HM117" s="16"/>
      <c r="HN117" s="16">
        <v>0</v>
      </c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16"/>
      <c r="HZ117" s="16">
        <v>0</v>
      </c>
      <c r="IA117" s="16"/>
      <c r="IB117" s="16"/>
      <c r="IC117" s="16"/>
      <c r="ID117" s="16"/>
      <c r="IE117" s="16"/>
      <c r="IF117" s="16"/>
      <c r="IG117" s="16"/>
      <c r="IH117" s="16"/>
      <c r="II117" s="16"/>
      <c r="IJ117" s="16"/>
      <c r="IK117" s="16"/>
      <c r="IL117" s="16">
        <v>0</v>
      </c>
      <c r="IM117" s="16"/>
      <c r="IN117" s="16"/>
      <c r="IO117" s="16"/>
      <c r="IP117" s="16"/>
      <c r="IQ117" s="16"/>
      <c r="IR117" s="16"/>
      <c r="IS117" s="16"/>
      <c r="IT117" s="16"/>
      <c r="IU117" s="16"/>
      <c r="IV117" s="16"/>
      <c r="IW117" s="16"/>
      <c r="IX117" s="16">
        <v>0</v>
      </c>
      <c r="IY117" s="16"/>
      <c r="IZ117" s="16"/>
      <c r="JA117" s="16"/>
      <c r="JB117" s="16"/>
      <c r="JC117" s="16"/>
      <c r="JD117" s="16"/>
      <c r="JE117" s="16"/>
      <c r="JF117" s="16"/>
      <c r="JG117" s="16"/>
      <c r="JH117" s="16"/>
      <c r="JI117" s="16"/>
      <c r="JJ117" s="16">
        <v>0</v>
      </c>
      <c r="JK117" s="16"/>
      <c r="JL117" s="16"/>
      <c r="JM117" s="16"/>
      <c r="JN117" s="16"/>
      <c r="JO117" s="16"/>
      <c r="JP117" s="16"/>
      <c r="JQ117" s="16"/>
      <c r="JR117" s="16"/>
      <c r="JS117" s="16"/>
      <c r="JT117" s="16"/>
      <c r="JU117" s="16"/>
      <c r="JV117" s="16">
        <v>0</v>
      </c>
      <c r="JW117" s="16"/>
      <c r="JX117" s="16"/>
      <c r="JY117" s="16"/>
      <c r="JZ117" s="16"/>
      <c r="KA117" s="16"/>
      <c r="KB117" s="16"/>
      <c r="KC117" s="16"/>
      <c r="KD117" s="16"/>
      <c r="KE117" s="16"/>
      <c r="KF117" s="16"/>
      <c r="KG117" s="16"/>
      <c r="KH117" s="16">
        <v>0</v>
      </c>
      <c r="KI117" s="16"/>
      <c r="KJ117" s="16"/>
      <c r="KK117" s="16"/>
      <c r="KL117" s="16"/>
      <c r="KM117" s="16"/>
      <c r="KN117" s="16"/>
      <c r="KO117" s="16"/>
      <c r="KP117" s="16"/>
      <c r="KQ117" s="16"/>
      <c r="KR117" s="16"/>
      <c r="KS117" s="16"/>
      <c r="KT117" s="16">
        <v>0</v>
      </c>
      <c r="KU117" s="16"/>
      <c r="KV117" s="16"/>
      <c r="KW117" s="16"/>
      <c r="KX117" s="16"/>
      <c r="KY117" s="16"/>
      <c r="KZ117" s="16"/>
      <c r="LA117" s="16"/>
      <c r="LB117" s="16"/>
      <c r="LC117" s="16"/>
      <c r="LD117" s="16"/>
      <c r="LE117" s="16"/>
      <c r="LF117" s="16">
        <v>170</v>
      </c>
      <c r="LG117" s="16"/>
      <c r="LH117" s="16"/>
      <c r="LI117" s="16"/>
      <c r="LJ117" s="16"/>
      <c r="LK117" s="16"/>
      <c r="LL117" s="16"/>
      <c r="LM117" s="16"/>
      <c r="LN117" s="16"/>
      <c r="LO117" s="16"/>
      <c r="LP117" s="16"/>
      <c r="LQ117" s="16"/>
      <c r="LR117" s="16">
        <v>0</v>
      </c>
      <c r="LS117" s="16"/>
      <c r="LT117" s="15"/>
      <c r="LU117" s="15"/>
      <c r="LV117" s="15"/>
      <c r="LW117" s="15"/>
      <c r="LX117" s="15"/>
      <c r="LY117" s="15"/>
      <c r="LZ117" s="15"/>
      <c r="MA117" s="15"/>
      <c r="MB117" s="15"/>
      <c r="MC117" s="15"/>
      <c r="MD117" s="15">
        <v>0</v>
      </c>
      <c r="ME117" s="15"/>
      <c r="MF117" s="15"/>
      <c r="MG117" s="15"/>
      <c r="MH117" s="15"/>
      <c r="MI117" s="15"/>
      <c r="MJ117" s="15"/>
      <c r="MK117" s="15"/>
      <c r="ML117" s="15"/>
      <c r="MM117" s="15"/>
      <c r="MN117" s="15"/>
      <c r="MO117" s="15"/>
      <c r="MP117" s="15">
        <v>0</v>
      </c>
      <c r="MQ117" s="15"/>
      <c r="MR117" s="15"/>
      <c r="MS117" s="15"/>
      <c r="MT117" s="15"/>
      <c r="MU117" s="15"/>
      <c r="MV117" s="15"/>
      <c r="MW117" s="15"/>
      <c r="MX117" s="15"/>
      <c r="MY117" s="15"/>
      <c r="MZ117" s="15"/>
      <c r="NA117" s="15"/>
      <c r="NB117" s="15">
        <v>0</v>
      </c>
      <c r="NC117" s="15"/>
      <c r="ND117" s="15"/>
      <c r="NE117" s="15"/>
      <c r="NF117" s="15"/>
      <c r="NG117" s="15"/>
      <c r="NH117" s="15"/>
      <c r="NI117" s="15"/>
      <c r="NJ117" s="15"/>
      <c r="NK117" s="15"/>
      <c r="NL117" s="15"/>
      <c r="NM117" s="15"/>
      <c r="NN117" s="15">
        <v>0</v>
      </c>
      <c r="NO117" s="15"/>
      <c r="NP117" s="15"/>
      <c r="NQ117" s="15"/>
      <c r="NR117" s="15"/>
      <c r="NS117" s="15"/>
      <c r="NT117" s="15"/>
      <c r="NU117" s="15"/>
      <c r="NV117" s="15"/>
      <c r="NW117" s="15"/>
      <c r="NX117" s="15"/>
      <c r="NY117" s="15"/>
      <c r="NZ117" s="15">
        <v>0</v>
      </c>
      <c r="OA117" s="15"/>
      <c r="OB117" s="15"/>
      <c r="OC117" s="15"/>
      <c r="OD117" s="15"/>
      <c r="OE117" s="15"/>
      <c r="OF117" s="15"/>
      <c r="OG117" s="15"/>
      <c r="OH117" s="15"/>
      <c r="OI117" s="15"/>
      <c r="OJ117" s="15"/>
      <c r="OK117" s="15"/>
      <c r="OL117" s="15">
        <v>0</v>
      </c>
      <c r="OM117" s="15"/>
      <c r="ON117" s="15"/>
      <c r="OO117" s="15"/>
      <c r="OP117" s="15"/>
      <c r="OQ117" s="15"/>
      <c r="OR117" s="15"/>
      <c r="OS117" s="15"/>
      <c r="OT117" s="15"/>
      <c r="OU117" s="15"/>
      <c r="OV117" s="15"/>
      <c r="OW117" s="15"/>
      <c r="OX117" s="15">
        <v>0</v>
      </c>
      <c r="OY117" s="15"/>
      <c r="OZ117" s="15"/>
      <c r="PA117" s="15"/>
      <c r="PB117" s="15"/>
      <c r="PC117" s="15"/>
      <c r="PD117" s="15"/>
      <c r="PE117" s="15"/>
      <c r="PF117" s="15"/>
      <c r="PG117" s="15"/>
      <c r="PH117" s="15"/>
      <c r="PI117" s="15"/>
      <c r="PJ117" s="15">
        <v>0</v>
      </c>
      <c r="PK117" s="15"/>
      <c r="PL117" s="15"/>
      <c r="PM117" s="15"/>
      <c r="PN117" s="15"/>
      <c r="PO117" s="15"/>
      <c r="PP117" s="15"/>
      <c r="PQ117" s="15"/>
      <c r="PR117" s="15"/>
      <c r="PS117" s="15"/>
      <c r="PT117" s="15"/>
      <c r="PU117" s="15"/>
      <c r="PV117" s="15">
        <v>0</v>
      </c>
      <c r="PW117" s="15"/>
      <c r="PX117" s="15"/>
      <c r="PY117" s="15"/>
      <c r="PZ117" s="15"/>
      <c r="QA117" s="15"/>
      <c r="QB117" s="15"/>
      <c r="QC117" s="15"/>
      <c r="QD117" s="15"/>
      <c r="QE117" s="15"/>
      <c r="QF117" s="15"/>
      <c r="QG117" s="15"/>
      <c r="QH117" s="15">
        <v>0</v>
      </c>
      <c r="QI117" s="15"/>
    </row>
    <row r="118" spans="16:451">
      <c r="P118" s="11"/>
      <c r="Q118" s="11"/>
      <c r="R118" s="13"/>
      <c r="S118" s="13" t="s">
        <v>59</v>
      </c>
      <c r="T118" s="16"/>
      <c r="U118" s="16"/>
      <c r="V118" s="16"/>
      <c r="W118" s="16"/>
      <c r="X118" s="16"/>
      <c r="Y118" s="16"/>
      <c r="Z118" s="16"/>
      <c r="AA118" s="16"/>
      <c r="AB118" s="16"/>
      <c r="AC118" s="14"/>
      <c r="AD118" s="14"/>
      <c r="AE118" s="14">
        <v>1</v>
      </c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>
        <v>87561</v>
      </c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>
        <v>87561</v>
      </c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>
        <v>0</v>
      </c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>
        <v>0</v>
      </c>
      <c r="CB118" s="17" t="e">
        <v>#DIV/0!</v>
      </c>
      <c r="CC118" s="17" t="e">
        <v>#DIV/0!</v>
      </c>
      <c r="CD118" s="17" t="e">
        <v>#DIV/0!</v>
      </c>
      <c r="CE118" s="17" t="e">
        <v>#DIV/0!</v>
      </c>
      <c r="CF118" s="17" t="e">
        <v>#DIV/0!</v>
      </c>
      <c r="CG118" s="17" t="e">
        <v>#DIV/0!</v>
      </c>
      <c r="CH118" s="17" t="e">
        <v>#DIV/0!</v>
      </c>
      <c r="CI118" s="17" t="e">
        <v>#DIV/0!</v>
      </c>
      <c r="CJ118" s="17" t="e">
        <v>#DIV/0!</v>
      </c>
      <c r="CK118" s="17" t="e">
        <v>#DIV/0!</v>
      </c>
      <c r="CL118" s="17" t="e">
        <v>#DIV/0!</v>
      </c>
      <c r="CM118" s="17" t="e">
        <v>#DIV/0!</v>
      </c>
      <c r="CN118" s="17" t="e">
        <v>#DIV/0!</v>
      </c>
      <c r="CO118" s="17" t="e">
        <v>#DIV/0!</v>
      </c>
      <c r="CP118" s="17" t="e">
        <v>#DIV/0!</v>
      </c>
      <c r="CQ118" s="17" t="e">
        <v>#DIV/0!</v>
      </c>
      <c r="CR118" s="17" t="e">
        <v>#DIV/0!</v>
      </c>
      <c r="CS118" s="17" t="e">
        <v>#DIV/0!</v>
      </c>
      <c r="CT118" s="17" t="e">
        <v>#DIV/0!</v>
      </c>
      <c r="CU118" s="17" t="e">
        <v>#DIV/0!</v>
      </c>
      <c r="CV118" s="17" t="e">
        <v>#DIV/0!</v>
      </c>
      <c r="CW118" s="17" t="e">
        <v>#DIV/0!</v>
      </c>
      <c r="CX118" s="17" t="e">
        <v>#DIV/0!</v>
      </c>
      <c r="CY118" s="17" t="e">
        <v>#DIV/0!</v>
      </c>
      <c r="CZ118" s="17">
        <v>0</v>
      </c>
      <c r="DA118" s="17">
        <v>0</v>
      </c>
      <c r="DB118" s="17">
        <v>0</v>
      </c>
      <c r="DC118" s="17">
        <v>0</v>
      </c>
      <c r="DD118" s="17">
        <v>0</v>
      </c>
      <c r="DE118" s="17">
        <v>0</v>
      </c>
      <c r="DF118" s="17">
        <v>0</v>
      </c>
      <c r="DG118" s="17">
        <v>0</v>
      </c>
      <c r="DH118" s="17">
        <v>0</v>
      </c>
      <c r="DI118" s="17">
        <v>0</v>
      </c>
      <c r="DJ118" s="17">
        <v>0</v>
      </c>
      <c r="DK118" s="17">
        <v>0.15612980790477279</v>
      </c>
      <c r="DL118" s="18">
        <v>0</v>
      </c>
      <c r="DM118" s="18">
        <v>0</v>
      </c>
      <c r="DN118" s="18">
        <v>0</v>
      </c>
      <c r="DO118" s="18">
        <v>0</v>
      </c>
      <c r="DP118" s="18">
        <v>0</v>
      </c>
      <c r="DQ118" s="18">
        <v>0</v>
      </c>
      <c r="DR118" s="18">
        <v>0</v>
      </c>
      <c r="DS118" s="18">
        <v>0</v>
      </c>
      <c r="DT118" s="18">
        <v>0</v>
      </c>
      <c r="DU118" s="18">
        <v>0</v>
      </c>
      <c r="DV118" s="18">
        <v>0</v>
      </c>
      <c r="DW118" s="18">
        <v>115.86221383163692</v>
      </c>
      <c r="DX118" s="18">
        <v>0</v>
      </c>
      <c r="DY118" s="18">
        <v>0</v>
      </c>
      <c r="DZ118" s="18">
        <v>0</v>
      </c>
      <c r="EA118" s="18">
        <v>0</v>
      </c>
      <c r="EB118" s="18">
        <v>0</v>
      </c>
      <c r="EC118" s="18">
        <v>0</v>
      </c>
      <c r="ED118" s="18">
        <v>0</v>
      </c>
      <c r="EE118" s="18">
        <v>0</v>
      </c>
      <c r="EF118" s="18">
        <v>0</v>
      </c>
      <c r="EG118" s="18">
        <v>0</v>
      </c>
      <c r="EH118" s="18">
        <v>0</v>
      </c>
      <c r="EI118" s="18">
        <v>107.90824989651131</v>
      </c>
      <c r="EJ118" s="18">
        <v>0</v>
      </c>
      <c r="EK118" s="18">
        <v>0</v>
      </c>
      <c r="EL118" s="18">
        <v>0</v>
      </c>
      <c r="EM118" s="18">
        <v>0</v>
      </c>
      <c r="EN118" s="18">
        <v>0</v>
      </c>
      <c r="EO118" s="18">
        <v>0</v>
      </c>
      <c r="EP118" s="18">
        <v>0</v>
      </c>
      <c r="EQ118" s="18">
        <v>0</v>
      </c>
      <c r="ER118" s="18">
        <v>0</v>
      </c>
      <c r="ES118" s="18">
        <v>0</v>
      </c>
      <c r="ET118" s="18">
        <v>0</v>
      </c>
      <c r="EU118" s="18">
        <v>8.0490807787673671</v>
      </c>
      <c r="EV118" s="18">
        <v>0</v>
      </c>
      <c r="EW118" s="18">
        <v>0</v>
      </c>
      <c r="EX118" s="18">
        <v>0</v>
      </c>
      <c r="EY118" s="18">
        <v>0</v>
      </c>
      <c r="EZ118" s="18">
        <v>0</v>
      </c>
      <c r="FA118" s="18">
        <v>0</v>
      </c>
      <c r="FB118" s="18">
        <v>0</v>
      </c>
      <c r="FC118" s="18">
        <v>0</v>
      </c>
      <c r="FD118" s="18">
        <v>0</v>
      </c>
      <c r="FE118" s="18">
        <v>0</v>
      </c>
      <c r="FF118" s="18">
        <v>0</v>
      </c>
      <c r="FG118" s="18">
        <v>757.92895279018842</v>
      </c>
      <c r="FH118" s="14">
        <v>0</v>
      </c>
      <c r="FI118" s="14">
        <v>0</v>
      </c>
      <c r="FJ118" s="14">
        <v>0</v>
      </c>
      <c r="FK118" s="14">
        <v>0</v>
      </c>
      <c r="FL118" s="14">
        <v>0</v>
      </c>
      <c r="FM118" s="14">
        <v>0</v>
      </c>
      <c r="FN118" s="14">
        <v>0</v>
      </c>
      <c r="FO118" s="14">
        <v>0</v>
      </c>
      <c r="FP118" s="14">
        <v>0</v>
      </c>
      <c r="FQ118" s="14">
        <v>0</v>
      </c>
      <c r="FR118" s="14">
        <v>0</v>
      </c>
      <c r="FS118" s="14">
        <v>60232018</v>
      </c>
      <c r="FT118" s="17">
        <v>0</v>
      </c>
      <c r="FU118" s="17">
        <v>0</v>
      </c>
      <c r="FV118" s="17">
        <v>0</v>
      </c>
      <c r="FW118" s="17">
        <v>0</v>
      </c>
      <c r="FX118" s="17">
        <v>0</v>
      </c>
      <c r="FY118" s="17">
        <v>0</v>
      </c>
      <c r="FZ118" s="17">
        <v>0</v>
      </c>
      <c r="GA118" s="17">
        <v>0</v>
      </c>
      <c r="GB118" s="17">
        <v>0</v>
      </c>
      <c r="GC118" s="17">
        <v>0</v>
      </c>
      <c r="GD118" s="17">
        <v>0</v>
      </c>
      <c r="GE118" s="17">
        <v>0.19799444674093433</v>
      </c>
      <c r="GF118" s="16"/>
      <c r="GG118" s="16"/>
      <c r="GH118" s="16"/>
      <c r="GI118" s="16"/>
      <c r="GJ118" s="16"/>
      <c r="GK118" s="16"/>
      <c r="GL118" s="16"/>
      <c r="GM118" s="16"/>
      <c r="GN118" s="16"/>
      <c r="GO118" s="16"/>
      <c r="GP118" s="16"/>
      <c r="GQ118" s="16">
        <v>0</v>
      </c>
      <c r="GR118" s="16"/>
      <c r="GS118" s="16"/>
      <c r="GT118" s="16"/>
      <c r="GU118" s="16"/>
      <c r="GV118" s="16"/>
      <c r="GW118" s="16"/>
      <c r="GX118" s="16"/>
      <c r="GY118" s="16"/>
      <c r="GZ118" s="16"/>
      <c r="HA118" s="16"/>
      <c r="HB118" s="16"/>
      <c r="HC118" s="16">
        <v>0</v>
      </c>
      <c r="HD118" s="16"/>
      <c r="HE118" s="16"/>
      <c r="HF118" s="16"/>
      <c r="HG118" s="16"/>
      <c r="HH118" s="16"/>
      <c r="HI118" s="16"/>
      <c r="HJ118" s="16"/>
      <c r="HK118" s="16"/>
      <c r="HL118" s="16"/>
      <c r="HM118" s="16"/>
      <c r="HN118" s="16"/>
      <c r="HO118" s="16">
        <v>0</v>
      </c>
      <c r="HP118" s="16"/>
      <c r="HQ118" s="16"/>
      <c r="HR118" s="16"/>
      <c r="HS118" s="16"/>
      <c r="HT118" s="16"/>
      <c r="HU118" s="16"/>
      <c r="HV118" s="16"/>
      <c r="HW118" s="16"/>
      <c r="HX118" s="16"/>
      <c r="HY118" s="16"/>
      <c r="HZ118" s="16"/>
      <c r="IA118" s="16">
        <v>0</v>
      </c>
      <c r="IB118" s="16"/>
      <c r="IC118" s="16"/>
      <c r="ID118" s="16"/>
      <c r="IE118" s="16"/>
      <c r="IF118" s="16"/>
      <c r="IG118" s="16"/>
      <c r="IH118" s="16"/>
      <c r="II118" s="16"/>
      <c r="IJ118" s="16"/>
      <c r="IK118" s="16"/>
      <c r="IL118" s="16"/>
      <c r="IM118" s="16">
        <v>0</v>
      </c>
      <c r="IN118" s="16"/>
      <c r="IO118" s="16"/>
      <c r="IP118" s="16"/>
      <c r="IQ118" s="16"/>
      <c r="IR118" s="16"/>
      <c r="IS118" s="16"/>
      <c r="IT118" s="16"/>
      <c r="IU118" s="16"/>
      <c r="IV118" s="16"/>
      <c r="IW118" s="16"/>
      <c r="IX118" s="16"/>
      <c r="IY118" s="16">
        <v>0</v>
      </c>
      <c r="IZ118" s="16"/>
      <c r="JA118" s="16"/>
      <c r="JB118" s="16"/>
      <c r="JC118" s="16"/>
      <c r="JD118" s="16"/>
      <c r="JE118" s="16"/>
      <c r="JF118" s="16"/>
      <c r="JG118" s="16"/>
      <c r="JH118" s="16"/>
      <c r="JI118" s="16"/>
      <c r="JJ118" s="16"/>
      <c r="JK118" s="16">
        <v>0</v>
      </c>
      <c r="JL118" s="16"/>
      <c r="JM118" s="16"/>
      <c r="JN118" s="16"/>
      <c r="JO118" s="16"/>
      <c r="JP118" s="16"/>
      <c r="JQ118" s="16"/>
      <c r="JR118" s="16"/>
      <c r="JS118" s="16"/>
      <c r="JT118" s="16"/>
      <c r="JU118" s="16"/>
      <c r="JV118" s="16"/>
      <c r="JW118" s="16">
        <v>0</v>
      </c>
      <c r="JX118" s="16"/>
      <c r="JY118" s="16"/>
      <c r="JZ118" s="16"/>
      <c r="KA118" s="16"/>
      <c r="KB118" s="16"/>
      <c r="KC118" s="16"/>
      <c r="KD118" s="16"/>
      <c r="KE118" s="16"/>
      <c r="KF118" s="16"/>
      <c r="KG118" s="16"/>
      <c r="KH118" s="16"/>
      <c r="KI118" s="16">
        <v>0</v>
      </c>
      <c r="KJ118" s="16"/>
      <c r="KK118" s="16"/>
      <c r="KL118" s="16"/>
      <c r="KM118" s="16"/>
      <c r="KN118" s="16"/>
      <c r="KO118" s="16"/>
      <c r="KP118" s="16"/>
      <c r="KQ118" s="16"/>
      <c r="KR118" s="16"/>
      <c r="KS118" s="16"/>
      <c r="KT118" s="16"/>
      <c r="KU118" s="16">
        <v>0</v>
      </c>
      <c r="KV118" s="16"/>
      <c r="KW118" s="16"/>
      <c r="KX118" s="16"/>
      <c r="KY118" s="16"/>
      <c r="KZ118" s="16"/>
      <c r="LA118" s="16"/>
      <c r="LB118" s="16"/>
      <c r="LC118" s="16"/>
      <c r="LD118" s="16"/>
      <c r="LE118" s="16"/>
      <c r="LF118" s="16"/>
      <c r="LG118" s="16">
        <v>0</v>
      </c>
      <c r="LH118" s="16"/>
      <c r="LI118" s="16"/>
      <c r="LJ118" s="16"/>
      <c r="LK118" s="16"/>
      <c r="LL118" s="16"/>
      <c r="LM118" s="16"/>
      <c r="LN118" s="16"/>
      <c r="LO118" s="16"/>
      <c r="LP118" s="16"/>
      <c r="LQ118" s="16"/>
      <c r="LR118" s="16"/>
      <c r="LS118" s="16">
        <v>3628</v>
      </c>
      <c r="LT118" s="15"/>
      <c r="LU118" s="15"/>
      <c r="LV118" s="15"/>
      <c r="LW118" s="15"/>
      <c r="LX118" s="15"/>
      <c r="LY118" s="15"/>
      <c r="LZ118" s="15"/>
      <c r="MA118" s="15"/>
      <c r="MB118" s="15"/>
      <c r="MC118" s="15"/>
      <c r="MD118" s="15"/>
      <c r="ME118" s="15">
        <v>0</v>
      </c>
      <c r="MF118" s="15"/>
      <c r="MG118" s="15"/>
      <c r="MH118" s="15"/>
      <c r="MI118" s="15"/>
      <c r="MJ118" s="15"/>
      <c r="MK118" s="15"/>
      <c r="ML118" s="15"/>
      <c r="MM118" s="15"/>
      <c r="MN118" s="15"/>
      <c r="MO118" s="15"/>
      <c r="MP118" s="15"/>
      <c r="MQ118" s="15">
        <v>0</v>
      </c>
      <c r="MR118" s="15"/>
      <c r="MS118" s="15"/>
      <c r="MT118" s="15"/>
      <c r="MU118" s="15"/>
      <c r="MV118" s="15"/>
      <c r="MW118" s="15"/>
      <c r="MX118" s="15"/>
      <c r="MY118" s="15"/>
      <c r="MZ118" s="15"/>
      <c r="NA118" s="15"/>
      <c r="NB118" s="15"/>
      <c r="NC118" s="15">
        <v>0</v>
      </c>
      <c r="ND118" s="15"/>
      <c r="NE118" s="15"/>
      <c r="NF118" s="15"/>
      <c r="NG118" s="15"/>
      <c r="NH118" s="15"/>
      <c r="NI118" s="15"/>
      <c r="NJ118" s="15"/>
      <c r="NK118" s="15"/>
      <c r="NL118" s="15"/>
      <c r="NM118" s="15"/>
      <c r="NN118" s="15"/>
      <c r="NO118" s="15">
        <v>0</v>
      </c>
      <c r="NP118" s="15"/>
      <c r="NQ118" s="15"/>
      <c r="NR118" s="15"/>
      <c r="NS118" s="15"/>
      <c r="NT118" s="15"/>
      <c r="NU118" s="15"/>
      <c r="NV118" s="15"/>
      <c r="NW118" s="15"/>
      <c r="NX118" s="15"/>
      <c r="NY118" s="15"/>
      <c r="NZ118" s="15"/>
      <c r="OA118" s="15">
        <v>0</v>
      </c>
      <c r="OB118" s="15"/>
      <c r="OC118" s="15"/>
      <c r="OD118" s="15"/>
      <c r="OE118" s="15"/>
      <c r="OF118" s="15"/>
      <c r="OG118" s="15"/>
      <c r="OH118" s="15"/>
      <c r="OI118" s="15"/>
      <c r="OJ118" s="15"/>
      <c r="OK118" s="15"/>
      <c r="OL118" s="15"/>
      <c r="OM118" s="15">
        <v>0</v>
      </c>
      <c r="ON118" s="15"/>
      <c r="OO118" s="15"/>
      <c r="OP118" s="15"/>
      <c r="OQ118" s="15"/>
      <c r="OR118" s="15"/>
      <c r="OS118" s="15"/>
      <c r="OT118" s="15"/>
      <c r="OU118" s="15"/>
      <c r="OV118" s="15"/>
      <c r="OW118" s="15"/>
      <c r="OX118" s="15"/>
      <c r="OY118" s="15">
        <v>0</v>
      </c>
      <c r="OZ118" s="15"/>
      <c r="PA118" s="15"/>
      <c r="PB118" s="15"/>
      <c r="PC118" s="15"/>
      <c r="PD118" s="15"/>
      <c r="PE118" s="15"/>
      <c r="PF118" s="15"/>
      <c r="PG118" s="15"/>
      <c r="PH118" s="15"/>
      <c r="PI118" s="15"/>
      <c r="PJ118" s="15"/>
      <c r="PK118" s="15">
        <v>0</v>
      </c>
      <c r="PL118" s="15"/>
      <c r="PM118" s="15"/>
      <c r="PN118" s="15"/>
      <c r="PO118" s="15"/>
      <c r="PP118" s="15"/>
      <c r="PQ118" s="15"/>
      <c r="PR118" s="15"/>
      <c r="PS118" s="15"/>
      <c r="PT118" s="15"/>
      <c r="PU118" s="15"/>
      <c r="PV118" s="15"/>
      <c r="PW118" s="15">
        <v>0</v>
      </c>
      <c r="PX118" s="15"/>
      <c r="PY118" s="15"/>
      <c r="PZ118" s="15"/>
      <c r="QA118" s="15"/>
      <c r="QB118" s="15"/>
      <c r="QC118" s="15"/>
      <c r="QD118" s="15"/>
      <c r="QE118" s="15"/>
      <c r="QF118" s="15"/>
      <c r="QG118" s="15"/>
      <c r="QH118" s="15"/>
      <c r="QI118" s="15">
        <v>0</v>
      </c>
    </row>
    <row r="119" spans="16:451">
      <c r="P119" s="11"/>
      <c r="Q119" s="11"/>
      <c r="R119" s="13" t="s">
        <v>108</v>
      </c>
      <c r="S119" s="13" t="s">
        <v>48</v>
      </c>
      <c r="T119" s="16"/>
      <c r="U119" s="16">
        <v>7</v>
      </c>
      <c r="V119" s="16"/>
      <c r="W119" s="16"/>
      <c r="X119" s="16"/>
      <c r="Y119" s="16"/>
      <c r="Z119" s="16"/>
      <c r="AA119" s="16"/>
      <c r="AB119" s="16">
        <v>1</v>
      </c>
      <c r="AC119" s="16"/>
      <c r="AD119" s="16"/>
      <c r="AE119" s="16"/>
      <c r="AF119" s="24"/>
      <c r="AG119" s="24">
        <v>25887.98</v>
      </c>
      <c r="AH119" s="24"/>
      <c r="AI119" s="24"/>
      <c r="AJ119" s="24"/>
      <c r="AK119" s="24"/>
      <c r="AL119" s="24"/>
      <c r="AM119" s="24"/>
      <c r="AN119" s="24">
        <v>0</v>
      </c>
      <c r="AO119" s="24"/>
      <c r="AP119" s="24"/>
      <c r="AQ119" s="24"/>
      <c r="AR119" s="15"/>
      <c r="AS119" s="15">
        <v>25887.98</v>
      </c>
      <c r="AT119" s="15"/>
      <c r="AU119" s="15"/>
      <c r="AV119" s="15"/>
      <c r="AW119" s="15"/>
      <c r="AX119" s="15"/>
      <c r="AY119" s="15"/>
      <c r="AZ119" s="15">
        <v>0</v>
      </c>
      <c r="BA119" s="15"/>
      <c r="BB119" s="15"/>
      <c r="BC119" s="15"/>
      <c r="BD119" s="15"/>
      <c r="BE119" s="15">
        <v>0</v>
      </c>
      <c r="BF119" s="15"/>
      <c r="BG119" s="15"/>
      <c r="BH119" s="15"/>
      <c r="BI119" s="15"/>
      <c r="BJ119" s="15"/>
      <c r="BK119" s="15"/>
      <c r="BL119" s="15">
        <v>0</v>
      </c>
      <c r="BM119" s="15"/>
      <c r="BN119" s="15"/>
      <c r="BO119" s="15"/>
      <c r="BP119" s="15"/>
      <c r="BQ119" s="15">
        <v>388.103966833333</v>
      </c>
      <c r="BR119" s="15"/>
      <c r="BS119" s="15"/>
      <c r="BT119" s="15"/>
      <c r="BU119" s="15"/>
      <c r="BV119" s="15"/>
      <c r="BW119" s="15"/>
      <c r="BX119" s="15">
        <v>0</v>
      </c>
      <c r="BY119" s="15"/>
      <c r="BZ119" s="15"/>
      <c r="CA119" s="15"/>
      <c r="CB119" s="17" t="e">
        <v>#DIV/0!</v>
      </c>
      <c r="CC119" s="17">
        <v>0</v>
      </c>
      <c r="CD119" s="17" t="e">
        <v>#DIV/0!</v>
      </c>
      <c r="CE119" s="17" t="e">
        <v>#DIV/0!</v>
      </c>
      <c r="CF119" s="17" t="e">
        <v>#DIV/0!</v>
      </c>
      <c r="CG119" s="17" t="e">
        <v>#DIV/0!</v>
      </c>
      <c r="CH119" s="17" t="e">
        <v>#DIV/0!</v>
      </c>
      <c r="CI119" s="17" t="e">
        <v>#DIV/0!</v>
      </c>
      <c r="CJ119" s="17" t="e">
        <v>#DIV/0!</v>
      </c>
      <c r="CK119" s="17" t="e">
        <v>#DIV/0!</v>
      </c>
      <c r="CL119" s="17" t="e">
        <v>#DIV/0!</v>
      </c>
      <c r="CM119" s="17" t="e">
        <v>#DIV/0!</v>
      </c>
      <c r="CN119" s="17" t="e">
        <v>#DIV/0!</v>
      </c>
      <c r="CO119" s="17">
        <v>0</v>
      </c>
      <c r="CP119" s="17" t="e">
        <v>#DIV/0!</v>
      </c>
      <c r="CQ119" s="17" t="e">
        <v>#DIV/0!</v>
      </c>
      <c r="CR119" s="17" t="e">
        <v>#DIV/0!</v>
      </c>
      <c r="CS119" s="17" t="e">
        <v>#DIV/0!</v>
      </c>
      <c r="CT119" s="17" t="e">
        <v>#DIV/0!</v>
      </c>
      <c r="CU119" s="17" t="e">
        <v>#DIV/0!</v>
      </c>
      <c r="CV119" s="17" t="e">
        <v>#DIV/0!</v>
      </c>
      <c r="CW119" s="17" t="e">
        <v>#DIV/0!</v>
      </c>
      <c r="CX119" s="17" t="e">
        <v>#DIV/0!</v>
      </c>
      <c r="CY119" s="17" t="e">
        <v>#DIV/0!</v>
      </c>
      <c r="CZ119" s="17">
        <v>0</v>
      </c>
      <c r="DA119" s="17">
        <v>0.1769856004793452</v>
      </c>
      <c r="DB119" s="17">
        <v>0</v>
      </c>
      <c r="DC119" s="17">
        <v>0</v>
      </c>
      <c r="DD119" s="17">
        <v>0</v>
      </c>
      <c r="DE119" s="17">
        <v>0</v>
      </c>
      <c r="DF119" s="17">
        <v>0</v>
      </c>
      <c r="DG119" s="17">
        <v>0</v>
      </c>
      <c r="DH119" s="17">
        <v>0.17990000000000003</v>
      </c>
      <c r="DI119" s="17">
        <v>0</v>
      </c>
      <c r="DJ119" s="17">
        <v>0</v>
      </c>
      <c r="DK119" s="17">
        <v>0</v>
      </c>
      <c r="DL119" s="18">
        <v>0</v>
      </c>
      <c r="DM119" s="18">
        <v>110.62074720604325</v>
      </c>
      <c r="DN119" s="18">
        <v>0</v>
      </c>
      <c r="DO119" s="18">
        <v>0</v>
      </c>
      <c r="DP119" s="18">
        <v>0</v>
      </c>
      <c r="DQ119" s="18">
        <v>0</v>
      </c>
      <c r="DR119" s="18">
        <v>0</v>
      </c>
      <c r="DS119" s="18">
        <v>0</v>
      </c>
      <c r="DT119" s="18">
        <v>120</v>
      </c>
      <c r="DU119" s="18">
        <v>0</v>
      </c>
      <c r="DV119" s="18">
        <v>0</v>
      </c>
      <c r="DW119" s="18">
        <v>0</v>
      </c>
      <c r="DX119" s="18">
        <v>0</v>
      </c>
      <c r="DY119" s="18">
        <v>99.326733441849072</v>
      </c>
      <c r="DZ119" s="18">
        <v>0</v>
      </c>
      <c r="EA119" s="18">
        <v>0</v>
      </c>
      <c r="EB119" s="18">
        <v>0</v>
      </c>
      <c r="EC119" s="18">
        <v>0</v>
      </c>
      <c r="ED119" s="18">
        <v>0</v>
      </c>
      <c r="EE119" s="18">
        <v>0</v>
      </c>
      <c r="EF119" s="18">
        <v>109</v>
      </c>
      <c r="EG119" s="18">
        <v>0</v>
      </c>
      <c r="EH119" s="18">
        <v>0</v>
      </c>
      <c r="EI119" s="18">
        <v>0</v>
      </c>
      <c r="EJ119" s="18">
        <v>0</v>
      </c>
      <c r="EK119" s="18">
        <v>11.505614597711466</v>
      </c>
      <c r="EL119" s="18">
        <v>0</v>
      </c>
      <c r="EM119" s="18">
        <v>0</v>
      </c>
      <c r="EN119" s="18">
        <v>0</v>
      </c>
      <c r="EO119" s="18">
        <v>0</v>
      </c>
      <c r="EP119" s="18">
        <v>0</v>
      </c>
      <c r="EQ119" s="18">
        <v>0</v>
      </c>
      <c r="ER119" s="18">
        <v>11</v>
      </c>
      <c r="ES119" s="18">
        <v>0</v>
      </c>
      <c r="ET119" s="18">
        <v>0</v>
      </c>
      <c r="EU119" s="18">
        <v>0</v>
      </c>
      <c r="EV119" s="18">
        <v>0</v>
      </c>
      <c r="EW119" s="18">
        <v>629.29885173910623</v>
      </c>
      <c r="EX119" s="18">
        <v>0</v>
      </c>
      <c r="EY119" s="18">
        <v>0</v>
      </c>
      <c r="EZ119" s="18">
        <v>0</v>
      </c>
      <c r="FA119" s="18">
        <v>0</v>
      </c>
      <c r="FB119" s="18">
        <v>0</v>
      </c>
      <c r="FC119" s="18">
        <v>0</v>
      </c>
      <c r="FD119" s="18">
        <v>0</v>
      </c>
      <c r="FE119" s="18">
        <v>0</v>
      </c>
      <c r="FF119" s="18">
        <v>0</v>
      </c>
      <c r="FG119" s="18">
        <v>0</v>
      </c>
      <c r="FH119" s="14">
        <v>0</v>
      </c>
      <c r="FI119" s="14">
        <v>16811.428571428572</v>
      </c>
      <c r="FJ119" s="14">
        <v>0</v>
      </c>
      <c r="FK119" s="14">
        <v>0</v>
      </c>
      <c r="FL119" s="14">
        <v>0</v>
      </c>
      <c r="FM119" s="14">
        <v>0</v>
      </c>
      <c r="FN119" s="14">
        <v>0</v>
      </c>
      <c r="FO119" s="14">
        <v>0</v>
      </c>
      <c r="FP119" s="14">
        <v>13100</v>
      </c>
      <c r="FQ119" s="14">
        <v>0</v>
      </c>
      <c r="FR119" s="14">
        <v>0</v>
      </c>
      <c r="FS119" s="14">
        <v>0</v>
      </c>
      <c r="FT119" s="17">
        <v>0</v>
      </c>
      <c r="FU119" s="17">
        <v>0.12425858259687288</v>
      </c>
      <c r="FV119" s="17">
        <v>0</v>
      </c>
      <c r="FW119" s="17">
        <v>0</v>
      </c>
      <c r="FX119" s="17">
        <v>0</v>
      </c>
      <c r="FY119" s="17">
        <v>0</v>
      </c>
      <c r="FZ119" s="17">
        <v>0</v>
      </c>
      <c r="GA119" s="17">
        <v>0</v>
      </c>
      <c r="GB119" s="17">
        <v>0.105</v>
      </c>
      <c r="GC119" s="17">
        <v>0</v>
      </c>
      <c r="GD119" s="17">
        <v>0</v>
      </c>
      <c r="GE119" s="17">
        <v>0</v>
      </c>
      <c r="GF119" s="16"/>
      <c r="GG119" s="16">
        <v>0</v>
      </c>
      <c r="GH119" s="16"/>
      <c r="GI119" s="16"/>
      <c r="GJ119" s="16"/>
      <c r="GK119" s="16"/>
      <c r="GL119" s="16"/>
      <c r="GM119" s="16"/>
      <c r="GN119" s="16">
        <v>0</v>
      </c>
      <c r="GO119" s="16"/>
      <c r="GP119" s="16"/>
      <c r="GQ119" s="16"/>
      <c r="GR119" s="16"/>
      <c r="GS119" s="16">
        <v>7</v>
      </c>
      <c r="GT119" s="16"/>
      <c r="GU119" s="16"/>
      <c r="GV119" s="16"/>
      <c r="GW119" s="16"/>
      <c r="GX119" s="16"/>
      <c r="GY119" s="16"/>
      <c r="GZ119" s="16">
        <v>0</v>
      </c>
      <c r="HA119" s="16"/>
      <c r="HB119" s="16"/>
      <c r="HC119" s="16"/>
      <c r="HD119" s="16"/>
      <c r="HE119" s="16">
        <v>0</v>
      </c>
      <c r="HF119" s="16"/>
      <c r="HG119" s="16"/>
      <c r="HH119" s="16"/>
      <c r="HI119" s="16"/>
      <c r="HJ119" s="16"/>
      <c r="HK119" s="16"/>
      <c r="HL119" s="16">
        <v>0</v>
      </c>
      <c r="HM119" s="16"/>
      <c r="HN119" s="16"/>
      <c r="HO119" s="16"/>
      <c r="HP119" s="16"/>
      <c r="HQ119" s="16">
        <v>0</v>
      </c>
      <c r="HR119" s="16"/>
      <c r="HS119" s="16"/>
      <c r="HT119" s="16"/>
      <c r="HU119" s="16"/>
      <c r="HV119" s="16"/>
      <c r="HW119" s="16"/>
      <c r="HX119" s="16">
        <v>0</v>
      </c>
      <c r="HY119" s="16"/>
      <c r="HZ119" s="16"/>
      <c r="IA119" s="16"/>
      <c r="IB119" s="16"/>
      <c r="IC119" s="16">
        <v>0</v>
      </c>
      <c r="ID119" s="16"/>
      <c r="IE119" s="16"/>
      <c r="IF119" s="16"/>
      <c r="IG119" s="16"/>
      <c r="IH119" s="16"/>
      <c r="II119" s="16"/>
      <c r="IJ119" s="16">
        <v>0</v>
      </c>
      <c r="IK119" s="16"/>
      <c r="IL119" s="16"/>
      <c r="IM119" s="16"/>
      <c r="IN119" s="16"/>
      <c r="IO119" s="16">
        <v>0</v>
      </c>
      <c r="IP119" s="16"/>
      <c r="IQ119" s="16"/>
      <c r="IR119" s="16"/>
      <c r="IS119" s="16"/>
      <c r="IT119" s="16"/>
      <c r="IU119" s="16"/>
      <c r="IV119" s="16">
        <v>0</v>
      </c>
      <c r="IW119" s="16"/>
      <c r="IX119" s="16"/>
      <c r="IY119" s="16"/>
      <c r="IZ119" s="16"/>
      <c r="JA119" s="16">
        <v>0</v>
      </c>
      <c r="JB119" s="16"/>
      <c r="JC119" s="16"/>
      <c r="JD119" s="16"/>
      <c r="JE119" s="16"/>
      <c r="JF119" s="16"/>
      <c r="JG119" s="16"/>
      <c r="JH119" s="16">
        <v>0</v>
      </c>
      <c r="JI119" s="16"/>
      <c r="JJ119" s="16"/>
      <c r="JK119" s="16"/>
      <c r="JL119" s="16"/>
      <c r="JM119" s="16">
        <v>0</v>
      </c>
      <c r="JN119" s="16"/>
      <c r="JO119" s="16"/>
      <c r="JP119" s="16"/>
      <c r="JQ119" s="16"/>
      <c r="JR119" s="16"/>
      <c r="JS119" s="16"/>
      <c r="JT119" s="16">
        <v>0</v>
      </c>
      <c r="JU119" s="16"/>
      <c r="JV119" s="16"/>
      <c r="JW119" s="16"/>
      <c r="JX119" s="16"/>
      <c r="JY119" s="16">
        <v>0</v>
      </c>
      <c r="JZ119" s="16"/>
      <c r="KA119" s="16"/>
      <c r="KB119" s="16"/>
      <c r="KC119" s="16"/>
      <c r="KD119" s="16"/>
      <c r="KE119" s="16"/>
      <c r="KF119" s="16">
        <v>1</v>
      </c>
      <c r="KG119" s="16"/>
      <c r="KH119" s="16"/>
      <c r="KI119" s="16"/>
      <c r="KJ119" s="16"/>
      <c r="KK119" s="16">
        <v>0</v>
      </c>
      <c r="KL119" s="16"/>
      <c r="KM119" s="16"/>
      <c r="KN119" s="16"/>
      <c r="KO119" s="16"/>
      <c r="KP119" s="16"/>
      <c r="KQ119" s="16"/>
      <c r="KR119" s="16">
        <v>0</v>
      </c>
      <c r="KS119" s="16"/>
      <c r="KT119" s="16"/>
      <c r="KU119" s="16"/>
      <c r="KV119" s="16"/>
      <c r="KW119" s="16">
        <v>0</v>
      </c>
      <c r="KX119" s="16"/>
      <c r="KY119" s="16"/>
      <c r="KZ119" s="16"/>
      <c r="LA119" s="16"/>
      <c r="LB119" s="16"/>
      <c r="LC119" s="16"/>
      <c r="LD119" s="16">
        <v>0</v>
      </c>
      <c r="LE119" s="16"/>
      <c r="LF119" s="16"/>
      <c r="LG119" s="16"/>
      <c r="LH119" s="16"/>
      <c r="LI119" s="16">
        <v>0</v>
      </c>
      <c r="LJ119" s="16"/>
      <c r="LK119" s="16"/>
      <c r="LL119" s="16"/>
      <c r="LM119" s="16"/>
      <c r="LN119" s="16"/>
      <c r="LO119" s="16"/>
      <c r="LP119" s="16">
        <v>0</v>
      </c>
      <c r="LQ119" s="16"/>
      <c r="LR119" s="16"/>
      <c r="LS119" s="16"/>
      <c r="LT119" s="15"/>
      <c r="LU119" s="15">
        <v>0</v>
      </c>
      <c r="LV119" s="15"/>
      <c r="LW119" s="15"/>
      <c r="LX119" s="15"/>
      <c r="LY119" s="15"/>
      <c r="LZ119" s="15"/>
      <c r="MA119" s="15"/>
      <c r="MB119" s="15">
        <v>0</v>
      </c>
      <c r="MC119" s="15"/>
      <c r="MD119" s="15"/>
      <c r="ME119" s="15"/>
      <c r="MF119" s="15"/>
      <c r="MG119" s="15">
        <v>25887.98</v>
      </c>
      <c r="MH119" s="15"/>
      <c r="MI119" s="15"/>
      <c r="MJ119" s="15"/>
      <c r="MK119" s="15"/>
      <c r="ML119" s="15"/>
      <c r="MM119" s="15"/>
      <c r="MN119" s="15">
        <v>0</v>
      </c>
      <c r="MO119" s="15"/>
      <c r="MP119" s="15"/>
      <c r="MQ119" s="15"/>
      <c r="MR119" s="15"/>
      <c r="MS119" s="15">
        <v>0</v>
      </c>
      <c r="MT119" s="15"/>
      <c r="MU119" s="15"/>
      <c r="MV119" s="15"/>
      <c r="MW119" s="15"/>
      <c r="MX119" s="15"/>
      <c r="MY119" s="15"/>
      <c r="MZ119" s="15">
        <v>0</v>
      </c>
      <c r="NA119" s="15"/>
      <c r="NB119" s="15"/>
      <c r="NC119" s="15"/>
      <c r="ND119" s="15"/>
      <c r="NE119" s="15">
        <v>0</v>
      </c>
      <c r="NF119" s="15"/>
      <c r="NG119" s="15"/>
      <c r="NH119" s="15"/>
      <c r="NI119" s="15"/>
      <c r="NJ119" s="15"/>
      <c r="NK119" s="15"/>
      <c r="NL119" s="15">
        <v>0</v>
      </c>
      <c r="NM119" s="15"/>
      <c r="NN119" s="15"/>
      <c r="NO119" s="15"/>
      <c r="NP119" s="15"/>
      <c r="NQ119" s="15">
        <v>0</v>
      </c>
      <c r="NR119" s="15"/>
      <c r="NS119" s="15"/>
      <c r="NT119" s="15"/>
      <c r="NU119" s="15"/>
      <c r="NV119" s="15"/>
      <c r="NW119" s="15"/>
      <c r="NX119" s="15">
        <v>0</v>
      </c>
      <c r="NY119" s="15"/>
      <c r="NZ119" s="15"/>
      <c r="OA119" s="15"/>
      <c r="OB119" s="15"/>
      <c r="OC119" s="15">
        <v>0</v>
      </c>
      <c r="OD119" s="15"/>
      <c r="OE119" s="15"/>
      <c r="OF119" s="15"/>
      <c r="OG119" s="15"/>
      <c r="OH119" s="15"/>
      <c r="OI119" s="15"/>
      <c r="OJ119" s="15">
        <v>0</v>
      </c>
      <c r="OK119" s="15"/>
      <c r="OL119" s="15"/>
      <c r="OM119" s="15"/>
      <c r="ON119" s="15"/>
      <c r="OO119" s="15">
        <v>0</v>
      </c>
      <c r="OP119" s="15"/>
      <c r="OQ119" s="15"/>
      <c r="OR119" s="15"/>
      <c r="OS119" s="15"/>
      <c r="OT119" s="15"/>
      <c r="OU119" s="15"/>
      <c r="OV119" s="15">
        <v>0</v>
      </c>
      <c r="OW119" s="15"/>
      <c r="OX119" s="15"/>
      <c r="OY119" s="15"/>
      <c r="OZ119" s="15"/>
      <c r="PA119" s="15">
        <v>0</v>
      </c>
      <c r="PB119" s="15"/>
      <c r="PC119" s="15"/>
      <c r="PD119" s="15"/>
      <c r="PE119" s="15"/>
      <c r="PF119" s="15"/>
      <c r="PG119" s="15"/>
      <c r="PH119" s="15">
        <v>0</v>
      </c>
      <c r="PI119" s="15"/>
      <c r="PJ119" s="15"/>
      <c r="PK119" s="15"/>
      <c r="PL119" s="15"/>
      <c r="PM119" s="15">
        <v>0</v>
      </c>
      <c r="PN119" s="15"/>
      <c r="PO119" s="15"/>
      <c r="PP119" s="15"/>
      <c r="PQ119" s="15"/>
      <c r="PR119" s="15"/>
      <c r="PS119" s="15"/>
      <c r="PT119" s="15">
        <v>0</v>
      </c>
      <c r="PU119" s="15"/>
      <c r="PV119" s="15"/>
      <c r="PW119" s="15"/>
      <c r="PX119" s="15"/>
      <c r="PY119" s="15">
        <v>0</v>
      </c>
      <c r="PZ119" s="15"/>
      <c r="QA119" s="15"/>
      <c r="QB119" s="15"/>
      <c r="QC119" s="15"/>
      <c r="QD119" s="15"/>
      <c r="QE119" s="15"/>
      <c r="QF119" s="15">
        <v>0</v>
      </c>
      <c r="QG119" s="15"/>
      <c r="QH119" s="15"/>
      <c r="QI119" s="15"/>
    </row>
    <row r="120" spans="16:451">
      <c r="P120" s="11">
        <v>1.2177947146052522E-2</v>
      </c>
      <c r="Q120" s="11"/>
      <c r="R120" s="13"/>
      <c r="S120" s="13" t="s">
        <v>49</v>
      </c>
      <c r="T120" s="16"/>
      <c r="U120" s="16">
        <v>11814</v>
      </c>
      <c r="V120" s="16">
        <v>147</v>
      </c>
      <c r="W120" s="16">
        <v>3</v>
      </c>
      <c r="X120" s="16">
        <v>1</v>
      </c>
      <c r="Y120" s="16"/>
      <c r="Z120" s="16">
        <v>2</v>
      </c>
      <c r="AA120" s="16">
        <v>4</v>
      </c>
      <c r="AB120" s="16">
        <v>100</v>
      </c>
      <c r="AC120" s="16"/>
      <c r="AD120" s="16"/>
      <c r="AE120" s="16"/>
      <c r="AF120" s="24"/>
      <c r="AG120" s="24">
        <v>138015705.10281333</v>
      </c>
      <c r="AH120" s="24">
        <v>1863125.7629660896</v>
      </c>
      <c r="AI120" s="24">
        <v>42823.920333333299</v>
      </c>
      <c r="AJ120" s="24">
        <v>36476.81</v>
      </c>
      <c r="AK120" s="24"/>
      <c r="AL120" s="24">
        <v>22422.30333333333</v>
      </c>
      <c r="AM120" s="24">
        <v>12013.64</v>
      </c>
      <c r="AN120" s="24">
        <v>1024330.4101313128</v>
      </c>
      <c r="AO120" s="24"/>
      <c r="AP120" s="24"/>
      <c r="AQ120" s="24"/>
      <c r="AR120" s="15"/>
      <c r="AS120" s="15">
        <v>137208783.33066589</v>
      </c>
      <c r="AT120" s="15">
        <v>1857836.8799999994</v>
      </c>
      <c r="AU120" s="15">
        <v>42763.839999999997</v>
      </c>
      <c r="AV120" s="15">
        <v>36476.81</v>
      </c>
      <c r="AW120" s="15"/>
      <c r="AX120" s="15">
        <v>0</v>
      </c>
      <c r="AY120" s="15">
        <v>0</v>
      </c>
      <c r="AZ120" s="15">
        <v>57408.01</v>
      </c>
      <c r="BA120" s="15"/>
      <c r="BB120" s="15"/>
      <c r="BC120" s="15"/>
      <c r="BD120" s="15"/>
      <c r="BE120" s="15">
        <v>799698.09365161229</v>
      </c>
      <c r="BF120" s="15">
        <v>5267.5862994228046</v>
      </c>
      <c r="BG120" s="15">
        <v>77.910333333333298</v>
      </c>
      <c r="BH120" s="15">
        <v>0</v>
      </c>
      <c r="BI120" s="15"/>
      <c r="BJ120" s="15">
        <v>0</v>
      </c>
      <c r="BK120" s="15">
        <v>0</v>
      </c>
      <c r="BL120" s="15">
        <v>0</v>
      </c>
      <c r="BM120" s="15"/>
      <c r="BN120" s="15"/>
      <c r="BO120" s="15"/>
      <c r="BP120" s="15"/>
      <c r="BQ120" s="15">
        <v>1872963.1653192046</v>
      </c>
      <c r="BR120" s="15">
        <v>0</v>
      </c>
      <c r="BS120" s="15">
        <v>0</v>
      </c>
      <c r="BT120" s="15">
        <v>0</v>
      </c>
      <c r="BU120" s="15"/>
      <c r="BV120" s="15">
        <v>0</v>
      </c>
      <c r="BW120" s="15">
        <v>160.08000000000001</v>
      </c>
      <c r="BX120" s="15">
        <v>564.35</v>
      </c>
      <c r="BY120" s="15"/>
      <c r="BZ120" s="15"/>
      <c r="CA120" s="15"/>
      <c r="CB120" s="17" t="e">
        <v>#DIV/0!</v>
      </c>
      <c r="CC120" s="17">
        <v>0</v>
      </c>
      <c r="CD120" s="17">
        <v>0</v>
      </c>
      <c r="CE120" s="17">
        <v>0</v>
      </c>
      <c r="CF120" s="17">
        <v>0</v>
      </c>
      <c r="CG120" s="17" t="e">
        <v>#DIV/0!</v>
      </c>
      <c r="CH120" s="17">
        <v>0</v>
      </c>
      <c r="CI120" s="17">
        <v>1</v>
      </c>
      <c r="CJ120" s="17">
        <v>0</v>
      </c>
      <c r="CK120" s="17" t="e">
        <v>#DIV/0!</v>
      </c>
      <c r="CL120" s="17" t="e">
        <v>#DIV/0!</v>
      </c>
      <c r="CM120" s="17" t="e">
        <v>#DIV/0!</v>
      </c>
      <c r="CN120" s="17" t="e">
        <v>#DIV/0!</v>
      </c>
      <c r="CO120" s="17">
        <v>0</v>
      </c>
      <c r="CP120" s="17">
        <v>0</v>
      </c>
      <c r="CQ120" s="17">
        <v>0</v>
      </c>
      <c r="CR120" s="17">
        <v>0</v>
      </c>
      <c r="CS120" s="17" t="e">
        <v>#DIV/0!</v>
      </c>
      <c r="CT120" s="17">
        <v>0</v>
      </c>
      <c r="CU120" s="17">
        <v>0</v>
      </c>
      <c r="CV120" s="17">
        <v>0.999999999999999</v>
      </c>
      <c r="CW120" s="17" t="e">
        <v>#DIV/0!</v>
      </c>
      <c r="CX120" s="17" t="e">
        <v>#DIV/0!</v>
      </c>
      <c r="CY120" s="17" t="e">
        <v>#DIV/0!</v>
      </c>
      <c r="CZ120" s="17">
        <v>0</v>
      </c>
      <c r="DA120" s="17">
        <v>0.16257096956451803</v>
      </c>
      <c r="DB120" s="17">
        <v>0.17013682687142842</v>
      </c>
      <c r="DC120" s="17">
        <v>0.17989999999999998</v>
      </c>
      <c r="DD120" s="17">
        <v>0.17989999999999998</v>
      </c>
      <c r="DE120" s="17">
        <v>0</v>
      </c>
      <c r="DF120" s="17">
        <v>0.16406796267496113</v>
      </c>
      <c r="DG120" s="17">
        <v>0.16635087529116283</v>
      </c>
      <c r="DH120" s="17">
        <v>0.1600001831355802</v>
      </c>
      <c r="DI120" s="17">
        <v>0</v>
      </c>
      <c r="DJ120" s="17">
        <v>0</v>
      </c>
      <c r="DK120" s="17">
        <v>0</v>
      </c>
      <c r="DL120" s="18">
        <v>0</v>
      </c>
      <c r="DM120" s="18">
        <v>118.1374360192969</v>
      </c>
      <c r="DN120" s="18">
        <v>117.623417930426</v>
      </c>
      <c r="DO120" s="18">
        <v>120</v>
      </c>
      <c r="DP120" s="18">
        <v>120</v>
      </c>
      <c r="DQ120" s="18">
        <v>0</v>
      </c>
      <c r="DR120" s="18">
        <v>120</v>
      </c>
      <c r="DS120" s="18">
        <v>120</v>
      </c>
      <c r="DT120" s="18">
        <v>116.7964863806702</v>
      </c>
      <c r="DU120" s="18">
        <v>0</v>
      </c>
      <c r="DV120" s="18">
        <v>0</v>
      </c>
      <c r="DW120" s="18">
        <v>0</v>
      </c>
      <c r="DX120" s="18">
        <v>0</v>
      </c>
      <c r="DY120" s="18">
        <v>107.21713815907481</v>
      </c>
      <c r="DZ120" s="18">
        <v>106.8484604321102</v>
      </c>
      <c r="EA120" s="18">
        <v>109.78470641784251</v>
      </c>
      <c r="EB120" s="18">
        <v>112</v>
      </c>
      <c r="EC120" s="18">
        <v>0</v>
      </c>
      <c r="ED120" s="18">
        <v>109.41679626749611</v>
      </c>
      <c r="EE120" s="18">
        <v>109.81078429764572</v>
      </c>
      <c r="EF120" s="18">
        <v>105.8627068964621</v>
      </c>
      <c r="EG120" s="18">
        <v>0</v>
      </c>
      <c r="EH120" s="18">
        <v>0</v>
      </c>
      <c r="EI120" s="18">
        <v>0</v>
      </c>
      <c r="EJ120" s="18">
        <v>0</v>
      </c>
      <c r="EK120" s="18">
        <v>11.016323369633607</v>
      </c>
      <c r="EL120" s="18">
        <v>11.017825546676997</v>
      </c>
      <c r="EM120" s="18">
        <v>11.405097860719163</v>
      </c>
      <c r="EN120" s="18">
        <v>10</v>
      </c>
      <c r="EO120" s="18">
        <v>0</v>
      </c>
      <c r="EP120" s="18">
        <v>10.583203732503888</v>
      </c>
      <c r="EQ120" s="18">
        <v>11.023518933824839</v>
      </c>
      <c r="ER120" s="18">
        <v>10.937359905155887</v>
      </c>
      <c r="ES120" s="18">
        <v>0</v>
      </c>
      <c r="ET120" s="18">
        <v>0</v>
      </c>
      <c r="EU120" s="18">
        <v>0</v>
      </c>
      <c r="EV120" s="18">
        <v>0</v>
      </c>
      <c r="EW120" s="18">
        <v>685.71188322973728</v>
      </c>
      <c r="EX120" s="18">
        <v>668.12581262561184</v>
      </c>
      <c r="EY120" s="18">
        <v>652.35229858898504</v>
      </c>
      <c r="EZ120" s="18">
        <v>648</v>
      </c>
      <c r="FA120" s="18">
        <v>0</v>
      </c>
      <c r="FB120" s="18">
        <v>650.80948678071536</v>
      </c>
      <c r="FC120" s="18">
        <v>512.14314516129036</v>
      </c>
      <c r="FD120" s="18">
        <v>712.84808210110134</v>
      </c>
      <c r="FE120" s="18">
        <v>0</v>
      </c>
      <c r="FF120" s="18">
        <v>0</v>
      </c>
      <c r="FG120" s="18">
        <v>0</v>
      </c>
      <c r="FH120" s="14">
        <v>0</v>
      </c>
      <c r="FI120" s="14">
        <v>14176.500592517352</v>
      </c>
      <c r="FJ120" s="14">
        <v>14988.666666666666</v>
      </c>
      <c r="FK120" s="14">
        <v>17066.666666666668</v>
      </c>
      <c r="FL120" s="14">
        <v>42500</v>
      </c>
      <c r="FM120" s="14">
        <v>0</v>
      </c>
      <c r="FN120" s="14">
        <v>12860</v>
      </c>
      <c r="FO120" s="14">
        <v>6200</v>
      </c>
      <c r="FP120" s="14">
        <v>15000.5</v>
      </c>
      <c r="FQ120" s="14">
        <v>0</v>
      </c>
      <c r="FR120" s="14">
        <v>0</v>
      </c>
      <c r="FS120" s="14">
        <v>0</v>
      </c>
      <c r="FT120" s="17">
        <v>0</v>
      </c>
      <c r="FU120" s="17">
        <v>0.1499231825918971</v>
      </c>
      <c r="FV120" s="17">
        <v>0.12775486149625975</v>
      </c>
      <c r="FW120" s="17">
        <v>0.14179687499999999</v>
      </c>
      <c r="FX120" s="17">
        <v>0.10705882352941176</v>
      </c>
      <c r="FY120" s="17">
        <v>0</v>
      </c>
      <c r="FZ120" s="17">
        <v>0.1</v>
      </c>
      <c r="GA120" s="17">
        <v>0.2</v>
      </c>
      <c r="GB120" s="17">
        <v>0.18964743841871934</v>
      </c>
      <c r="GC120" s="17">
        <v>0</v>
      </c>
      <c r="GD120" s="17">
        <v>0</v>
      </c>
      <c r="GE120" s="17">
        <v>0</v>
      </c>
      <c r="GF120" s="16"/>
      <c r="GG120" s="16">
        <v>0</v>
      </c>
      <c r="GH120" s="16">
        <v>0</v>
      </c>
      <c r="GI120" s="16">
        <v>0</v>
      </c>
      <c r="GJ120" s="16">
        <v>0</v>
      </c>
      <c r="GK120" s="16"/>
      <c r="GL120" s="16">
        <v>0</v>
      </c>
      <c r="GM120" s="16">
        <v>0</v>
      </c>
      <c r="GN120" s="16">
        <v>0</v>
      </c>
      <c r="GO120" s="16"/>
      <c r="GP120" s="16"/>
      <c r="GQ120" s="16"/>
      <c r="GR120" s="16"/>
      <c r="GS120" s="16">
        <v>11814</v>
      </c>
      <c r="GT120" s="16">
        <v>0</v>
      </c>
      <c r="GU120" s="16">
        <v>0</v>
      </c>
      <c r="GV120" s="16">
        <v>0</v>
      </c>
      <c r="GW120" s="16"/>
      <c r="GX120" s="16">
        <v>0</v>
      </c>
      <c r="GY120" s="16">
        <v>0</v>
      </c>
      <c r="GZ120" s="16">
        <v>0</v>
      </c>
      <c r="HA120" s="16"/>
      <c r="HB120" s="16"/>
      <c r="HC120" s="16"/>
      <c r="HD120" s="16"/>
      <c r="HE120" s="16">
        <v>0</v>
      </c>
      <c r="HF120" s="16">
        <v>147</v>
      </c>
      <c r="HG120" s="16">
        <v>0</v>
      </c>
      <c r="HH120" s="16">
        <v>0</v>
      </c>
      <c r="HI120" s="16"/>
      <c r="HJ120" s="16">
        <v>0</v>
      </c>
      <c r="HK120" s="16">
        <v>0</v>
      </c>
      <c r="HL120" s="16">
        <v>0</v>
      </c>
      <c r="HM120" s="16"/>
      <c r="HN120" s="16"/>
      <c r="HO120" s="16"/>
      <c r="HP120" s="16"/>
      <c r="HQ120" s="16">
        <v>0</v>
      </c>
      <c r="HR120" s="16">
        <v>0</v>
      </c>
      <c r="HS120" s="16">
        <v>3</v>
      </c>
      <c r="HT120" s="16">
        <v>0</v>
      </c>
      <c r="HU120" s="16"/>
      <c r="HV120" s="16">
        <v>0</v>
      </c>
      <c r="HW120" s="16">
        <v>0</v>
      </c>
      <c r="HX120" s="16">
        <v>0</v>
      </c>
      <c r="HY120" s="16"/>
      <c r="HZ120" s="16"/>
      <c r="IA120" s="16"/>
      <c r="IB120" s="16"/>
      <c r="IC120" s="16">
        <v>0</v>
      </c>
      <c r="ID120" s="16">
        <v>0</v>
      </c>
      <c r="IE120" s="16">
        <v>0</v>
      </c>
      <c r="IF120" s="16">
        <v>1</v>
      </c>
      <c r="IG120" s="16"/>
      <c r="IH120" s="16">
        <v>0</v>
      </c>
      <c r="II120" s="16">
        <v>0</v>
      </c>
      <c r="IJ120" s="16">
        <v>0</v>
      </c>
      <c r="IK120" s="16"/>
      <c r="IL120" s="16"/>
      <c r="IM120" s="16"/>
      <c r="IN120" s="16"/>
      <c r="IO120" s="16">
        <v>0</v>
      </c>
      <c r="IP120" s="16">
        <v>0</v>
      </c>
      <c r="IQ120" s="16">
        <v>0</v>
      </c>
      <c r="IR120" s="16">
        <v>0</v>
      </c>
      <c r="IS120" s="16"/>
      <c r="IT120" s="16">
        <v>0</v>
      </c>
      <c r="IU120" s="16">
        <v>0</v>
      </c>
      <c r="IV120" s="16">
        <v>0</v>
      </c>
      <c r="IW120" s="16"/>
      <c r="IX120" s="16"/>
      <c r="IY120" s="16"/>
      <c r="IZ120" s="16"/>
      <c r="JA120" s="16">
        <v>0</v>
      </c>
      <c r="JB120" s="16">
        <v>0</v>
      </c>
      <c r="JC120" s="16">
        <v>0</v>
      </c>
      <c r="JD120" s="16">
        <v>0</v>
      </c>
      <c r="JE120" s="16"/>
      <c r="JF120" s="16">
        <v>2</v>
      </c>
      <c r="JG120" s="16">
        <v>0</v>
      </c>
      <c r="JH120" s="16">
        <v>0</v>
      </c>
      <c r="JI120" s="16"/>
      <c r="JJ120" s="16"/>
      <c r="JK120" s="16"/>
      <c r="JL120" s="16"/>
      <c r="JM120" s="16">
        <v>0</v>
      </c>
      <c r="JN120" s="16">
        <v>0</v>
      </c>
      <c r="JO120" s="16">
        <v>0</v>
      </c>
      <c r="JP120" s="16">
        <v>0</v>
      </c>
      <c r="JQ120" s="16"/>
      <c r="JR120" s="16">
        <v>0</v>
      </c>
      <c r="JS120" s="16">
        <v>4</v>
      </c>
      <c r="JT120" s="16">
        <v>0</v>
      </c>
      <c r="JU120" s="16"/>
      <c r="JV120" s="16"/>
      <c r="JW120" s="16"/>
      <c r="JX120" s="16"/>
      <c r="JY120" s="16">
        <v>0</v>
      </c>
      <c r="JZ120" s="16">
        <v>0</v>
      </c>
      <c r="KA120" s="16">
        <v>0</v>
      </c>
      <c r="KB120" s="16">
        <v>0</v>
      </c>
      <c r="KC120" s="16"/>
      <c r="KD120" s="16">
        <v>0</v>
      </c>
      <c r="KE120" s="16">
        <v>0</v>
      </c>
      <c r="KF120" s="16">
        <v>100</v>
      </c>
      <c r="KG120" s="16"/>
      <c r="KH120" s="16"/>
      <c r="KI120" s="16"/>
      <c r="KJ120" s="16"/>
      <c r="KK120" s="16">
        <v>0</v>
      </c>
      <c r="KL120" s="16">
        <v>0</v>
      </c>
      <c r="KM120" s="16">
        <v>0</v>
      </c>
      <c r="KN120" s="16">
        <v>0</v>
      </c>
      <c r="KO120" s="16"/>
      <c r="KP120" s="16">
        <v>0</v>
      </c>
      <c r="KQ120" s="16">
        <v>0</v>
      </c>
      <c r="KR120" s="16">
        <v>0</v>
      </c>
      <c r="KS120" s="16"/>
      <c r="KT120" s="16"/>
      <c r="KU120" s="16"/>
      <c r="KV120" s="16"/>
      <c r="KW120" s="16">
        <v>0</v>
      </c>
      <c r="KX120" s="16">
        <v>0</v>
      </c>
      <c r="KY120" s="16">
        <v>0</v>
      </c>
      <c r="KZ120" s="16">
        <v>0</v>
      </c>
      <c r="LA120" s="16"/>
      <c r="LB120" s="16">
        <v>0</v>
      </c>
      <c r="LC120" s="16">
        <v>0</v>
      </c>
      <c r="LD120" s="16">
        <v>0</v>
      </c>
      <c r="LE120" s="16"/>
      <c r="LF120" s="16"/>
      <c r="LG120" s="16"/>
      <c r="LH120" s="16"/>
      <c r="LI120" s="16">
        <v>0</v>
      </c>
      <c r="LJ120" s="16">
        <v>0</v>
      </c>
      <c r="LK120" s="16">
        <v>0</v>
      </c>
      <c r="LL120" s="16">
        <v>0</v>
      </c>
      <c r="LM120" s="16"/>
      <c r="LN120" s="16">
        <v>0</v>
      </c>
      <c r="LO120" s="16">
        <v>0</v>
      </c>
      <c r="LP120" s="16">
        <v>0</v>
      </c>
      <c r="LQ120" s="16"/>
      <c r="LR120" s="16"/>
      <c r="LS120" s="16"/>
      <c r="LT120" s="15"/>
      <c r="LU120" s="15">
        <v>0</v>
      </c>
      <c r="LV120" s="15">
        <v>0</v>
      </c>
      <c r="LW120" s="15">
        <v>0</v>
      </c>
      <c r="LX120" s="15">
        <v>0</v>
      </c>
      <c r="LY120" s="15"/>
      <c r="LZ120" s="15">
        <v>0</v>
      </c>
      <c r="MA120" s="15">
        <v>0</v>
      </c>
      <c r="MB120" s="15">
        <v>0</v>
      </c>
      <c r="MC120" s="15"/>
      <c r="MD120" s="15"/>
      <c r="ME120" s="15"/>
      <c r="MF120" s="15"/>
      <c r="MG120" s="15">
        <v>137208783.33066589</v>
      </c>
      <c r="MH120" s="15">
        <v>0</v>
      </c>
      <c r="MI120" s="15">
        <v>0</v>
      </c>
      <c r="MJ120" s="15">
        <v>0</v>
      </c>
      <c r="MK120" s="15"/>
      <c r="ML120" s="15">
        <v>0</v>
      </c>
      <c r="MM120" s="15">
        <v>0</v>
      </c>
      <c r="MN120" s="15">
        <v>0</v>
      </c>
      <c r="MO120" s="15"/>
      <c r="MP120" s="15"/>
      <c r="MQ120" s="15"/>
      <c r="MR120" s="15"/>
      <c r="MS120" s="15">
        <v>0</v>
      </c>
      <c r="MT120" s="15">
        <v>1857836.8799999994</v>
      </c>
      <c r="MU120" s="15">
        <v>0</v>
      </c>
      <c r="MV120" s="15">
        <v>0</v>
      </c>
      <c r="MW120" s="15"/>
      <c r="MX120" s="15">
        <v>0</v>
      </c>
      <c r="MY120" s="15">
        <v>0</v>
      </c>
      <c r="MZ120" s="15">
        <v>0</v>
      </c>
      <c r="NA120" s="15"/>
      <c r="NB120" s="15"/>
      <c r="NC120" s="15"/>
      <c r="ND120" s="15"/>
      <c r="NE120" s="15">
        <v>0</v>
      </c>
      <c r="NF120" s="15">
        <v>0</v>
      </c>
      <c r="NG120" s="15">
        <v>42763.839999999997</v>
      </c>
      <c r="NH120" s="15">
        <v>0</v>
      </c>
      <c r="NI120" s="15"/>
      <c r="NJ120" s="15">
        <v>0</v>
      </c>
      <c r="NK120" s="15">
        <v>0</v>
      </c>
      <c r="NL120" s="15">
        <v>0</v>
      </c>
      <c r="NM120" s="15"/>
      <c r="NN120" s="15"/>
      <c r="NO120" s="15"/>
      <c r="NP120" s="15"/>
      <c r="NQ120" s="15">
        <v>0</v>
      </c>
      <c r="NR120" s="15">
        <v>0</v>
      </c>
      <c r="NS120" s="15">
        <v>0</v>
      </c>
      <c r="NT120" s="15">
        <v>36476.81</v>
      </c>
      <c r="NU120" s="15"/>
      <c r="NV120" s="15">
        <v>0</v>
      </c>
      <c r="NW120" s="15">
        <v>0</v>
      </c>
      <c r="NX120" s="15">
        <v>0</v>
      </c>
      <c r="NY120" s="15"/>
      <c r="NZ120" s="15"/>
      <c r="OA120" s="15"/>
      <c r="OB120" s="15"/>
      <c r="OC120" s="15">
        <v>0</v>
      </c>
      <c r="OD120" s="15">
        <v>0</v>
      </c>
      <c r="OE120" s="15">
        <v>0</v>
      </c>
      <c r="OF120" s="15">
        <v>0</v>
      </c>
      <c r="OG120" s="15"/>
      <c r="OH120" s="15">
        <v>0</v>
      </c>
      <c r="OI120" s="15">
        <v>0</v>
      </c>
      <c r="OJ120" s="15">
        <v>0</v>
      </c>
      <c r="OK120" s="15"/>
      <c r="OL120" s="15"/>
      <c r="OM120" s="15"/>
      <c r="ON120" s="15"/>
      <c r="OO120" s="15">
        <v>0</v>
      </c>
      <c r="OP120" s="15">
        <v>0</v>
      </c>
      <c r="OQ120" s="15">
        <v>0</v>
      </c>
      <c r="OR120" s="15">
        <v>0</v>
      </c>
      <c r="OS120" s="15"/>
      <c r="OT120" s="15">
        <v>22422.30333333333</v>
      </c>
      <c r="OU120" s="15">
        <v>0</v>
      </c>
      <c r="OV120" s="15">
        <v>0</v>
      </c>
      <c r="OW120" s="15"/>
      <c r="OX120" s="15"/>
      <c r="OY120" s="15"/>
      <c r="OZ120" s="15"/>
      <c r="PA120" s="15">
        <v>0</v>
      </c>
      <c r="PB120" s="15">
        <v>0</v>
      </c>
      <c r="PC120" s="15">
        <v>0</v>
      </c>
      <c r="PD120" s="15">
        <v>0</v>
      </c>
      <c r="PE120" s="15"/>
      <c r="PF120" s="15">
        <v>0</v>
      </c>
      <c r="PG120" s="15">
        <v>12013.64</v>
      </c>
      <c r="PH120" s="15">
        <v>0</v>
      </c>
      <c r="PI120" s="15"/>
      <c r="PJ120" s="15"/>
      <c r="PK120" s="15"/>
      <c r="PL120" s="15"/>
      <c r="PM120" s="15">
        <v>0</v>
      </c>
      <c r="PN120" s="15">
        <v>0</v>
      </c>
      <c r="PO120" s="15">
        <v>0</v>
      </c>
      <c r="PP120" s="15">
        <v>0</v>
      </c>
      <c r="PQ120" s="15"/>
      <c r="PR120" s="15">
        <v>0</v>
      </c>
      <c r="PS120" s="15">
        <v>0</v>
      </c>
      <c r="PT120" s="15">
        <v>1024330.4101313128</v>
      </c>
      <c r="PU120" s="15"/>
      <c r="PV120" s="15"/>
      <c r="PW120" s="15"/>
      <c r="PX120" s="15"/>
      <c r="PY120" s="15">
        <v>0</v>
      </c>
      <c r="PZ120" s="15">
        <v>0</v>
      </c>
      <c r="QA120" s="15">
        <v>0</v>
      </c>
      <c r="QB120" s="15">
        <v>0</v>
      </c>
      <c r="QC120" s="15"/>
      <c r="QD120" s="15">
        <v>0</v>
      </c>
      <c r="QE120" s="15">
        <v>0</v>
      </c>
      <c r="QF120" s="15">
        <v>0</v>
      </c>
      <c r="QG120" s="15"/>
      <c r="QH120" s="15"/>
      <c r="QI120" s="15"/>
    </row>
    <row r="121" spans="16:451">
      <c r="P121" s="11"/>
      <c r="Q121" s="11"/>
      <c r="R121" s="13"/>
      <c r="S121" s="13" t="s">
        <v>50</v>
      </c>
      <c r="T121" s="16"/>
      <c r="U121" s="16">
        <v>28</v>
      </c>
      <c r="V121" s="16">
        <v>12</v>
      </c>
      <c r="W121" s="16">
        <v>127</v>
      </c>
      <c r="X121" s="16">
        <v>7</v>
      </c>
      <c r="Y121" s="16"/>
      <c r="Z121" s="16"/>
      <c r="AA121" s="16"/>
      <c r="AB121" s="16"/>
      <c r="AC121" s="16"/>
      <c r="AD121" s="16"/>
      <c r="AE121" s="16"/>
      <c r="AF121" s="24"/>
      <c r="AG121" s="24">
        <v>343280.22000000009</v>
      </c>
      <c r="AH121" s="24">
        <v>159813.19</v>
      </c>
      <c r="AI121" s="24">
        <v>1607834.48</v>
      </c>
      <c r="AJ121" s="24">
        <v>75410.880000000005</v>
      </c>
      <c r="AK121" s="24"/>
      <c r="AL121" s="24"/>
      <c r="AM121" s="24"/>
      <c r="AN121" s="24"/>
      <c r="AO121" s="24"/>
      <c r="AP121" s="24"/>
      <c r="AQ121" s="24"/>
      <c r="AR121" s="15"/>
      <c r="AS121" s="15">
        <v>341389.1241338384</v>
      </c>
      <c r="AT121" s="15">
        <v>159204.96999999997</v>
      </c>
      <c r="AU121" s="15">
        <v>1607794.99</v>
      </c>
      <c r="AV121" s="15">
        <v>75410.880000000005</v>
      </c>
      <c r="AW121" s="15"/>
      <c r="AX121" s="15"/>
      <c r="AY121" s="15"/>
      <c r="AZ121" s="15"/>
      <c r="BA121" s="15"/>
      <c r="BB121" s="15"/>
      <c r="BC121" s="15"/>
      <c r="BD121" s="15"/>
      <c r="BE121" s="15">
        <v>1908.925866161617</v>
      </c>
      <c r="BF121" s="15">
        <v>608.22000000000151</v>
      </c>
      <c r="BG121" s="15">
        <v>39.489999999999803</v>
      </c>
      <c r="BH121" s="15">
        <v>0</v>
      </c>
      <c r="BI121" s="15"/>
      <c r="BJ121" s="15"/>
      <c r="BK121" s="15"/>
      <c r="BL121" s="15"/>
      <c r="BM121" s="15"/>
      <c r="BN121" s="15"/>
      <c r="BO121" s="15"/>
      <c r="BP121" s="15"/>
      <c r="BQ121" s="15">
        <v>5075.6595806666664</v>
      </c>
      <c r="BR121" s="15">
        <v>200.47</v>
      </c>
      <c r="BS121" s="15">
        <v>0</v>
      </c>
      <c r="BT121" s="15">
        <v>0</v>
      </c>
      <c r="BU121" s="15"/>
      <c r="BV121" s="15"/>
      <c r="BW121" s="15"/>
      <c r="BX121" s="15"/>
      <c r="BY121" s="15"/>
      <c r="BZ121" s="15"/>
      <c r="CA121" s="15"/>
      <c r="CB121" s="17" t="e">
        <v>#DIV/0!</v>
      </c>
      <c r="CC121" s="17">
        <v>0</v>
      </c>
      <c r="CD121" s="17">
        <v>0</v>
      </c>
      <c r="CE121" s="17">
        <v>0</v>
      </c>
      <c r="CF121" s="17">
        <v>0</v>
      </c>
      <c r="CG121" s="17" t="e">
        <v>#DIV/0!</v>
      </c>
      <c r="CH121" s="17" t="e">
        <v>#DIV/0!</v>
      </c>
      <c r="CI121" s="17" t="e">
        <v>#DIV/0!</v>
      </c>
      <c r="CJ121" s="17" t="e">
        <v>#DIV/0!</v>
      </c>
      <c r="CK121" s="17" t="e">
        <v>#DIV/0!</v>
      </c>
      <c r="CL121" s="17" t="e">
        <v>#DIV/0!</v>
      </c>
      <c r="CM121" s="17" t="e">
        <v>#DIV/0!</v>
      </c>
      <c r="CN121" s="17" t="e">
        <v>#DIV/0!</v>
      </c>
      <c r="CO121" s="17">
        <v>0</v>
      </c>
      <c r="CP121" s="17">
        <v>0</v>
      </c>
      <c r="CQ121" s="17">
        <v>0</v>
      </c>
      <c r="CR121" s="17">
        <v>0</v>
      </c>
      <c r="CS121" s="17" t="e">
        <v>#DIV/0!</v>
      </c>
      <c r="CT121" s="17" t="e">
        <v>#DIV/0!</v>
      </c>
      <c r="CU121" s="17" t="e">
        <v>#DIV/0!</v>
      </c>
      <c r="CV121" s="17" t="e">
        <v>#DIV/0!</v>
      </c>
      <c r="CW121" s="17" t="e">
        <v>#DIV/0!</v>
      </c>
      <c r="CX121" s="17" t="e">
        <v>#DIV/0!</v>
      </c>
      <c r="CY121" s="17" t="e">
        <v>#DIV/0!</v>
      </c>
      <c r="CZ121" s="17">
        <v>0</v>
      </c>
      <c r="DA121" s="17">
        <v>0.17387978220364927</v>
      </c>
      <c r="DB121" s="17">
        <v>0.17618366573445812</v>
      </c>
      <c r="DC121" s="17">
        <v>0.17016742270718907</v>
      </c>
      <c r="DD121" s="17">
        <v>0.17873474723974528</v>
      </c>
      <c r="DE121" s="17">
        <v>0</v>
      </c>
      <c r="DF121" s="17">
        <v>0</v>
      </c>
      <c r="DG121" s="17">
        <v>0</v>
      </c>
      <c r="DH121" s="17">
        <v>0</v>
      </c>
      <c r="DI121" s="17">
        <v>0</v>
      </c>
      <c r="DJ121" s="17">
        <v>0</v>
      </c>
      <c r="DK121" s="17">
        <v>0</v>
      </c>
      <c r="DL121" s="18">
        <v>0</v>
      </c>
      <c r="DM121" s="18">
        <v>120.00000000000003</v>
      </c>
      <c r="DN121" s="18">
        <v>117.4161955909013</v>
      </c>
      <c r="DO121" s="18">
        <v>116.83185288205982</v>
      </c>
      <c r="DP121" s="18">
        <v>120</v>
      </c>
      <c r="DQ121" s="18">
        <v>0</v>
      </c>
      <c r="DR121" s="18">
        <v>0</v>
      </c>
      <c r="DS121" s="18">
        <v>0</v>
      </c>
      <c r="DT121" s="18">
        <v>0</v>
      </c>
      <c r="DU121" s="18">
        <v>0</v>
      </c>
      <c r="DV121" s="18">
        <v>0</v>
      </c>
      <c r="DW121" s="18">
        <v>0</v>
      </c>
      <c r="DX121" s="18">
        <v>0</v>
      </c>
      <c r="DY121" s="18">
        <v>109.63093601810311</v>
      </c>
      <c r="DZ121" s="18">
        <v>107.35139715613499</v>
      </c>
      <c r="EA121" s="18">
        <v>105.96725409336702</v>
      </c>
      <c r="EB121" s="18">
        <v>108.73644771202123</v>
      </c>
      <c r="EC121" s="18">
        <v>0</v>
      </c>
      <c r="ED121" s="18">
        <v>0</v>
      </c>
      <c r="EE121" s="18">
        <v>0</v>
      </c>
      <c r="EF121" s="18">
        <v>0</v>
      </c>
      <c r="EG121" s="18">
        <v>0</v>
      </c>
      <c r="EH121" s="18">
        <v>0</v>
      </c>
      <c r="EI121" s="18">
        <v>0</v>
      </c>
      <c r="EJ121" s="18">
        <v>0</v>
      </c>
      <c r="EK121" s="18">
        <v>10.987061963770264</v>
      </c>
      <c r="EL121" s="18">
        <v>11.142844619874426</v>
      </c>
      <c r="EM121" s="18">
        <v>10.996460727270653</v>
      </c>
      <c r="EN121" s="18">
        <v>10.999129546228666</v>
      </c>
      <c r="EO121" s="18">
        <v>0</v>
      </c>
      <c r="EP121" s="18">
        <v>0</v>
      </c>
      <c r="EQ121" s="18">
        <v>0</v>
      </c>
      <c r="ER121" s="18">
        <v>0</v>
      </c>
      <c r="ES121" s="18">
        <v>0</v>
      </c>
      <c r="ET121" s="18">
        <v>0</v>
      </c>
      <c r="EU121" s="18">
        <v>0</v>
      </c>
      <c r="EV121" s="18">
        <v>0</v>
      </c>
      <c r="EW121" s="18">
        <v>655.85112954428109</v>
      </c>
      <c r="EX121" s="18">
        <v>644.16032096220033</v>
      </c>
      <c r="EY121" s="18">
        <v>661.34643569162722</v>
      </c>
      <c r="EZ121" s="18">
        <v>644.84213912520397</v>
      </c>
      <c r="FA121" s="18">
        <v>0</v>
      </c>
      <c r="FB121" s="18">
        <v>0</v>
      </c>
      <c r="FC121" s="18">
        <v>0</v>
      </c>
      <c r="FD121" s="18">
        <v>0</v>
      </c>
      <c r="FE121" s="18">
        <v>0</v>
      </c>
      <c r="FF121" s="18">
        <v>0</v>
      </c>
      <c r="FG121" s="18">
        <v>0</v>
      </c>
      <c r="FH121" s="14">
        <v>0</v>
      </c>
      <c r="FI121" s="14">
        <v>14580.785714285714</v>
      </c>
      <c r="FJ121" s="14">
        <v>15333.333333333334</v>
      </c>
      <c r="FK121" s="14">
        <v>15002.606299212599</v>
      </c>
      <c r="FL121" s="14">
        <v>15974.285714285714</v>
      </c>
      <c r="FM121" s="14">
        <v>0</v>
      </c>
      <c r="FN121" s="14">
        <v>0</v>
      </c>
      <c r="FO121" s="14">
        <v>0</v>
      </c>
      <c r="FP121" s="14">
        <v>0</v>
      </c>
      <c r="FQ121" s="14">
        <v>0</v>
      </c>
      <c r="FR121" s="14">
        <v>0</v>
      </c>
      <c r="FS121" s="14">
        <v>0</v>
      </c>
      <c r="FT121" s="17">
        <v>0</v>
      </c>
      <c r="FU121" s="17">
        <v>0.13637708138401322</v>
      </c>
      <c r="FV121" s="17">
        <v>0.10723152173913043</v>
      </c>
      <c r="FW121" s="17">
        <v>0.11808670514467039</v>
      </c>
      <c r="FX121" s="17">
        <v>0.10206224289035951</v>
      </c>
      <c r="FY121" s="17">
        <v>0</v>
      </c>
      <c r="FZ121" s="17">
        <v>0</v>
      </c>
      <c r="GA121" s="17">
        <v>0</v>
      </c>
      <c r="GB121" s="17">
        <v>0</v>
      </c>
      <c r="GC121" s="17">
        <v>0</v>
      </c>
      <c r="GD121" s="17">
        <v>0</v>
      </c>
      <c r="GE121" s="17">
        <v>0</v>
      </c>
      <c r="GF121" s="16"/>
      <c r="GG121" s="16">
        <v>0</v>
      </c>
      <c r="GH121" s="16">
        <v>0</v>
      </c>
      <c r="GI121" s="16">
        <v>0</v>
      </c>
      <c r="GJ121" s="16">
        <v>0</v>
      </c>
      <c r="GK121" s="16"/>
      <c r="GL121" s="16"/>
      <c r="GM121" s="16"/>
      <c r="GN121" s="16"/>
      <c r="GO121" s="16"/>
      <c r="GP121" s="16"/>
      <c r="GQ121" s="16"/>
      <c r="GR121" s="16"/>
      <c r="GS121" s="16">
        <v>28</v>
      </c>
      <c r="GT121" s="16">
        <v>0</v>
      </c>
      <c r="GU121" s="16">
        <v>0</v>
      </c>
      <c r="GV121" s="16">
        <v>0</v>
      </c>
      <c r="GW121" s="16"/>
      <c r="GX121" s="16"/>
      <c r="GY121" s="16"/>
      <c r="GZ121" s="16"/>
      <c r="HA121" s="16"/>
      <c r="HB121" s="16"/>
      <c r="HC121" s="16"/>
      <c r="HD121" s="16"/>
      <c r="HE121" s="16">
        <v>0</v>
      </c>
      <c r="HF121" s="16">
        <v>12</v>
      </c>
      <c r="HG121" s="16">
        <v>0</v>
      </c>
      <c r="HH121" s="16">
        <v>0</v>
      </c>
      <c r="HI121" s="16"/>
      <c r="HJ121" s="16"/>
      <c r="HK121" s="16"/>
      <c r="HL121" s="16"/>
      <c r="HM121" s="16"/>
      <c r="HN121" s="16"/>
      <c r="HO121" s="16"/>
      <c r="HP121" s="16"/>
      <c r="HQ121" s="16">
        <v>0</v>
      </c>
      <c r="HR121" s="16">
        <v>0</v>
      </c>
      <c r="HS121" s="16">
        <v>127</v>
      </c>
      <c r="HT121" s="16">
        <v>0</v>
      </c>
      <c r="HU121" s="16"/>
      <c r="HV121" s="16"/>
      <c r="HW121" s="16"/>
      <c r="HX121" s="16"/>
      <c r="HY121" s="16"/>
      <c r="HZ121" s="16"/>
      <c r="IA121" s="16"/>
      <c r="IB121" s="16"/>
      <c r="IC121" s="16">
        <v>0</v>
      </c>
      <c r="ID121" s="16">
        <v>0</v>
      </c>
      <c r="IE121" s="16">
        <v>0</v>
      </c>
      <c r="IF121" s="16">
        <v>7</v>
      </c>
      <c r="IG121" s="16"/>
      <c r="IH121" s="16"/>
      <c r="II121" s="16"/>
      <c r="IJ121" s="16"/>
      <c r="IK121" s="16"/>
      <c r="IL121" s="16"/>
      <c r="IM121" s="16"/>
      <c r="IN121" s="16"/>
      <c r="IO121" s="16">
        <v>0</v>
      </c>
      <c r="IP121" s="16">
        <v>0</v>
      </c>
      <c r="IQ121" s="16">
        <v>0</v>
      </c>
      <c r="IR121" s="16">
        <v>0</v>
      </c>
      <c r="IS121" s="16"/>
      <c r="IT121" s="16"/>
      <c r="IU121" s="16"/>
      <c r="IV121" s="16"/>
      <c r="IW121" s="16"/>
      <c r="IX121" s="16"/>
      <c r="IY121" s="16"/>
      <c r="IZ121" s="16"/>
      <c r="JA121" s="16">
        <v>0</v>
      </c>
      <c r="JB121" s="16">
        <v>0</v>
      </c>
      <c r="JC121" s="16">
        <v>0</v>
      </c>
      <c r="JD121" s="16">
        <v>0</v>
      </c>
      <c r="JE121" s="16"/>
      <c r="JF121" s="16"/>
      <c r="JG121" s="16"/>
      <c r="JH121" s="16"/>
      <c r="JI121" s="16"/>
      <c r="JJ121" s="16"/>
      <c r="JK121" s="16"/>
      <c r="JL121" s="16"/>
      <c r="JM121" s="16">
        <v>0</v>
      </c>
      <c r="JN121" s="16">
        <v>0</v>
      </c>
      <c r="JO121" s="16">
        <v>0</v>
      </c>
      <c r="JP121" s="16">
        <v>0</v>
      </c>
      <c r="JQ121" s="16"/>
      <c r="JR121" s="16"/>
      <c r="JS121" s="16"/>
      <c r="JT121" s="16"/>
      <c r="JU121" s="16"/>
      <c r="JV121" s="16"/>
      <c r="JW121" s="16"/>
      <c r="JX121" s="16"/>
      <c r="JY121" s="16">
        <v>0</v>
      </c>
      <c r="JZ121" s="16">
        <v>0</v>
      </c>
      <c r="KA121" s="16">
        <v>0</v>
      </c>
      <c r="KB121" s="16">
        <v>0</v>
      </c>
      <c r="KC121" s="16"/>
      <c r="KD121" s="16"/>
      <c r="KE121" s="16"/>
      <c r="KF121" s="16"/>
      <c r="KG121" s="16"/>
      <c r="KH121" s="16"/>
      <c r="KI121" s="16"/>
      <c r="KJ121" s="16"/>
      <c r="KK121" s="16">
        <v>0</v>
      </c>
      <c r="KL121" s="16">
        <v>0</v>
      </c>
      <c r="KM121" s="16">
        <v>0</v>
      </c>
      <c r="KN121" s="16">
        <v>0</v>
      </c>
      <c r="KO121" s="16"/>
      <c r="KP121" s="16"/>
      <c r="KQ121" s="16"/>
      <c r="KR121" s="16"/>
      <c r="KS121" s="16"/>
      <c r="KT121" s="16"/>
      <c r="KU121" s="16"/>
      <c r="KV121" s="16"/>
      <c r="KW121" s="16">
        <v>0</v>
      </c>
      <c r="KX121" s="16">
        <v>0</v>
      </c>
      <c r="KY121" s="16">
        <v>0</v>
      </c>
      <c r="KZ121" s="16">
        <v>0</v>
      </c>
      <c r="LA121" s="16"/>
      <c r="LB121" s="16"/>
      <c r="LC121" s="16"/>
      <c r="LD121" s="16"/>
      <c r="LE121" s="16"/>
      <c r="LF121" s="16"/>
      <c r="LG121" s="16"/>
      <c r="LH121" s="16"/>
      <c r="LI121" s="16">
        <v>0</v>
      </c>
      <c r="LJ121" s="16">
        <v>0</v>
      </c>
      <c r="LK121" s="16">
        <v>0</v>
      </c>
      <c r="LL121" s="16">
        <v>0</v>
      </c>
      <c r="LM121" s="16"/>
      <c r="LN121" s="16"/>
      <c r="LO121" s="16"/>
      <c r="LP121" s="16"/>
      <c r="LQ121" s="16"/>
      <c r="LR121" s="16"/>
      <c r="LS121" s="16"/>
      <c r="LT121" s="15"/>
      <c r="LU121" s="15">
        <v>0</v>
      </c>
      <c r="LV121" s="15">
        <v>0</v>
      </c>
      <c r="LW121" s="15">
        <v>0</v>
      </c>
      <c r="LX121" s="15">
        <v>0</v>
      </c>
      <c r="LY121" s="15"/>
      <c r="LZ121" s="15"/>
      <c r="MA121" s="15"/>
      <c r="MB121" s="15"/>
      <c r="MC121" s="15"/>
      <c r="MD121" s="15"/>
      <c r="ME121" s="15"/>
      <c r="MF121" s="15"/>
      <c r="MG121" s="15">
        <v>341389.1241338384</v>
      </c>
      <c r="MH121" s="15">
        <v>0</v>
      </c>
      <c r="MI121" s="15">
        <v>0</v>
      </c>
      <c r="MJ121" s="15">
        <v>0</v>
      </c>
      <c r="MK121" s="15"/>
      <c r="ML121" s="15"/>
      <c r="MM121" s="15"/>
      <c r="MN121" s="15"/>
      <c r="MO121" s="15"/>
      <c r="MP121" s="15"/>
      <c r="MQ121" s="15"/>
      <c r="MR121" s="15"/>
      <c r="MS121" s="15">
        <v>0</v>
      </c>
      <c r="MT121" s="15">
        <v>159204.96999999997</v>
      </c>
      <c r="MU121" s="15">
        <v>0</v>
      </c>
      <c r="MV121" s="15">
        <v>0</v>
      </c>
      <c r="MW121" s="15"/>
      <c r="MX121" s="15"/>
      <c r="MY121" s="15"/>
      <c r="MZ121" s="15"/>
      <c r="NA121" s="15"/>
      <c r="NB121" s="15"/>
      <c r="NC121" s="15"/>
      <c r="ND121" s="15"/>
      <c r="NE121" s="15">
        <v>0</v>
      </c>
      <c r="NF121" s="15">
        <v>0</v>
      </c>
      <c r="NG121" s="15">
        <v>1607794.99</v>
      </c>
      <c r="NH121" s="15">
        <v>0</v>
      </c>
      <c r="NI121" s="15"/>
      <c r="NJ121" s="15"/>
      <c r="NK121" s="15"/>
      <c r="NL121" s="15"/>
      <c r="NM121" s="15"/>
      <c r="NN121" s="15"/>
      <c r="NO121" s="15"/>
      <c r="NP121" s="15"/>
      <c r="NQ121" s="15">
        <v>0</v>
      </c>
      <c r="NR121" s="15">
        <v>0</v>
      </c>
      <c r="NS121" s="15">
        <v>0</v>
      </c>
      <c r="NT121" s="15">
        <v>75410.880000000005</v>
      </c>
      <c r="NU121" s="15"/>
      <c r="NV121" s="15"/>
      <c r="NW121" s="15"/>
      <c r="NX121" s="15"/>
      <c r="NY121" s="15"/>
      <c r="NZ121" s="15"/>
      <c r="OA121" s="15"/>
      <c r="OB121" s="15"/>
      <c r="OC121" s="15">
        <v>0</v>
      </c>
      <c r="OD121" s="15">
        <v>0</v>
      </c>
      <c r="OE121" s="15">
        <v>0</v>
      </c>
      <c r="OF121" s="15">
        <v>0</v>
      </c>
      <c r="OG121" s="15"/>
      <c r="OH121" s="15"/>
      <c r="OI121" s="15"/>
      <c r="OJ121" s="15"/>
      <c r="OK121" s="15"/>
      <c r="OL121" s="15"/>
      <c r="OM121" s="15"/>
      <c r="ON121" s="15"/>
      <c r="OO121" s="15">
        <v>0</v>
      </c>
      <c r="OP121" s="15">
        <v>0</v>
      </c>
      <c r="OQ121" s="15">
        <v>0</v>
      </c>
      <c r="OR121" s="15">
        <v>0</v>
      </c>
      <c r="OS121" s="15"/>
      <c r="OT121" s="15"/>
      <c r="OU121" s="15"/>
      <c r="OV121" s="15"/>
      <c r="OW121" s="15"/>
      <c r="OX121" s="15"/>
      <c r="OY121" s="15"/>
      <c r="OZ121" s="15"/>
      <c r="PA121" s="15">
        <v>0</v>
      </c>
      <c r="PB121" s="15">
        <v>0</v>
      </c>
      <c r="PC121" s="15">
        <v>0</v>
      </c>
      <c r="PD121" s="15">
        <v>0</v>
      </c>
      <c r="PE121" s="15"/>
      <c r="PF121" s="15"/>
      <c r="PG121" s="15"/>
      <c r="PH121" s="15"/>
      <c r="PI121" s="15"/>
      <c r="PJ121" s="15"/>
      <c r="PK121" s="15"/>
      <c r="PL121" s="15"/>
      <c r="PM121" s="15">
        <v>0</v>
      </c>
      <c r="PN121" s="15">
        <v>0</v>
      </c>
      <c r="PO121" s="15">
        <v>0</v>
      </c>
      <c r="PP121" s="15">
        <v>0</v>
      </c>
      <c r="PQ121" s="15"/>
      <c r="PR121" s="15"/>
      <c r="PS121" s="15"/>
      <c r="PT121" s="15"/>
      <c r="PU121" s="15"/>
      <c r="PV121" s="15"/>
      <c r="PW121" s="15"/>
      <c r="PX121" s="15"/>
      <c r="PY121" s="15">
        <v>0</v>
      </c>
      <c r="PZ121" s="15">
        <v>0</v>
      </c>
      <c r="QA121" s="15">
        <v>0</v>
      </c>
      <c r="QB121" s="15">
        <v>0</v>
      </c>
      <c r="QC121" s="15"/>
      <c r="QD121" s="15"/>
      <c r="QE121" s="15"/>
      <c r="QF121" s="15"/>
      <c r="QG121" s="15"/>
      <c r="QH121" s="15"/>
      <c r="QI121" s="15"/>
    </row>
    <row r="122" spans="16:451">
      <c r="P122" s="11"/>
      <c r="Q122" s="11"/>
      <c r="R122" s="13"/>
      <c r="S122" s="13" t="s">
        <v>51</v>
      </c>
      <c r="T122" s="16"/>
      <c r="U122" s="16">
        <v>8</v>
      </c>
      <c r="V122" s="16">
        <v>1</v>
      </c>
      <c r="W122" s="16">
        <v>3</v>
      </c>
      <c r="X122" s="16">
        <v>125</v>
      </c>
      <c r="Y122" s="16">
        <v>4</v>
      </c>
      <c r="Z122" s="16"/>
      <c r="AA122" s="16">
        <v>2</v>
      </c>
      <c r="AB122" s="16"/>
      <c r="AC122" s="16"/>
      <c r="AD122" s="16"/>
      <c r="AE122" s="16"/>
      <c r="AF122" s="24"/>
      <c r="AG122" s="24">
        <v>95746.67</v>
      </c>
      <c r="AH122" s="24">
        <v>4151.04</v>
      </c>
      <c r="AI122" s="24">
        <v>31186.19</v>
      </c>
      <c r="AJ122" s="24">
        <v>1651881.3899999992</v>
      </c>
      <c r="AK122" s="24">
        <v>58122.130000000005</v>
      </c>
      <c r="AL122" s="24"/>
      <c r="AM122" s="24">
        <v>20270.949999999997</v>
      </c>
      <c r="AN122" s="24"/>
      <c r="AO122" s="24"/>
      <c r="AP122" s="24"/>
      <c r="AQ122" s="24"/>
      <c r="AR122" s="15"/>
      <c r="AS122" s="15">
        <v>93974.641030303115</v>
      </c>
      <c r="AT122" s="15">
        <v>3729.65</v>
      </c>
      <c r="AU122" s="15">
        <v>31087.17</v>
      </c>
      <c r="AV122" s="15">
        <v>1651881.3899999992</v>
      </c>
      <c r="AW122" s="15">
        <v>57925.708333333299</v>
      </c>
      <c r="AX122" s="15"/>
      <c r="AY122" s="15">
        <v>0</v>
      </c>
      <c r="AZ122" s="15"/>
      <c r="BA122" s="15"/>
      <c r="BB122" s="15"/>
      <c r="BC122" s="15"/>
      <c r="BD122" s="15"/>
      <c r="BE122" s="15">
        <v>1772.028969696966</v>
      </c>
      <c r="BF122" s="15">
        <v>421.39</v>
      </c>
      <c r="BG122" s="15">
        <v>99.020000000002199</v>
      </c>
      <c r="BH122" s="15">
        <v>0</v>
      </c>
      <c r="BI122" s="15">
        <v>196.42166666666711</v>
      </c>
      <c r="BJ122" s="15"/>
      <c r="BK122" s="15">
        <v>0</v>
      </c>
      <c r="BL122" s="15"/>
      <c r="BM122" s="15"/>
      <c r="BN122" s="15"/>
      <c r="BO122" s="15"/>
      <c r="BP122" s="15"/>
      <c r="BQ122" s="15">
        <v>1474.4445865833341</v>
      </c>
      <c r="BR122" s="15">
        <v>0</v>
      </c>
      <c r="BS122" s="15">
        <v>0</v>
      </c>
      <c r="BT122" s="15">
        <v>0</v>
      </c>
      <c r="BU122" s="15">
        <v>850.87758225000084</v>
      </c>
      <c r="BV122" s="15"/>
      <c r="BW122" s="15">
        <v>0</v>
      </c>
      <c r="BX122" s="15"/>
      <c r="BY122" s="15"/>
      <c r="BZ122" s="15"/>
      <c r="CA122" s="15"/>
      <c r="CB122" s="17" t="e">
        <v>#DIV/0!</v>
      </c>
      <c r="CC122" s="17">
        <v>0</v>
      </c>
      <c r="CD122" s="17">
        <v>0</v>
      </c>
      <c r="CE122" s="17">
        <v>0</v>
      </c>
      <c r="CF122" s="17">
        <v>0</v>
      </c>
      <c r="CG122" s="17">
        <v>0</v>
      </c>
      <c r="CH122" s="17" t="e">
        <v>#DIV/0!</v>
      </c>
      <c r="CI122" s="17">
        <v>1</v>
      </c>
      <c r="CJ122" s="17" t="e">
        <v>#DIV/0!</v>
      </c>
      <c r="CK122" s="17" t="e">
        <v>#DIV/0!</v>
      </c>
      <c r="CL122" s="17" t="e">
        <v>#DIV/0!</v>
      </c>
      <c r="CM122" s="17" t="e">
        <v>#DIV/0!</v>
      </c>
      <c r="CN122" s="17" t="e">
        <v>#DIV/0!</v>
      </c>
      <c r="CO122" s="17">
        <v>0</v>
      </c>
      <c r="CP122" s="17">
        <v>0</v>
      </c>
      <c r="CQ122" s="17">
        <v>0</v>
      </c>
      <c r="CR122" s="17">
        <v>0</v>
      </c>
      <c r="CS122" s="17">
        <v>0</v>
      </c>
      <c r="CT122" s="17" t="e">
        <v>#DIV/0!</v>
      </c>
      <c r="CU122" s="17">
        <v>0</v>
      </c>
      <c r="CV122" s="17" t="e">
        <v>#DIV/0!</v>
      </c>
      <c r="CW122" s="17" t="e">
        <v>#DIV/0!</v>
      </c>
      <c r="CX122" s="17" t="e">
        <v>#DIV/0!</v>
      </c>
      <c r="CY122" s="17" t="e">
        <v>#DIV/0!</v>
      </c>
      <c r="CZ122" s="17">
        <v>0</v>
      </c>
      <c r="DA122" s="17">
        <v>0.17260221849138913</v>
      </c>
      <c r="DB122" s="17">
        <v>0.17989999999999998</v>
      </c>
      <c r="DC122" s="17">
        <v>0.15999975062344141</v>
      </c>
      <c r="DD122" s="17">
        <v>0.17022634372632747</v>
      </c>
      <c r="DE122" s="17">
        <v>0.17568101329742464</v>
      </c>
      <c r="DF122" s="17">
        <v>0</v>
      </c>
      <c r="DG122" s="17">
        <v>0.17411338155515371</v>
      </c>
      <c r="DH122" s="17">
        <v>0</v>
      </c>
      <c r="DI122" s="17">
        <v>0</v>
      </c>
      <c r="DJ122" s="17">
        <v>0</v>
      </c>
      <c r="DK122" s="17">
        <v>0</v>
      </c>
      <c r="DL122" s="18">
        <v>0</v>
      </c>
      <c r="DM122" s="18">
        <v>119.99999999999999</v>
      </c>
      <c r="DN122" s="18">
        <v>120</v>
      </c>
      <c r="DO122" s="18">
        <v>120</v>
      </c>
      <c r="DP122" s="18">
        <v>117.63137941063243</v>
      </c>
      <c r="DQ122" s="18">
        <v>120</v>
      </c>
      <c r="DR122" s="18">
        <v>0</v>
      </c>
      <c r="DS122" s="18">
        <v>120</v>
      </c>
      <c r="DT122" s="18">
        <v>0</v>
      </c>
      <c r="DU122" s="18">
        <v>0</v>
      </c>
      <c r="DV122" s="18">
        <v>0</v>
      </c>
      <c r="DW122" s="18">
        <v>0</v>
      </c>
      <c r="DX122" s="18">
        <v>0</v>
      </c>
      <c r="DY122" s="18">
        <v>109.37640099610522</v>
      </c>
      <c r="DZ122" s="18">
        <v>109</v>
      </c>
      <c r="EA122" s="18">
        <v>108.53865336658355</v>
      </c>
      <c r="EB122" s="18">
        <v>106.80502240967729</v>
      </c>
      <c r="EC122" s="18">
        <v>111.4815687594681</v>
      </c>
      <c r="ED122" s="18">
        <v>0</v>
      </c>
      <c r="EE122" s="18">
        <v>109.13200723327306</v>
      </c>
      <c r="EF122" s="18">
        <v>0</v>
      </c>
      <c r="EG122" s="18">
        <v>0</v>
      </c>
      <c r="EH122" s="18">
        <v>0</v>
      </c>
      <c r="EI122" s="18">
        <v>0</v>
      </c>
      <c r="EJ122" s="18">
        <v>0</v>
      </c>
      <c r="EK122" s="18">
        <v>10.991757091486953</v>
      </c>
      <c r="EL122" s="18">
        <v>11</v>
      </c>
      <c r="EM122" s="18">
        <v>11.274314214463841</v>
      </c>
      <c r="EN122" s="18">
        <v>10.936501477881706</v>
      </c>
      <c r="EO122" s="18">
        <v>10.518431240531896</v>
      </c>
      <c r="EP122" s="18">
        <v>0</v>
      </c>
      <c r="EQ122" s="18">
        <v>10.57866184448463</v>
      </c>
      <c r="ER122" s="18">
        <v>0</v>
      </c>
      <c r="ES122" s="18">
        <v>0</v>
      </c>
      <c r="ET122" s="18">
        <v>0</v>
      </c>
      <c r="EU122" s="18">
        <v>0</v>
      </c>
      <c r="EV122" s="18">
        <v>0</v>
      </c>
      <c r="EW122" s="18">
        <v>655.990156754488</v>
      </c>
      <c r="EX122" s="18">
        <v>656</v>
      </c>
      <c r="EY122" s="18">
        <v>639.28802992518706</v>
      </c>
      <c r="EZ122" s="18">
        <v>671.04946160294185</v>
      </c>
      <c r="FA122" s="18">
        <v>590.76426527520618</v>
      </c>
      <c r="FB122" s="18">
        <v>0</v>
      </c>
      <c r="FC122" s="18">
        <v>595.34810126582283</v>
      </c>
      <c r="FD122" s="18">
        <v>0</v>
      </c>
      <c r="FE122" s="18">
        <v>0</v>
      </c>
      <c r="FF122" s="18">
        <v>0</v>
      </c>
      <c r="FG122" s="18">
        <v>0</v>
      </c>
      <c r="FH122" s="14">
        <v>0</v>
      </c>
      <c r="FI122" s="14">
        <v>13739.5</v>
      </c>
      <c r="FJ122" s="14">
        <v>30000</v>
      </c>
      <c r="FK122" s="14">
        <v>12566.666666666666</v>
      </c>
      <c r="FL122" s="14">
        <v>15458.335999999999</v>
      </c>
      <c r="FM122" s="14">
        <v>17037.5</v>
      </c>
      <c r="FN122" s="14">
        <v>0</v>
      </c>
      <c r="FO122" s="14">
        <v>11937.5</v>
      </c>
      <c r="FP122" s="14">
        <v>0</v>
      </c>
      <c r="FQ122" s="14">
        <v>0</v>
      </c>
      <c r="FR122" s="14">
        <v>0</v>
      </c>
      <c r="FS122" s="14">
        <v>0</v>
      </c>
      <c r="FT122" s="17">
        <v>0</v>
      </c>
      <c r="FU122" s="17">
        <v>0.108029313293788</v>
      </c>
      <c r="FV122" s="17">
        <v>0.105</v>
      </c>
      <c r="FW122" s="17">
        <v>0.14907161803713528</v>
      </c>
      <c r="FX122" s="17">
        <v>0.12298704854131777</v>
      </c>
      <c r="FY122" s="17">
        <v>0.12824651504035217</v>
      </c>
      <c r="FZ122" s="17">
        <v>0</v>
      </c>
      <c r="GA122" s="17">
        <v>0.13141361256544504</v>
      </c>
      <c r="GB122" s="17">
        <v>0</v>
      </c>
      <c r="GC122" s="17">
        <v>0</v>
      </c>
      <c r="GD122" s="17">
        <v>0</v>
      </c>
      <c r="GE122" s="17">
        <v>0</v>
      </c>
      <c r="GF122" s="16"/>
      <c r="GG122" s="16">
        <v>0</v>
      </c>
      <c r="GH122" s="16">
        <v>0</v>
      </c>
      <c r="GI122" s="16">
        <v>0</v>
      </c>
      <c r="GJ122" s="16">
        <v>0</v>
      </c>
      <c r="GK122" s="16">
        <v>0</v>
      </c>
      <c r="GL122" s="16"/>
      <c r="GM122" s="16">
        <v>0</v>
      </c>
      <c r="GN122" s="16"/>
      <c r="GO122" s="16"/>
      <c r="GP122" s="16"/>
      <c r="GQ122" s="16"/>
      <c r="GR122" s="16"/>
      <c r="GS122" s="16">
        <v>8</v>
      </c>
      <c r="GT122" s="16">
        <v>0</v>
      </c>
      <c r="GU122" s="16">
        <v>0</v>
      </c>
      <c r="GV122" s="16">
        <v>0</v>
      </c>
      <c r="GW122" s="16">
        <v>0</v>
      </c>
      <c r="GX122" s="16"/>
      <c r="GY122" s="16">
        <v>0</v>
      </c>
      <c r="GZ122" s="16"/>
      <c r="HA122" s="16"/>
      <c r="HB122" s="16"/>
      <c r="HC122" s="16"/>
      <c r="HD122" s="16"/>
      <c r="HE122" s="16">
        <v>0</v>
      </c>
      <c r="HF122" s="16">
        <v>1</v>
      </c>
      <c r="HG122" s="16">
        <v>0</v>
      </c>
      <c r="HH122" s="16">
        <v>0</v>
      </c>
      <c r="HI122" s="16">
        <v>0</v>
      </c>
      <c r="HJ122" s="16"/>
      <c r="HK122" s="16">
        <v>0</v>
      </c>
      <c r="HL122" s="16"/>
      <c r="HM122" s="16"/>
      <c r="HN122" s="16"/>
      <c r="HO122" s="16"/>
      <c r="HP122" s="16"/>
      <c r="HQ122" s="16">
        <v>0</v>
      </c>
      <c r="HR122" s="16">
        <v>0</v>
      </c>
      <c r="HS122" s="16">
        <v>3</v>
      </c>
      <c r="HT122" s="16">
        <v>0</v>
      </c>
      <c r="HU122" s="16">
        <v>0</v>
      </c>
      <c r="HV122" s="16"/>
      <c r="HW122" s="16">
        <v>0</v>
      </c>
      <c r="HX122" s="16"/>
      <c r="HY122" s="16"/>
      <c r="HZ122" s="16"/>
      <c r="IA122" s="16"/>
      <c r="IB122" s="16"/>
      <c r="IC122" s="16">
        <v>0</v>
      </c>
      <c r="ID122" s="16">
        <v>0</v>
      </c>
      <c r="IE122" s="16">
        <v>0</v>
      </c>
      <c r="IF122" s="16">
        <v>125</v>
      </c>
      <c r="IG122" s="16">
        <v>0</v>
      </c>
      <c r="IH122" s="16"/>
      <c r="II122" s="16">
        <v>0</v>
      </c>
      <c r="IJ122" s="16"/>
      <c r="IK122" s="16"/>
      <c r="IL122" s="16"/>
      <c r="IM122" s="16"/>
      <c r="IN122" s="16"/>
      <c r="IO122" s="16">
        <v>0</v>
      </c>
      <c r="IP122" s="16">
        <v>0</v>
      </c>
      <c r="IQ122" s="16">
        <v>0</v>
      </c>
      <c r="IR122" s="16">
        <v>0</v>
      </c>
      <c r="IS122" s="16">
        <v>0</v>
      </c>
      <c r="IT122" s="16"/>
      <c r="IU122" s="16">
        <v>0</v>
      </c>
      <c r="IV122" s="16"/>
      <c r="IW122" s="16"/>
      <c r="IX122" s="16"/>
      <c r="IY122" s="16"/>
      <c r="IZ122" s="16"/>
      <c r="JA122" s="16">
        <v>0</v>
      </c>
      <c r="JB122" s="16">
        <v>0</v>
      </c>
      <c r="JC122" s="16">
        <v>0</v>
      </c>
      <c r="JD122" s="16">
        <v>0</v>
      </c>
      <c r="JE122" s="16">
        <v>0</v>
      </c>
      <c r="JF122" s="16"/>
      <c r="JG122" s="16">
        <v>0</v>
      </c>
      <c r="JH122" s="16"/>
      <c r="JI122" s="16"/>
      <c r="JJ122" s="16"/>
      <c r="JK122" s="16"/>
      <c r="JL122" s="16"/>
      <c r="JM122" s="16">
        <v>0</v>
      </c>
      <c r="JN122" s="16">
        <v>0</v>
      </c>
      <c r="JO122" s="16">
        <v>0</v>
      </c>
      <c r="JP122" s="16">
        <v>0</v>
      </c>
      <c r="JQ122" s="16">
        <v>0</v>
      </c>
      <c r="JR122" s="16"/>
      <c r="JS122" s="16">
        <v>2</v>
      </c>
      <c r="JT122" s="16"/>
      <c r="JU122" s="16"/>
      <c r="JV122" s="16"/>
      <c r="JW122" s="16"/>
      <c r="JX122" s="16"/>
      <c r="JY122" s="16">
        <v>0</v>
      </c>
      <c r="JZ122" s="16">
        <v>0</v>
      </c>
      <c r="KA122" s="16">
        <v>0</v>
      </c>
      <c r="KB122" s="16">
        <v>0</v>
      </c>
      <c r="KC122" s="16">
        <v>0</v>
      </c>
      <c r="KD122" s="16"/>
      <c r="KE122" s="16">
        <v>0</v>
      </c>
      <c r="KF122" s="16"/>
      <c r="KG122" s="16"/>
      <c r="KH122" s="16"/>
      <c r="KI122" s="16"/>
      <c r="KJ122" s="16"/>
      <c r="KK122" s="16">
        <v>0</v>
      </c>
      <c r="KL122" s="16">
        <v>0</v>
      </c>
      <c r="KM122" s="16">
        <v>0</v>
      </c>
      <c r="KN122" s="16">
        <v>0</v>
      </c>
      <c r="KO122" s="16">
        <v>0</v>
      </c>
      <c r="KP122" s="16"/>
      <c r="KQ122" s="16">
        <v>0</v>
      </c>
      <c r="KR122" s="16"/>
      <c r="KS122" s="16"/>
      <c r="KT122" s="16"/>
      <c r="KU122" s="16"/>
      <c r="KV122" s="16"/>
      <c r="KW122" s="16">
        <v>0</v>
      </c>
      <c r="KX122" s="16">
        <v>0</v>
      </c>
      <c r="KY122" s="16">
        <v>0</v>
      </c>
      <c r="KZ122" s="16">
        <v>0</v>
      </c>
      <c r="LA122" s="16">
        <v>0</v>
      </c>
      <c r="LB122" s="16"/>
      <c r="LC122" s="16">
        <v>0</v>
      </c>
      <c r="LD122" s="16"/>
      <c r="LE122" s="16"/>
      <c r="LF122" s="16"/>
      <c r="LG122" s="16"/>
      <c r="LH122" s="16"/>
      <c r="LI122" s="16">
        <v>0</v>
      </c>
      <c r="LJ122" s="16">
        <v>0</v>
      </c>
      <c r="LK122" s="16">
        <v>0</v>
      </c>
      <c r="LL122" s="16">
        <v>0</v>
      </c>
      <c r="LM122" s="16">
        <v>0</v>
      </c>
      <c r="LN122" s="16"/>
      <c r="LO122" s="16">
        <v>0</v>
      </c>
      <c r="LP122" s="16"/>
      <c r="LQ122" s="16"/>
      <c r="LR122" s="16"/>
      <c r="LS122" s="16"/>
      <c r="LT122" s="15"/>
      <c r="LU122" s="15">
        <v>0</v>
      </c>
      <c r="LV122" s="15">
        <v>0</v>
      </c>
      <c r="LW122" s="15">
        <v>0</v>
      </c>
      <c r="LX122" s="15">
        <v>0</v>
      </c>
      <c r="LY122" s="15">
        <v>0</v>
      </c>
      <c r="LZ122" s="15"/>
      <c r="MA122" s="15">
        <v>0</v>
      </c>
      <c r="MB122" s="15"/>
      <c r="MC122" s="15"/>
      <c r="MD122" s="15"/>
      <c r="ME122" s="15"/>
      <c r="MF122" s="15"/>
      <c r="MG122" s="15">
        <v>93974.641030303115</v>
      </c>
      <c r="MH122" s="15">
        <v>0</v>
      </c>
      <c r="MI122" s="15">
        <v>0</v>
      </c>
      <c r="MJ122" s="15">
        <v>0</v>
      </c>
      <c r="MK122" s="15">
        <v>0</v>
      </c>
      <c r="ML122" s="15"/>
      <c r="MM122" s="15">
        <v>0</v>
      </c>
      <c r="MN122" s="15"/>
      <c r="MO122" s="15"/>
      <c r="MP122" s="15"/>
      <c r="MQ122" s="15"/>
      <c r="MR122" s="15"/>
      <c r="MS122" s="15">
        <v>0</v>
      </c>
      <c r="MT122" s="15">
        <v>3729.65</v>
      </c>
      <c r="MU122" s="15">
        <v>0</v>
      </c>
      <c r="MV122" s="15">
        <v>0</v>
      </c>
      <c r="MW122" s="15">
        <v>0</v>
      </c>
      <c r="MX122" s="15"/>
      <c r="MY122" s="15">
        <v>0</v>
      </c>
      <c r="MZ122" s="15"/>
      <c r="NA122" s="15"/>
      <c r="NB122" s="15"/>
      <c r="NC122" s="15"/>
      <c r="ND122" s="15"/>
      <c r="NE122" s="15">
        <v>0</v>
      </c>
      <c r="NF122" s="15">
        <v>0</v>
      </c>
      <c r="NG122" s="15">
        <v>31087.17</v>
      </c>
      <c r="NH122" s="15">
        <v>0</v>
      </c>
      <c r="NI122" s="15">
        <v>0</v>
      </c>
      <c r="NJ122" s="15"/>
      <c r="NK122" s="15">
        <v>0</v>
      </c>
      <c r="NL122" s="15"/>
      <c r="NM122" s="15"/>
      <c r="NN122" s="15"/>
      <c r="NO122" s="15"/>
      <c r="NP122" s="15"/>
      <c r="NQ122" s="15">
        <v>0</v>
      </c>
      <c r="NR122" s="15">
        <v>0</v>
      </c>
      <c r="NS122" s="15">
        <v>0</v>
      </c>
      <c r="NT122" s="15">
        <v>1651881.3899999992</v>
      </c>
      <c r="NU122" s="15">
        <v>0</v>
      </c>
      <c r="NV122" s="15"/>
      <c r="NW122" s="15">
        <v>0</v>
      </c>
      <c r="NX122" s="15"/>
      <c r="NY122" s="15"/>
      <c r="NZ122" s="15"/>
      <c r="OA122" s="15"/>
      <c r="OB122" s="15"/>
      <c r="OC122" s="15">
        <v>0</v>
      </c>
      <c r="OD122" s="15">
        <v>0</v>
      </c>
      <c r="OE122" s="15">
        <v>0</v>
      </c>
      <c r="OF122" s="15">
        <v>0</v>
      </c>
      <c r="OG122" s="15">
        <v>0</v>
      </c>
      <c r="OH122" s="15"/>
      <c r="OI122" s="15">
        <v>0</v>
      </c>
      <c r="OJ122" s="15"/>
      <c r="OK122" s="15"/>
      <c r="OL122" s="15"/>
      <c r="OM122" s="15"/>
      <c r="ON122" s="15"/>
      <c r="OO122" s="15">
        <v>0</v>
      </c>
      <c r="OP122" s="15">
        <v>0</v>
      </c>
      <c r="OQ122" s="15">
        <v>0</v>
      </c>
      <c r="OR122" s="15">
        <v>0</v>
      </c>
      <c r="OS122" s="15">
        <v>0</v>
      </c>
      <c r="OT122" s="15"/>
      <c r="OU122" s="15">
        <v>0</v>
      </c>
      <c r="OV122" s="15"/>
      <c r="OW122" s="15"/>
      <c r="OX122" s="15"/>
      <c r="OY122" s="15"/>
      <c r="OZ122" s="15"/>
      <c r="PA122" s="15">
        <v>0</v>
      </c>
      <c r="PB122" s="15">
        <v>0</v>
      </c>
      <c r="PC122" s="15">
        <v>0</v>
      </c>
      <c r="PD122" s="15">
        <v>0</v>
      </c>
      <c r="PE122" s="15">
        <v>0</v>
      </c>
      <c r="PF122" s="15"/>
      <c r="PG122" s="15">
        <v>20270.949999999997</v>
      </c>
      <c r="PH122" s="15"/>
      <c r="PI122" s="15"/>
      <c r="PJ122" s="15"/>
      <c r="PK122" s="15"/>
      <c r="PL122" s="15"/>
      <c r="PM122" s="15">
        <v>0</v>
      </c>
      <c r="PN122" s="15">
        <v>0</v>
      </c>
      <c r="PO122" s="15">
        <v>0</v>
      </c>
      <c r="PP122" s="15">
        <v>0</v>
      </c>
      <c r="PQ122" s="15">
        <v>0</v>
      </c>
      <c r="PR122" s="15"/>
      <c r="PS122" s="15">
        <v>0</v>
      </c>
      <c r="PT122" s="15"/>
      <c r="PU122" s="15"/>
      <c r="PV122" s="15"/>
      <c r="PW122" s="15"/>
      <c r="PX122" s="15"/>
      <c r="PY122" s="15">
        <v>0</v>
      </c>
      <c r="PZ122" s="15">
        <v>0</v>
      </c>
      <c r="QA122" s="15">
        <v>0</v>
      </c>
      <c r="QB122" s="15">
        <v>0</v>
      </c>
      <c r="QC122" s="15">
        <v>0</v>
      </c>
      <c r="QD122" s="15"/>
      <c r="QE122" s="15">
        <v>0</v>
      </c>
      <c r="QF122" s="15"/>
      <c r="QG122" s="15"/>
      <c r="QH122" s="15"/>
      <c r="QI122" s="15"/>
    </row>
    <row r="123" spans="16:451">
      <c r="P123" s="11"/>
      <c r="Q123" s="11"/>
      <c r="R123" s="13"/>
      <c r="S123" s="13" t="s">
        <v>52</v>
      </c>
      <c r="T123" s="16"/>
      <c r="U123" s="16">
        <v>3</v>
      </c>
      <c r="V123" s="16">
        <v>1</v>
      </c>
      <c r="W123" s="16"/>
      <c r="X123" s="16">
        <v>7</v>
      </c>
      <c r="Y123" s="16">
        <v>2</v>
      </c>
      <c r="Z123" s="16"/>
      <c r="AA123" s="16">
        <v>131</v>
      </c>
      <c r="AB123" s="16"/>
      <c r="AC123" s="16"/>
      <c r="AD123" s="16"/>
      <c r="AE123" s="16"/>
      <c r="AF123" s="24"/>
      <c r="AG123" s="24">
        <v>36258.699999999997</v>
      </c>
      <c r="AH123" s="24">
        <v>7838.74</v>
      </c>
      <c r="AI123" s="24"/>
      <c r="AJ123" s="24">
        <v>116330.96999999999</v>
      </c>
      <c r="AK123" s="24">
        <v>62761.33</v>
      </c>
      <c r="AL123" s="24"/>
      <c r="AM123" s="24">
        <v>1747904.2099999997</v>
      </c>
      <c r="AN123" s="24"/>
      <c r="AO123" s="24"/>
      <c r="AP123" s="24"/>
      <c r="AQ123" s="24"/>
      <c r="AR123" s="15"/>
      <c r="AS123" s="15">
        <v>36057.223214285696</v>
      </c>
      <c r="AT123" s="15">
        <v>7752.3</v>
      </c>
      <c r="AU123" s="15"/>
      <c r="AV123" s="15">
        <v>116111.84</v>
      </c>
      <c r="AW123" s="15">
        <v>62393.555</v>
      </c>
      <c r="AX123" s="15"/>
      <c r="AY123" s="15">
        <v>0</v>
      </c>
      <c r="AZ123" s="15"/>
      <c r="BA123" s="15"/>
      <c r="BB123" s="15"/>
      <c r="BC123" s="15"/>
      <c r="BD123" s="15"/>
      <c r="BE123" s="15">
        <v>201.4767857142852</v>
      </c>
      <c r="BF123" s="15">
        <v>86.4399999999996</v>
      </c>
      <c r="BG123" s="15"/>
      <c r="BH123" s="15">
        <v>219.12999999999903</v>
      </c>
      <c r="BI123" s="15">
        <v>367.77499999999827</v>
      </c>
      <c r="BJ123" s="15"/>
      <c r="BK123" s="15">
        <v>0</v>
      </c>
      <c r="BL123" s="15"/>
      <c r="BM123" s="15"/>
      <c r="BN123" s="15"/>
      <c r="BO123" s="15"/>
      <c r="BP123" s="15"/>
      <c r="BQ123" s="15">
        <v>543.57834416666606</v>
      </c>
      <c r="BR123" s="15">
        <v>0</v>
      </c>
      <c r="BS123" s="15"/>
      <c r="BT123" s="15">
        <v>0</v>
      </c>
      <c r="BU123" s="15">
        <v>940.89693891666593</v>
      </c>
      <c r="BV123" s="15"/>
      <c r="BW123" s="15">
        <v>0</v>
      </c>
      <c r="BX123" s="15"/>
      <c r="BY123" s="15"/>
      <c r="BZ123" s="15"/>
      <c r="CA123" s="15"/>
      <c r="CB123" s="17" t="e">
        <v>#DIV/0!</v>
      </c>
      <c r="CC123" s="17">
        <v>0</v>
      </c>
      <c r="CD123" s="17">
        <v>0</v>
      </c>
      <c r="CE123" s="17" t="e">
        <v>#DIV/0!</v>
      </c>
      <c r="CF123" s="17">
        <v>0</v>
      </c>
      <c r="CG123" s="17">
        <v>0</v>
      </c>
      <c r="CH123" s="17" t="e">
        <v>#DIV/0!</v>
      </c>
      <c r="CI123" s="17">
        <v>1</v>
      </c>
      <c r="CJ123" s="17" t="e">
        <v>#DIV/0!</v>
      </c>
      <c r="CK123" s="17" t="e">
        <v>#DIV/0!</v>
      </c>
      <c r="CL123" s="17" t="e">
        <v>#DIV/0!</v>
      </c>
      <c r="CM123" s="17" t="e">
        <v>#DIV/0!</v>
      </c>
      <c r="CN123" s="17" t="e">
        <v>#DIV/0!</v>
      </c>
      <c r="CO123" s="17">
        <v>0</v>
      </c>
      <c r="CP123" s="17">
        <v>0</v>
      </c>
      <c r="CQ123" s="17" t="e">
        <v>#DIV/0!</v>
      </c>
      <c r="CR123" s="17">
        <v>0</v>
      </c>
      <c r="CS123" s="17">
        <v>0</v>
      </c>
      <c r="CT123" s="17" t="e">
        <v>#DIV/0!</v>
      </c>
      <c r="CU123" s="17">
        <v>0</v>
      </c>
      <c r="CV123" s="17" t="e">
        <v>#DIV/0!</v>
      </c>
      <c r="CW123" s="17" t="e">
        <v>#DIV/0!</v>
      </c>
      <c r="CX123" s="17" t="e">
        <v>#DIV/0!</v>
      </c>
      <c r="CY123" s="17" t="e">
        <v>#DIV/0!</v>
      </c>
      <c r="CZ123" s="17">
        <v>0</v>
      </c>
      <c r="DA123" s="17">
        <v>0.17990000000000003</v>
      </c>
      <c r="DB123" s="17">
        <v>0.1699</v>
      </c>
      <c r="DC123" s="17">
        <v>0</v>
      </c>
      <c r="DD123" s="17">
        <v>0.1757886477968767</v>
      </c>
      <c r="DE123" s="17">
        <v>0.17989999999999998</v>
      </c>
      <c r="DF123" s="17">
        <v>0</v>
      </c>
      <c r="DG123" s="17">
        <v>0.170719129184734</v>
      </c>
      <c r="DH123" s="17">
        <v>0</v>
      </c>
      <c r="DI123" s="17">
        <v>0</v>
      </c>
      <c r="DJ123" s="17">
        <v>0</v>
      </c>
      <c r="DK123" s="17">
        <v>0</v>
      </c>
      <c r="DL123" s="18">
        <v>0</v>
      </c>
      <c r="DM123" s="18">
        <v>120</v>
      </c>
      <c r="DN123" s="18">
        <v>120</v>
      </c>
      <c r="DO123" s="18">
        <v>0</v>
      </c>
      <c r="DP123" s="18">
        <v>120</v>
      </c>
      <c r="DQ123" s="18">
        <v>120</v>
      </c>
      <c r="DR123" s="18">
        <v>0</v>
      </c>
      <c r="DS123" s="18">
        <v>118.49663721213997</v>
      </c>
      <c r="DT123" s="18">
        <v>0</v>
      </c>
      <c r="DU123" s="18">
        <v>0</v>
      </c>
      <c r="DV123" s="18">
        <v>0</v>
      </c>
      <c r="DW123" s="18">
        <v>0</v>
      </c>
      <c r="DX123" s="18">
        <v>0</v>
      </c>
      <c r="DY123" s="18">
        <v>109.3848468168395</v>
      </c>
      <c r="DZ123" s="18">
        <v>110</v>
      </c>
      <c r="EA123" s="18">
        <v>0</v>
      </c>
      <c r="EB123" s="18">
        <v>109.68119401538515</v>
      </c>
      <c r="EC123" s="18">
        <v>110.82870370370371</v>
      </c>
      <c r="ED123" s="18">
        <v>0</v>
      </c>
      <c r="EE123" s="18">
        <v>107.52320955008896</v>
      </c>
      <c r="EF123" s="18">
        <v>0</v>
      </c>
      <c r="EG123" s="18">
        <v>0</v>
      </c>
      <c r="EH123" s="18">
        <v>0</v>
      </c>
      <c r="EI123" s="18">
        <v>0</v>
      </c>
      <c r="EJ123" s="18">
        <v>0</v>
      </c>
      <c r="EK123" s="18">
        <v>10.615153183160507</v>
      </c>
      <c r="EL123" s="18">
        <v>11</v>
      </c>
      <c r="EM123" s="18">
        <v>0</v>
      </c>
      <c r="EN123" s="18">
        <v>11.06514497409491</v>
      </c>
      <c r="EO123" s="18">
        <v>11.171296296296296</v>
      </c>
      <c r="EP123" s="18">
        <v>0</v>
      </c>
      <c r="EQ123" s="18">
        <v>11.023881145976363</v>
      </c>
      <c r="ER123" s="18">
        <v>0</v>
      </c>
      <c r="ES123" s="18">
        <v>0</v>
      </c>
      <c r="ET123" s="18">
        <v>0</v>
      </c>
      <c r="EU123" s="18">
        <v>0</v>
      </c>
      <c r="EV123" s="18">
        <v>0</v>
      </c>
      <c r="EW123" s="18">
        <v>624.90543830819672</v>
      </c>
      <c r="EX123" s="18">
        <v>561</v>
      </c>
      <c r="EY123" s="18">
        <v>0</v>
      </c>
      <c r="EZ123" s="18">
        <v>637.56688425357561</v>
      </c>
      <c r="FA123" s="18">
        <v>607.39351851851848</v>
      </c>
      <c r="FB123" s="18">
        <v>0</v>
      </c>
      <c r="FC123" s="18">
        <v>666.11129204502572</v>
      </c>
      <c r="FD123" s="18">
        <v>0</v>
      </c>
      <c r="FE123" s="18">
        <v>0</v>
      </c>
      <c r="FF123" s="18">
        <v>0</v>
      </c>
      <c r="FG123" s="18">
        <v>0</v>
      </c>
      <c r="FH123" s="14">
        <v>0</v>
      </c>
      <c r="FI123" s="14">
        <v>14227.333333333334</v>
      </c>
      <c r="FJ123" s="14">
        <v>8900</v>
      </c>
      <c r="FK123" s="14">
        <v>0</v>
      </c>
      <c r="FL123" s="14">
        <v>19080.714285714286</v>
      </c>
      <c r="FM123" s="14">
        <v>36250</v>
      </c>
      <c r="FN123" s="14">
        <v>0</v>
      </c>
      <c r="FO123" s="14">
        <v>15543.679389312978</v>
      </c>
      <c r="FP123" s="14">
        <v>0</v>
      </c>
      <c r="FQ123" s="14">
        <v>0</v>
      </c>
      <c r="FR123" s="14">
        <v>0</v>
      </c>
      <c r="FS123" s="14">
        <v>0</v>
      </c>
      <c r="FT123" s="17">
        <v>0</v>
      </c>
      <c r="FU123" s="17">
        <v>0.13467293004076658</v>
      </c>
      <c r="FV123" s="17">
        <v>0.105</v>
      </c>
      <c r="FW123" s="17">
        <v>0</v>
      </c>
      <c r="FX123" s="17">
        <v>0.10390521468947704</v>
      </c>
      <c r="FY123" s="17">
        <v>0.10620689655172413</v>
      </c>
      <c r="FZ123" s="17">
        <v>0</v>
      </c>
      <c r="GA123" s="17">
        <v>0.12285635849136288</v>
      </c>
      <c r="GB123" s="17">
        <v>0</v>
      </c>
      <c r="GC123" s="17">
        <v>0</v>
      </c>
      <c r="GD123" s="17">
        <v>0</v>
      </c>
      <c r="GE123" s="17">
        <v>0</v>
      </c>
      <c r="GF123" s="16"/>
      <c r="GG123" s="16">
        <v>0</v>
      </c>
      <c r="GH123" s="16">
        <v>0</v>
      </c>
      <c r="GI123" s="16"/>
      <c r="GJ123" s="16">
        <v>0</v>
      </c>
      <c r="GK123" s="16">
        <v>0</v>
      </c>
      <c r="GL123" s="16"/>
      <c r="GM123" s="16">
        <v>0</v>
      </c>
      <c r="GN123" s="16"/>
      <c r="GO123" s="16"/>
      <c r="GP123" s="16"/>
      <c r="GQ123" s="16"/>
      <c r="GR123" s="16"/>
      <c r="GS123" s="16">
        <v>3</v>
      </c>
      <c r="GT123" s="16">
        <v>0</v>
      </c>
      <c r="GU123" s="16"/>
      <c r="GV123" s="16">
        <v>0</v>
      </c>
      <c r="GW123" s="16">
        <v>0</v>
      </c>
      <c r="GX123" s="16"/>
      <c r="GY123" s="16">
        <v>0</v>
      </c>
      <c r="GZ123" s="16"/>
      <c r="HA123" s="16"/>
      <c r="HB123" s="16"/>
      <c r="HC123" s="16"/>
      <c r="HD123" s="16"/>
      <c r="HE123" s="16">
        <v>0</v>
      </c>
      <c r="HF123" s="16">
        <v>1</v>
      </c>
      <c r="HG123" s="16"/>
      <c r="HH123" s="16">
        <v>0</v>
      </c>
      <c r="HI123" s="16">
        <v>0</v>
      </c>
      <c r="HJ123" s="16"/>
      <c r="HK123" s="16">
        <v>0</v>
      </c>
      <c r="HL123" s="16"/>
      <c r="HM123" s="16"/>
      <c r="HN123" s="16"/>
      <c r="HO123" s="16"/>
      <c r="HP123" s="16"/>
      <c r="HQ123" s="16">
        <v>0</v>
      </c>
      <c r="HR123" s="16">
        <v>0</v>
      </c>
      <c r="HS123" s="16"/>
      <c r="HT123" s="16">
        <v>0</v>
      </c>
      <c r="HU123" s="16">
        <v>0</v>
      </c>
      <c r="HV123" s="16"/>
      <c r="HW123" s="16">
        <v>0</v>
      </c>
      <c r="HX123" s="16"/>
      <c r="HY123" s="16"/>
      <c r="HZ123" s="16"/>
      <c r="IA123" s="16"/>
      <c r="IB123" s="16"/>
      <c r="IC123" s="16">
        <v>0</v>
      </c>
      <c r="ID123" s="16">
        <v>0</v>
      </c>
      <c r="IE123" s="16"/>
      <c r="IF123" s="16">
        <v>7</v>
      </c>
      <c r="IG123" s="16">
        <v>0</v>
      </c>
      <c r="IH123" s="16"/>
      <c r="II123" s="16">
        <v>0</v>
      </c>
      <c r="IJ123" s="16"/>
      <c r="IK123" s="16"/>
      <c r="IL123" s="16"/>
      <c r="IM123" s="16"/>
      <c r="IN123" s="16"/>
      <c r="IO123" s="16">
        <v>0</v>
      </c>
      <c r="IP123" s="16">
        <v>0</v>
      </c>
      <c r="IQ123" s="16"/>
      <c r="IR123" s="16">
        <v>0</v>
      </c>
      <c r="IS123" s="16">
        <v>0</v>
      </c>
      <c r="IT123" s="16"/>
      <c r="IU123" s="16">
        <v>0</v>
      </c>
      <c r="IV123" s="16"/>
      <c r="IW123" s="16"/>
      <c r="IX123" s="16"/>
      <c r="IY123" s="16"/>
      <c r="IZ123" s="16"/>
      <c r="JA123" s="16">
        <v>0</v>
      </c>
      <c r="JB123" s="16">
        <v>0</v>
      </c>
      <c r="JC123" s="16"/>
      <c r="JD123" s="16">
        <v>0</v>
      </c>
      <c r="JE123" s="16">
        <v>0</v>
      </c>
      <c r="JF123" s="16"/>
      <c r="JG123" s="16">
        <v>0</v>
      </c>
      <c r="JH123" s="16"/>
      <c r="JI123" s="16"/>
      <c r="JJ123" s="16"/>
      <c r="JK123" s="16"/>
      <c r="JL123" s="16"/>
      <c r="JM123" s="16">
        <v>0</v>
      </c>
      <c r="JN123" s="16">
        <v>0</v>
      </c>
      <c r="JO123" s="16"/>
      <c r="JP123" s="16">
        <v>0</v>
      </c>
      <c r="JQ123" s="16">
        <v>0</v>
      </c>
      <c r="JR123" s="16"/>
      <c r="JS123" s="16">
        <v>131</v>
      </c>
      <c r="JT123" s="16"/>
      <c r="JU123" s="16"/>
      <c r="JV123" s="16"/>
      <c r="JW123" s="16"/>
      <c r="JX123" s="16"/>
      <c r="JY123" s="16">
        <v>0</v>
      </c>
      <c r="JZ123" s="16">
        <v>0</v>
      </c>
      <c r="KA123" s="16"/>
      <c r="KB123" s="16">
        <v>0</v>
      </c>
      <c r="KC123" s="16">
        <v>0</v>
      </c>
      <c r="KD123" s="16"/>
      <c r="KE123" s="16">
        <v>0</v>
      </c>
      <c r="KF123" s="16"/>
      <c r="KG123" s="16"/>
      <c r="KH123" s="16"/>
      <c r="KI123" s="16"/>
      <c r="KJ123" s="16"/>
      <c r="KK123" s="16">
        <v>0</v>
      </c>
      <c r="KL123" s="16">
        <v>0</v>
      </c>
      <c r="KM123" s="16"/>
      <c r="KN123" s="16">
        <v>0</v>
      </c>
      <c r="KO123" s="16">
        <v>0</v>
      </c>
      <c r="KP123" s="16"/>
      <c r="KQ123" s="16">
        <v>0</v>
      </c>
      <c r="KR123" s="16"/>
      <c r="KS123" s="16"/>
      <c r="KT123" s="16"/>
      <c r="KU123" s="16"/>
      <c r="KV123" s="16"/>
      <c r="KW123" s="16">
        <v>0</v>
      </c>
      <c r="KX123" s="16">
        <v>0</v>
      </c>
      <c r="KY123" s="16"/>
      <c r="KZ123" s="16">
        <v>0</v>
      </c>
      <c r="LA123" s="16">
        <v>0</v>
      </c>
      <c r="LB123" s="16"/>
      <c r="LC123" s="16">
        <v>0</v>
      </c>
      <c r="LD123" s="16"/>
      <c r="LE123" s="16"/>
      <c r="LF123" s="16"/>
      <c r="LG123" s="16"/>
      <c r="LH123" s="16"/>
      <c r="LI123" s="16">
        <v>0</v>
      </c>
      <c r="LJ123" s="16">
        <v>0</v>
      </c>
      <c r="LK123" s="16"/>
      <c r="LL123" s="16">
        <v>0</v>
      </c>
      <c r="LM123" s="16">
        <v>0</v>
      </c>
      <c r="LN123" s="16"/>
      <c r="LO123" s="16">
        <v>0</v>
      </c>
      <c r="LP123" s="16"/>
      <c r="LQ123" s="16"/>
      <c r="LR123" s="16"/>
      <c r="LS123" s="16"/>
      <c r="LT123" s="15"/>
      <c r="LU123" s="15">
        <v>0</v>
      </c>
      <c r="LV123" s="15">
        <v>0</v>
      </c>
      <c r="LW123" s="15"/>
      <c r="LX123" s="15">
        <v>0</v>
      </c>
      <c r="LY123" s="15">
        <v>0</v>
      </c>
      <c r="LZ123" s="15"/>
      <c r="MA123" s="15">
        <v>0</v>
      </c>
      <c r="MB123" s="15"/>
      <c r="MC123" s="15"/>
      <c r="MD123" s="15"/>
      <c r="ME123" s="15"/>
      <c r="MF123" s="15"/>
      <c r="MG123" s="15">
        <v>36057.223214285696</v>
      </c>
      <c r="MH123" s="15">
        <v>0</v>
      </c>
      <c r="MI123" s="15"/>
      <c r="MJ123" s="15">
        <v>0</v>
      </c>
      <c r="MK123" s="15">
        <v>0</v>
      </c>
      <c r="ML123" s="15"/>
      <c r="MM123" s="15">
        <v>0</v>
      </c>
      <c r="MN123" s="15"/>
      <c r="MO123" s="15"/>
      <c r="MP123" s="15"/>
      <c r="MQ123" s="15"/>
      <c r="MR123" s="15"/>
      <c r="MS123" s="15">
        <v>0</v>
      </c>
      <c r="MT123" s="15">
        <v>7752.3</v>
      </c>
      <c r="MU123" s="15"/>
      <c r="MV123" s="15">
        <v>0</v>
      </c>
      <c r="MW123" s="15">
        <v>0</v>
      </c>
      <c r="MX123" s="15"/>
      <c r="MY123" s="15">
        <v>0</v>
      </c>
      <c r="MZ123" s="15"/>
      <c r="NA123" s="15"/>
      <c r="NB123" s="15"/>
      <c r="NC123" s="15"/>
      <c r="ND123" s="15"/>
      <c r="NE123" s="15">
        <v>0</v>
      </c>
      <c r="NF123" s="15">
        <v>0</v>
      </c>
      <c r="NG123" s="15"/>
      <c r="NH123" s="15">
        <v>0</v>
      </c>
      <c r="NI123" s="15">
        <v>0</v>
      </c>
      <c r="NJ123" s="15"/>
      <c r="NK123" s="15">
        <v>0</v>
      </c>
      <c r="NL123" s="15"/>
      <c r="NM123" s="15"/>
      <c r="NN123" s="15"/>
      <c r="NO123" s="15"/>
      <c r="NP123" s="15"/>
      <c r="NQ123" s="15">
        <v>0</v>
      </c>
      <c r="NR123" s="15">
        <v>0</v>
      </c>
      <c r="NS123" s="15"/>
      <c r="NT123" s="15">
        <v>116111.84</v>
      </c>
      <c r="NU123" s="15">
        <v>0</v>
      </c>
      <c r="NV123" s="15"/>
      <c r="NW123" s="15">
        <v>0</v>
      </c>
      <c r="NX123" s="15"/>
      <c r="NY123" s="15"/>
      <c r="NZ123" s="15"/>
      <c r="OA123" s="15"/>
      <c r="OB123" s="15"/>
      <c r="OC123" s="15">
        <v>0</v>
      </c>
      <c r="OD123" s="15">
        <v>0</v>
      </c>
      <c r="OE123" s="15"/>
      <c r="OF123" s="15">
        <v>0</v>
      </c>
      <c r="OG123" s="15">
        <v>0</v>
      </c>
      <c r="OH123" s="15"/>
      <c r="OI123" s="15">
        <v>0</v>
      </c>
      <c r="OJ123" s="15"/>
      <c r="OK123" s="15"/>
      <c r="OL123" s="15"/>
      <c r="OM123" s="15"/>
      <c r="ON123" s="15"/>
      <c r="OO123" s="15">
        <v>0</v>
      </c>
      <c r="OP123" s="15">
        <v>0</v>
      </c>
      <c r="OQ123" s="15"/>
      <c r="OR123" s="15">
        <v>0</v>
      </c>
      <c r="OS123" s="15">
        <v>0</v>
      </c>
      <c r="OT123" s="15"/>
      <c r="OU123" s="15">
        <v>0</v>
      </c>
      <c r="OV123" s="15"/>
      <c r="OW123" s="15"/>
      <c r="OX123" s="15"/>
      <c r="OY123" s="15"/>
      <c r="OZ123" s="15"/>
      <c r="PA123" s="15">
        <v>0</v>
      </c>
      <c r="PB123" s="15">
        <v>0</v>
      </c>
      <c r="PC123" s="15"/>
      <c r="PD123" s="15">
        <v>0</v>
      </c>
      <c r="PE123" s="15">
        <v>0</v>
      </c>
      <c r="PF123" s="15"/>
      <c r="PG123" s="15">
        <v>1747904.2099999997</v>
      </c>
      <c r="PH123" s="15"/>
      <c r="PI123" s="15"/>
      <c r="PJ123" s="15"/>
      <c r="PK123" s="15"/>
      <c r="PL123" s="15"/>
      <c r="PM123" s="15">
        <v>0</v>
      </c>
      <c r="PN123" s="15">
        <v>0</v>
      </c>
      <c r="PO123" s="15"/>
      <c r="PP123" s="15">
        <v>0</v>
      </c>
      <c r="PQ123" s="15">
        <v>0</v>
      </c>
      <c r="PR123" s="15"/>
      <c r="PS123" s="15">
        <v>0</v>
      </c>
      <c r="PT123" s="15"/>
      <c r="PU123" s="15"/>
      <c r="PV123" s="15"/>
      <c r="PW123" s="15"/>
      <c r="PX123" s="15"/>
      <c r="PY123" s="15">
        <v>0</v>
      </c>
      <c r="PZ123" s="15">
        <v>0</v>
      </c>
      <c r="QA123" s="15"/>
      <c r="QB123" s="15">
        <v>0</v>
      </c>
      <c r="QC123" s="15">
        <v>0</v>
      </c>
      <c r="QD123" s="15"/>
      <c r="QE123" s="15">
        <v>0</v>
      </c>
      <c r="QF123" s="15"/>
      <c r="QG123" s="15"/>
      <c r="QH123" s="15"/>
      <c r="QI123" s="15"/>
    </row>
    <row r="124" spans="16:451">
      <c r="P124" s="11"/>
      <c r="Q124" s="11"/>
      <c r="R124" s="13"/>
      <c r="S124" s="13" t="s">
        <v>99</v>
      </c>
      <c r="T124" s="16"/>
      <c r="U124" s="16">
        <v>2</v>
      </c>
      <c r="V124" s="16">
        <v>3</v>
      </c>
      <c r="W124" s="16"/>
      <c r="X124" s="16"/>
      <c r="Y124" s="16"/>
      <c r="Z124" s="16"/>
      <c r="AA124" s="16"/>
      <c r="AB124" s="16"/>
      <c r="AC124" s="16"/>
      <c r="AD124" s="16"/>
      <c r="AE124" s="16"/>
      <c r="AF124" s="24"/>
      <c r="AG124" s="24">
        <v>18521.845000000001</v>
      </c>
      <c r="AH124" s="24">
        <v>62307.425000000003</v>
      </c>
      <c r="AI124" s="24"/>
      <c r="AJ124" s="24"/>
      <c r="AK124" s="24"/>
      <c r="AL124" s="24"/>
      <c r="AM124" s="24"/>
      <c r="AN124" s="24"/>
      <c r="AO124" s="24"/>
      <c r="AP124" s="24"/>
      <c r="AQ124" s="24"/>
      <c r="AR124" s="15"/>
      <c r="AS124" s="15">
        <v>18469.3</v>
      </c>
      <c r="AT124" s="15">
        <v>62219.25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>
        <v>52.545000000000101</v>
      </c>
      <c r="BF124" s="15">
        <v>88.174999999999301</v>
      </c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>
        <v>277.673326291666</v>
      </c>
      <c r="BR124" s="15">
        <v>0</v>
      </c>
      <c r="BS124" s="15"/>
      <c r="BT124" s="15"/>
      <c r="BU124" s="15"/>
      <c r="BV124" s="15"/>
      <c r="BW124" s="15"/>
      <c r="BX124" s="15"/>
      <c r="BY124" s="15"/>
      <c r="BZ124" s="15"/>
      <c r="CA124" s="15"/>
      <c r="CB124" s="17" t="e">
        <v>#DIV/0!</v>
      </c>
      <c r="CC124" s="17">
        <v>0</v>
      </c>
      <c r="CD124" s="17">
        <v>0</v>
      </c>
      <c r="CE124" s="17" t="e">
        <v>#DIV/0!</v>
      </c>
      <c r="CF124" s="17" t="e">
        <v>#DIV/0!</v>
      </c>
      <c r="CG124" s="17" t="e">
        <v>#DIV/0!</v>
      </c>
      <c r="CH124" s="17" t="e">
        <v>#DIV/0!</v>
      </c>
      <c r="CI124" s="17" t="e">
        <v>#DIV/0!</v>
      </c>
      <c r="CJ124" s="17" t="e">
        <v>#DIV/0!</v>
      </c>
      <c r="CK124" s="17" t="e">
        <v>#DIV/0!</v>
      </c>
      <c r="CL124" s="17" t="e">
        <v>#DIV/0!</v>
      </c>
      <c r="CM124" s="17" t="e">
        <v>#DIV/0!</v>
      </c>
      <c r="CN124" s="17" t="e">
        <v>#DIV/0!</v>
      </c>
      <c r="CO124" s="17">
        <v>0</v>
      </c>
      <c r="CP124" s="17">
        <v>0</v>
      </c>
      <c r="CQ124" s="17" t="e">
        <v>#DIV/0!</v>
      </c>
      <c r="CR124" s="17" t="e">
        <v>#DIV/0!</v>
      </c>
      <c r="CS124" s="17" t="e">
        <v>#DIV/0!</v>
      </c>
      <c r="CT124" s="17" t="e">
        <v>#DIV/0!</v>
      </c>
      <c r="CU124" s="17" t="e">
        <v>#DIV/0!</v>
      </c>
      <c r="CV124" s="17" t="e">
        <v>#DIV/0!</v>
      </c>
      <c r="CW124" s="17" t="e">
        <v>#DIV/0!</v>
      </c>
      <c r="CX124" s="17" t="e">
        <v>#DIV/0!</v>
      </c>
      <c r="CY124" s="17" t="e">
        <v>#DIV/0!</v>
      </c>
      <c r="CZ124" s="17">
        <v>0</v>
      </c>
      <c r="DA124" s="17">
        <v>0.17989999999999998</v>
      </c>
      <c r="DB124" s="17">
        <v>0.1722717898374303</v>
      </c>
      <c r="DC124" s="17">
        <v>0</v>
      </c>
      <c r="DD124" s="17">
        <v>0</v>
      </c>
      <c r="DE124" s="17">
        <v>0</v>
      </c>
      <c r="DF124" s="17">
        <v>0</v>
      </c>
      <c r="DG124" s="17">
        <v>0</v>
      </c>
      <c r="DH124" s="17">
        <v>0</v>
      </c>
      <c r="DI124" s="17">
        <v>0</v>
      </c>
      <c r="DJ124" s="17">
        <v>0</v>
      </c>
      <c r="DK124" s="17">
        <v>0</v>
      </c>
      <c r="DL124" s="18">
        <v>0</v>
      </c>
      <c r="DM124" s="18">
        <v>120</v>
      </c>
      <c r="DN124" s="18">
        <v>120</v>
      </c>
      <c r="DO124" s="18">
        <v>0</v>
      </c>
      <c r="DP124" s="18">
        <v>0</v>
      </c>
      <c r="DQ124" s="18">
        <v>0</v>
      </c>
      <c r="DR124" s="18">
        <v>0</v>
      </c>
      <c r="DS124" s="18">
        <v>0</v>
      </c>
      <c r="DT124" s="18">
        <v>0</v>
      </c>
      <c r="DU124" s="18">
        <v>0</v>
      </c>
      <c r="DV124" s="18">
        <v>0</v>
      </c>
      <c r="DW124" s="18">
        <v>0</v>
      </c>
      <c r="DX124" s="18">
        <v>0</v>
      </c>
      <c r="DY124" s="18">
        <v>111</v>
      </c>
      <c r="DZ124" s="18">
        <v>111.18455980523051</v>
      </c>
      <c r="EA124" s="18">
        <v>0</v>
      </c>
      <c r="EB124" s="18">
        <v>0</v>
      </c>
      <c r="EC124" s="18">
        <v>0</v>
      </c>
      <c r="ED124" s="18">
        <v>0</v>
      </c>
      <c r="EE124" s="18">
        <v>0</v>
      </c>
      <c r="EF124" s="18">
        <v>0</v>
      </c>
      <c r="EG124" s="18">
        <v>0</v>
      </c>
      <c r="EH124" s="18">
        <v>0</v>
      </c>
      <c r="EI124" s="18">
        <v>0</v>
      </c>
      <c r="EJ124" s="18">
        <v>0</v>
      </c>
      <c r="EK124" s="18">
        <v>11</v>
      </c>
      <c r="EL124" s="18">
        <v>10.815440194769497</v>
      </c>
      <c r="EM124" s="18">
        <v>0</v>
      </c>
      <c r="EN124" s="18">
        <v>0</v>
      </c>
      <c r="EO124" s="18">
        <v>0</v>
      </c>
      <c r="EP124" s="18">
        <v>0</v>
      </c>
      <c r="EQ124" s="18">
        <v>0</v>
      </c>
      <c r="ER124" s="18">
        <v>0</v>
      </c>
      <c r="ES124" s="18">
        <v>0</v>
      </c>
      <c r="ET124" s="18">
        <v>0</v>
      </c>
      <c r="EU124" s="18">
        <v>0</v>
      </c>
      <c r="EV124" s="18">
        <v>0</v>
      </c>
      <c r="EW124" s="18">
        <v>568.27078384798097</v>
      </c>
      <c r="EX124" s="18">
        <v>602.16115605120558</v>
      </c>
      <c r="EY124" s="18">
        <v>0</v>
      </c>
      <c r="EZ124" s="18">
        <v>0</v>
      </c>
      <c r="FA124" s="18">
        <v>0</v>
      </c>
      <c r="FB124" s="18">
        <v>0</v>
      </c>
      <c r="FC124" s="18">
        <v>0</v>
      </c>
      <c r="FD124" s="18">
        <v>0</v>
      </c>
      <c r="FE124" s="18">
        <v>0</v>
      </c>
      <c r="FF124" s="18">
        <v>0</v>
      </c>
      <c r="FG124" s="18">
        <v>0</v>
      </c>
      <c r="FH124" s="14">
        <v>0</v>
      </c>
      <c r="FI124" s="14">
        <v>10525</v>
      </c>
      <c r="FJ124" s="14">
        <v>23750</v>
      </c>
      <c r="FK124" s="14">
        <v>0</v>
      </c>
      <c r="FL124" s="14">
        <v>0</v>
      </c>
      <c r="FM124" s="14">
        <v>0</v>
      </c>
      <c r="FN124" s="14">
        <v>0</v>
      </c>
      <c r="FO124" s="14">
        <v>0</v>
      </c>
      <c r="FP124" s="14">
        <v>0</v>
      </c>
      <c r="FQ124" s="14">
        <v>0</v>
      </c>
      <c r="FR124" s="14">
        <v>0</v>
      </c>
      <c r="FS124" s="14">
        <v>0</v>
      </c>
      <c r="FT124" s="17">
        <v>0</v>
      </c>
      <c r="FU124" s="17">
        <v>0.1</v>
      </c>
      <c r="FV124" s="17">
        <v>0.10645614035087719</v>
      </c>
      <c r="FW124" s="17">
        <v>0</v>
      </c>
      <c r="FX124" s="17">
        <v>0</v>
      </c>
      <c r="FY124" s="17">
        <v>0</v>
      </c>
      <c r="FZ124" s="17">
        <v>0</v>
      </c>
      <c r="GA124" s="17">
        <v>0</v>
      </c>
      <c r="GB124" s="17">
        <v>0</v>
      </c>
      <c r="GC124" s="17">
        <v>0</v>
      </c>
      <c r="GD124" s="17">
        <v>0</v>
      </c>
      <c r="GE124" s="17">
        <v>0</v>
      </c>
      <c r="GF124" s="16"/>
      <c r="GG124" s="16">
        <v>0</v>
      </c>
      <c r="GH124" s="16">
        <v>0</v>
      </c>
      <c r="GI124" s="16"/>
      <c r="GJ124" s="16"/>
      <c r="GK124" s="16"/>
      <c r="GL124" s="16"/>
      <c r="GM124" s="16"/>
      <c r="GN124" s="16"/>
      <c r="GO124" s="16"/>
      <c r="GP124" s="16"/>
      <c r="GQ124" s="16"/>
      <c r="GR124" s="16"/>
      <c r="GS124" s="16">
        <v>2</v>
      </c>
      <c r="GT124" s="16">
        <v>0</v>
      </c>
      <c r="GU124" s="16"/>
      <c r="GV124" s="16"/>
      <c r="GW124" s="16"/>
      <c r="GX124" s="16"/>
      <c r="GY124" s="16"/>
      <c r="GZ124" s="16"/>
      <c r="HA124" s="16"/>
      <c r="HB124" s="16"/>
      <c r="HC124" s="16"/>
      <c r="HD124" s="16"/>
      <c r="HE124" s="16">
        <v>0</v>
      </c>
      <c r="HF124" s="16">
        <v>3</v>
      </c>
      <c r="HG124" s="16"/>
      <c r="HH124" s="16"/>
      <c r="HI124" s="16"/>
      <c r="HJ124" s="16"/>
      <c r="HK124" s="16"/>
      <c r="HL124" s="16"/>
      <c r="HM124" s="16"/>
      <c r="HN124" s="16"/>
      <c r="HO124" s="16"/>
      <c r="HP124" s="16"/>
      <c r="HQ124" s="16">
        <v>0</v>
      </c>
      <c r="HR124" s="16">
        <v>0</v>
      </c>
      <c r="HS124" s="16"/>
      <c r="HT124" s="16"/>
      <c r="HU124" s="16"/>
      <c r="HV124" s="16"/>
      <c r="HW124" s="16"/>
      <c r="HX124" s="16"/>
      <c r="HY124" s="16"/>
      <c r="HZ124" s="16"/>
      <c r="IA124" s="16"/>
      <c r="IB124" s="16"/>
      <c r="IC124" s="16">
        <v>0</v>
      </c>
      <c r="ID124" s="16">
        <v>0</v>
      </c>
      <c r="IE124" s="16"/>
      <c r="IF124" s="16"/>
      <c r="IG124" s="16"/>
      <c r="IH124" s="16"/>
      <c r="II124" s="16"/>
      <c r="IJ124" s="16"/>
      <c r="IK124" s="16"/>
      <c r="IL124" s="16"/>
      <c r="IM124" s="16"/>
      <c r="IN124" s="16"/>
      <c r="IO124" s="16">
        <v>0</v>
      </c>
      <c r="IP124" s="16">
        <v>0</v>
      </c>
      <c r="IQ124" s="16"/>
      <c r="IR124" s="16"/>
      <c r="IS124" s="16"/>
      <c r="IT124" s="16"/>
      <c r="IU124" s="16"/>
      <c r="IV124" s="16"/>
      <c r="IW124" s="16"/>
      <c r="IX124" s="16"/>
      <c r="IY124" s="16"/>
      <c r="IZ124" s="16"/>
      <c r="JA124" s="16">
        <v>0</v>
      </c>
      <c r="JB124" s="16">
        <v>0</v>
      </c>
      <c r="JC124" s="16"/>
      <c r="JD124" s="16"/>
      <c r="JE124" s="16"/>
      <c r="JF124" s="16"/>
      <c r="JG124" s="16"/>
      <c r="JH124" s="16"/>
      <c r="JI124" s="16"/>
      <c r="JJ124" s="16"/>
      <c r="JK124" s="16"/>
      <c r="JL124" s="16"/>
      <c r="JM124" s="16">
        <v>0</v>
      </c>
      <c r="JN124" s="16">
        <v>0</v>
      </c>
      <c r="JO124" s="16"/>
      <c r="JP124" s="16"/>
      <c r="JQ124" s="16"/>
      <c r="JR124" s="16"/>
      <c r="JS124" s="16"/>
      <c r="JT124" s="16"/>
      <c r="JU124" s="16"/>
      <c r="JV124" s="16"/>
      <c r="JW124" s="16"/>
      <c r="JX124" s="16"/>
      <c r="JY124" s="16">
        <v>0</v>
      </c>
      <c r="JZ124" s="16">
        <v>0</v>
      </c>
      <c r="KA124" s="16"/>
      <c r="KB124" s="16"/>
      <c r="KC124" s="16"/>
      <c r="KD124" s="16"/>
      <c r="KE124" s="16"/>
      <c r="KF124" s="16"/>
      <c r="KG124" s="16"/>
      <c r="KH124" s="16"/>
      <c r="KI124" s="16"/>
      <c r="KJ124" s="16"/>
      <c r="KK124" s="16">
        <v>0</v>
      </c>
      <c r="KL124" s="16">
        <v>0</v>
      </c>
      <c r="KM124" s="16"/>
      <c r="KN124" s="16"/>
      <c r="KO124" s="16"/>
      <c r="KP124" s="16"/>
      <c r="KQ124" s="16"/>
      <c r="KR124" s="16"/>
      <c r="KS124" s="16"/>
      <c r="KT124" s="16"/>
      <c r="KU124" s="16"/>
      <c r="KV124" s="16"/>
      <c r="KW124" s="16">
        <v>0</v>
      </c>
      <c r="KX124" s="16">
        <v>0</v>
      </c>
      <c r="KY124" s="16"/>
      <c r="KZ124" s="16"/>
      <c r="LA124" s="16"/>
      <c r="LB124" s="16"/>
      <c r="LC124" s="16"/>
      <c r="LD124" s="16"/>
      <c r="LE124" s="16"/>
      <c r="LF124" s="16"/>
      <c r="LG124" s="16"/>
      <c r="LH124" s="16"/>
      <c r="LI124" s="16">
        <v>0</v>
      </c>
      <c r="LJ124" s="16">
        <v>0</v>
      </c>
      <c r="LK124" s="16"/>
      <c r="LL124" s="16"/>
      <c r="LM124" s="16"/>
      <c r="LN124" s="16"/>
      <c r="LO124" s="16"/>
      <c r="LP124" s="16"/>
      <c r="LQ124" s="16"/>
      <c r="LR124" s="16"/>
      <c r="LS124" s="16"/>
      <c r="LT124" s="15"/>
      <c r="LU124" s="15">
        <v>0</v>
      </c>
      <c r="LV124" s="15">
        <v>0</v>
      </c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>
        <v>18469.3</v>
      </c>
      <c r="MH124" s="15">
        <v>0</v>
      </c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>
        <v>0</v>
      </c>
      <c r="MT124" s="15">
        <v>62219.25</v>
      </c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>
        <v>0</v>
      </c>
      <c r="NF124" s="15">
        <v>0</v>
      </c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>
        <v>0</v>
      </c>
      <c r="NR124" s="15">
        <v>0</v>
      </c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>
        <v>0</v>
      </c>
      <c r="OD124" s="15">
        <v>0</v>
      </c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>
        <v>0</v>
      </c>
      <c r="OP124" s="15">
        <v>0</v>
      </c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>
        <v>0</v>
      </c>
      <c r="PB124" s="15">
        <v>0</v>
      </c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>
        <v>0</v>
      </c>
      <c r="PN124" s="15">
        <v>0</v>
      </c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>
        <v>0</v>
      </c>
      <c r="PZ124" s="15">
        <v>0</v>
      </c>
      <c r="QA124" s="15"/>
      <c r="QB124" s="15"/>
      <c r="QC124" s="15"/>
      <c r="QD124" s="15"/>
      <c r="QE124" s="15"/>
      <c r="QF124" s="15"/>
      <c r="QG124" s="15"/>
      <c r="QH124" s="15"/>
      <c r="QI124" s="15"/>
    </row>
    <row r="125" spans="16:451">
      <c r="P125" s="11"/>
      <c r="Q125" s="11"/>
      <c r="R125" s="13"/>
      <c r="S125" s="13" t="s">
        <v>54</v>
      </c>
      <c r="T125" s="16"/>
      <c r="U125" s="16"/>
      <c r="V125" s="16"/>
      <c r="W125" s="16"/>
      <c r="X125" s="16"/>
      <c r="Y125" s="16"/>
      <c r="Z125" s="16"/>
      <c r="AA125" s="16"/>
      <c r="AB125" s="16"/>
      <c r="AC125" s="16">
        <v>3</v>
      </c>
      <c r="AD125" s="16"/>
      <c r="AE125" s="16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>
        <v>0</v>
      </c>
      <c r="AP125" s="24"/>
      <c r="AQ125" s="24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>
        <v>0</v>
      </c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>
        <v>0</v>
      </c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>
        <v>0</v>
      </c>
      <c r="BZ125" s="15"/>
      <c r="CA125" s="15"/>
      <c r="CB125" s="17" t="e">
        <v>#DIV/0!</v>
      </c>
      <c r="CC125" s="17" t="e">
        <v>#DIV/0!</v>
      </c>
      <c r="CD125" s="17" t="e">
        <v>#DIV/0!</v>
      </c>
      <c r="CE125" s="17" t="e">
        <v>#DIV/0!</v>
      </c>
      <c r="CF125" s="17" t="e">
        <v>#DIV/0!</v>
      </c>
      <c r="CG125" s="17" t="e">
        <v>#DIV/0!</v>
      </c>
      <c r="CH125" s="17" t="e">
        <v>#DIV/0!</v>
      </c>
      <c r="CI125" s="17" t="e">
        <v>#DIV/0!</v>
      </c>
      <c r="CJ125" s="17" t="e">
        <v>#DIV/0!</v>
      </c>
      <c r="CK125" s="17" t="e">
        <v>#DIV/0!</v>
      </c>
      <c r="CL125" s="17" t="e">
        <v>#DIV/0!</v>
      </c>
      <c r="CM125" s="17" t="e">
        <v>#DIV/0!</v>
      </c>
      <c r="CN125" s="17" t="e">
        <v>#DIV/0!</v>
      </c>
      <c r="CO125" s="17" t="e">
        <v>#DIV/0!</v>
      </c>
      <c r="CP125" s="17" t="e">
        <v>#DIV/0!</v>
      </c>
      <c r="CQ125" s="17" t="e">
        <v>#DIV/0!</v>
      </c>
      <c r="CR125" s="17" t="e">
        <v>#DIV/0!</v>
      </c>
      <c r="CS125" s="17" t="e">
        <v>#DIV/0!</v>
      </c>
      <c r="CT125" s="17" t="e">
        <v>#DIV/0!</v>
      </c>
      <c r="CU125" s="17" t="e">
        <v>#DIV/0!</v>
      </c>
      <c r="CV125" s="17" t="e">
        <v>#DIV/0!</v>
      </c>
      <c r="CW125" s="17" t="e">
        <v>#DIV/0!</v>
      </c>
      <c r="CX125" s="17" t="e">
        <v>#DIV/0!</v>
      </c>
      <c r="CY125" s="17" t="e">
        <v>#DIV/0!</v>
      </c>
      <c r="CZ125" s="17">
        <v>0</v>
      </c>
      <c r="DA125" s="17">
        <v>0</v>
      </c>
      <c r="DB125" s="17">
        <v>0</v>
      </c>
      <c r="DC125" s="17">
        <v>0</v>
      </c>
      <c r="DD125" s="17">
        <v>0</v>
      </c>
      <c r="DE125" s="17">
        <v>0</v>
      </c>
      <c r="DF125" s="17">
        <v>0</v>
      </c>
      <c r="DG125" s="17">
        <v>0</v>
      </c>
      <c r="DH125" s="17">
        <v>0</v>
      </c>
      <c r="DI125" s="17">
        <v>0.1596992111868053</v>
      </c>
      <c r="DJ125" s="17">
        <v>0</v>
      </c>
      <c r="DK125" s="17">
        <v>0</v>
      </c>
      <c r="DL125" s="18">
        <v>0</v>
      </c>
      <c r="DM125" s="18">
        <v>0</v>
      </c>
      <c r="DN125" s="18">
        <v>0</v>
      </c>
      <c r="DO125" s="18">
        <v>0</v>
      </c>
      <c r="DP125" s="18">
        <v>0</v>
      </c>
      <c r="DQ125" s="18">
        <v>0</v>
      </c>
      <c r="DR125" s="18">
        <v>0</v>
      </c>
      <c r="DS125" s="18">
        <v>0</v>
      </c>
      <c r="DT125" s="18">
        <v>0</v>
      </c>
      <c r="DU125" s="18">
        <v>120</v>
      </c>
      <c r="DV125" s="18">
        <v>0</v>
      </c>
      <c r="DW125" s="18">
        <v>0</v>
      </c>
      <c r="DX125" s="18">
        <v>0</v>
      </c>
      <c r="DY125" s="18">
        <v>0</v>
      </c>
      <c r="DZ125" s="18">
        <v>0</v>
      </c>
      <c r="EA125" s="18">
        <v>0</v>
      </c>
      <c r="EB125" s="18">
        <v>0</v>
      </c>
      <c r="EC125" s="18">
        <v>0</v>
      </c>
      <c r="ED125" s="18">
        <v>0</v>
      </c>
      <c r="EE125" s="18">
        <v>0</v>
      </c>
      <c r="EF125" s="18">
        <v>0</v>
      </c>
      <c r="EG125" s="18">
        <v>108.90498386518465</v>
      </c>
      <c r="EH125" s="18">
        <v>0</v>
      </c>
      <c r="EI125" s="18">
        <v>0</v>
      </c>
      <c r="EJ125" s="18">
        <v>0</v>
      </c>
      <c r="EK125" s="18">
        <v>0</v>
      </c>
      <c r="EL125" s="18">
        <v>0</v>
      </c>
      <c r="EM125" s="18">
        <v>0</v>
      </c>
      <c r="EN125" s="18">
        <v>0</v>
      </c>
      <c r="EO125" s="18">
        <v>0</v>
      </c>
      <c r="EP125" s="18">
        <v>0</v>
      </c>
      <c r="EQ125" s="18">
        <v>0</v>
      </c>
      <c r="ER125" s="18">
        <v>0</v>
      </c>
      <c r="ES125" s="18">
        <v>11.095016134815346</v>
      </c>
      <c r="ET125" s="18">
        <v>0</v>
      </c>
      <c r="EU125" s="18">
        <v>0</v>
      </c>
      <c r="EV125" s="18">
        <v>0</v>
      </c>
      <c r="EW125" s="18">
        <v>0</v>
      </c>
      <c r="EX125" s="18">
        <v>0</v>
      </c>
      <c r="EY125" s="18">
        <v>0</v>
      </c>
      <c r="EZ125" s="18">
        <v>0</v>
      </c>
      <c r="FA125" s="18">
        <v>0</v>
      </c>
      <c r="FB125" s="18">
        <v>0</v>
      </c>
      <c r="FC125" s="18">
        <v>0</v>
      </c>
      <c r="FD125" s="18">
        <v>0</v>
      </c>
      <c r="FE125" s="18">
        <v>681.08694872714238</v>
      </c>
      <c r="FF125" s="18">
        <v>0</v>
      </c>
      <c r="FG125" s="18">
        <v>0</v>
      </c>
      <c r="FH125" s="14">
        <v>0</v>
      </c>
      <c r="FI125" s="14">
        <v>0</v>
      </c>
      <c r="FJ125" s="14">
        <v>0</v>
      </c>
      <c r="FK125" s="14">
        <v>0</v>
      </c>
      <c r="FL125" s="14">
        <v>0</v>
      </c>
      <c r="FM125" s="14">
        <v>0</v>
      </c>
      <c r="FN125" s="14">
        <v>0</v>
      </c>
      <c r="FO125" s="14">
        <v>0</v>
      </c>
      <c r="FP125" s="14">
        <v>0</v>
      </c>
      <c r="FQ125" s="14">
        <v>38620</v>
      </c>
      <c r="FR125" s="14">
        <v>0</v>
      </c>
      <c r="FS125" s="14">
        <v>0</v>
      </c>
      <c r="FT125" s="17">
        <v>0</v>
      </c>
      <c r="FU125" s="17">
        <v>0</v>
      </c>
      <c r="FV125" s="17">
        <v>0</v>
      </c>
      <c r="FW125" s="17">
        <v>0</v>
      </c>
      <c r="FX125" s="17">
        <v>0</v>
      </c>
      <c r="FY125" s="17">
        <v>0</v>
      </c>
      <c r="FZ125" s="17">
        <v>0</v>
      </c>
      <c r="GA125" s="17">
        <v>0</v>
      </c>
      <c r="GB125" s="17">
        <v>0</v>
      </c>
      <c r="GC125" s="17">
        <v>0.13340238218539616</v>
      </c>
      <c r="GD125" s="17">
        <v>0</v>
      </c>
      <c r="GE125" s="17">
        <v>0</v>
      </c>
      <c r="GF125" s="16"/>
      <c r="GG125" s="16"/>
      <c r="GH125" s="16"/>
      <c r="GI125" s="16"/>
      <c r="GJ125" s="16"/>
      <c r="GK125" s="16"/>
      <c r="GL125" s="16"/>
      <c r="GM125" s="16"/>
      <c r="GN125" s="16"/>
      <c r="GO125" s="16">
        <v>0</v>
      </c>
      <c r="GP125" s="16"/>
      <c r="GQ125" s="16"/>
      <c r="GR125" s="16"/>
      <c r="GS125" s="16"/>
      <c r="GT125" s="16"/>
      <c r="GU125" s="16"/>
      <c r="GV125" s="16"/>
      <c r="GW125" s="16"/>
      <c r="GX125" s="16"/>
      <c r="GY125" s="16"/>
      <c r="GZ125" s="16"/>
      <c r="HA125" s="16">
        <v>0</v>
      </c>
      <c r="HB125" s="16"/>
      <c r="HC125" s="16"/>
      <c r="HD125" s="16"/>
      <c r="HE125" s="16"/>
      <c r="HF125" s="16"/>
      <c r="HG125" s="16"/>
      <c r="HH125" s="16"/>
      <c r="HI125" s="16"/>
      <c r="HJ125" s="16"/>
      <c r="HK125" s="16"/>
      <c r="HL125" s="16"/>
      <c r="HM125" s="16">
        <v>0</v>
      </c>
      <c r="HN125" s="16"/>
      <c r="HO125" s="16"/>
      <c r="HP125" s="16"/>
      <c r="HQ125" s="16"/>
      <c r="HR125" s="16"/>
      <c r="HS125" s="16"/>
      <c r="HT125" s="16"/>
      <c r="HU125" s="16"/>
      <c r="HV125" s="16"/>
      <c r="HW125" s="16"/>
      <c r="HX125" s="16"/>
      <c r="HY125" s="16">
        <v>0</v>
      </c>
      <c r="HZ125" s="16"/>
      <c r="IA125" s="16"/>
      <c r="IB125" s="16"/>
      <c r="IC125" s="16"/>
      <c r="ID125" s="16"/>
      <c r="IE125" s="16"/>
      <c r="IF125" s="16"/>
      <c r="IG125" s="16"/>
      <c r="IH125" s="16"/>
      <c r="II125" s="16"/>
      <c r="IJ125" s="16"/>
      <c r="IK125" s="16">
        <v>0</v>
      </c>
      <c r="IL125" s="16"/>
      <c r="IM125" s="16"/>
      <c r="IN125" s="16"/>
      <c r="IO125" s="16"/>
      <c r="IP125" s="16"/>
      <c r="IQ125" s="16"/>
      <c r="IR125" s="16"/>
      <c r="IS125" s="16"/>
      <c r="IT125" s="16"/>
      <c r="IU125" s="16"/>
      <c r="IV125" s="16"/>
      <c r="IW125" s="16">
        <v>0</v>
      </c>
      <c r="IX125" s="16"/>
      <c r="IY125" s="16"/>
      <c r="IZ125" s="16"/>
      <c r="JA125" s="16"/>
      <c r="JB125" s="16"/>
      <c r="JC125" s="16"/>
      <c r="JD125" s="16"/>
      <c r="JE125" s="16"/>
      <c r="JF125" s="16"/>
      <c r="JG125" s="16"/>
      <c r="JH125" s="16"/>
      <c r="JI125" s="16">
        <v>0</v>
      </c>
      <c r="JJ125" s="16"/>
      <c r="JK125" s="16"/>
      <c r="JL125" s="16"/>
      <c r="JM125" s="16"/>
      <c r="JN125" s="16"/>
      <c r="JO125" s="16"/>
      <c r="JP125" s="16"/>
      <c r="JQ125" s="16"/>
      <c r="JR125" s="16"/>
      <c r="JS125" s="16"/>
      <c r="JT125" s="16"/>
      <c r="JU125" s="16">
        <v>0</v>
      </c>
      <c r="JV125" s="16"/>
      <c r="JW125" s="16"/>
      <c r="JX125" s="16"/>
      <c r="JY125" s="16"/>
      <c r="JZ125" s="16"/>
      <c r="KA125" s="16"/>
      <c r="KB125" s="16"/>
      <c r="KC125" s="16"/>
      <c r="KD125" s="16"/>
      <c r="KE125" s="16"/>
      <c r="KF125" s="16"/>
      <c r="KG125" s="16">
        <v>0</v>
      </c>
      <c r="KH125" s="16"/>
      <c r="KI125" s="16"/>
      <c r="KJ125" s="16"/>
      <c r="KK125" s="16"/>
      <c r="KL125" s="16"/>
      <c r="KM125" s="16"/>
      <c r="KN125" s="16"/>
      <c r="KO125" s="16"/>
      <c r="KP125" s="16"/>
      <c r="KQ125" s="16"/>
      <c r="KR125" s="16"/>
      <c r="KS125" s="16">
        <v>3</v>
      </c>
      <c r="KT125" s="16"/>
      <c r="KU125" s="16"/>
      <c r="KV125" s="16"/>
      <c r="KW125" s="16"/>
      <c r="KX125" s="16"/>
      <c r="KY125" s="16"/>
      <c r="KZ125" s="16"/>
      <c r="LA125" s="16"/>
      <c r="LB125" s="16"/>
      <c r="LC125" s="16"/>
      <c r="LD125" s="16"/>
      <c r="LE125" s="16">
        <v>0</v>
      </c>
      <c r="LF125" s="16"/>
      <c r="LG125" s="16"/>
      <c r="LH125" s="16"/>
      <c r="LI125" s="16"/>
      <c r="LJ125" s="16"/>
      <c r="LK125" s="16"/>
      <c r="LL125" s="16"/>
      <c r="LM125" s="16"/>
      <c r="LN125" s="16"/>
      <c r="LO125" s="16"/>
      <c r="LP125" s="16"/>
      <c r="LQ125" s="16">
        <v>0</v>
      </c>
      <c r="LR125" s="16"/>
      <c r="LS125" s="16"/>
      <c r="LT125" s="15"/>
      <c r="LU125" s="15"/>
      <c r="LV125" s="15"/>
      <c r="LW125" s="15"/>
      <c r="LX125" s="15"/>
      <c r="LY125" s="15"/>
      <c r="LZ125" s="15"/>
      <c r="MA125" s="15"/>
      <c r="MB125" s="15"/>
      <c r="MC125" s="15">
        <v>0</v>
      </c>
      <c r="MD125" s="15"/>
      <c r="ME125" s="15"/>
      <c r="MF125" s="15"/>
      <c r="MG125" s="15"/>
      <c r="MH125" s="15"/>
      <c r="MI125" s="15"/>
      <c r="MJ125" s="15"/>
      <c r="MK125" s="15"/>
      <c r="ML125" s="15"/>
      <c r="MM125" s="15"/>
      <c r="MN125" s="15"/>
      <c r="MO125" s="15">
        <v>0</v>
      </c>
      <c r="MP125" s="15"/>
      <c r="MQ125" s="15"/>
      <c r="MR125" s="15"/>
      <c r="MS125" s="15"/>
      <c r="MT125" s="15"/>
      <c r="MU125" s="15"/>
      <c r="MV125" s="15"/>
      <c r="MW125" s="15"/>
      <c r="MX125" s="15"/>
      <c r="MY125" s="15"/>
      <c r="MZ125" s="15"/>
      <c r="NA125" s="15">
        <v>0</v>
      </c>
      <c r="NB125" s="15"/>
      <c r="NC125" s="15"/>
      <c r="ND125" s="15"/>
      <c r="NE125" s="15"/>
      <c r="NF125" s="15"/>
      <c r="NG125" s="15"/>
      <c r="NH125" s="15"/>
      <c r="NI125" s="15"/>
      <c r="NJ125" s="15"/>
      <c r="NK125" s="15"/>
      <c r="NL125" s="15"/>
      <c r="NM125" s="15">
        <v>0</v>
      </c>
      <c r="NN125" s="15"/>
      <c r="NO125" s="15"/>
      <c r="NP125" s="15"/>
      <c r="NQ125" s="15"/>
      <c r="NR125" s="15"/>
      <c r="NS125" s="15"/>
      <c r="NT125" s="15"/>
      <c r="NU125" s="15"/>
      <c r="NV125" s="15"/>
      <c r="NW125" s="15"/>
      <c r="NX125" s="15"/>
      <c r="NY125" s="15">
        <v>0</v>
      </c>
      <c r="NZ125" s="15"/>
      <c r="OA125" s="15"/>
      <c r="OB125" s="15"/>
      <c r="OC125" s="15"/>
      <c r="OD125" s="15"/>
      <c r="OE125" s="15"/>
      <c r="OF125" s="15"/>
      <c r="OG125" s="15"/>
      <c r="OH125" s="15"/>
      <c r="OI125" s="15"/>
      <c r="OJ125" s="15"/>
      <c r="OK125" s="15">
        <v>0</v>
      </c>
      <c r="OL125" s="15"/>
      <c r="OM125" s="15"/>
      <c r="ON125" s="15"/>
      <c r="OO125" s="15"/>
      <c r="OP125" s="15"/>
      <c r="OQ125" s="15"/>
      <c r="OR125" s="15"/>
      <c r="OS125" s="15"/>
      <c r="OT125" s="15"/>
      <c r="OU125" s="15"/>
      <c r="OV125" s="15"/>
      <c r="OW125" s="15">
        <v>0</v>
      </c>
      <c r="OX125" s="15"/>
      <c r="OY125" s="15"/>
      <c r="OZ125" s="15"/>
      <c r="PA125" s="15"/>
      <c r="PB125" s="15"/>
      <c r="PC125" s="15"/>
      <c r="PD125" s="15"/>
      <c r="PE125" s="15"/>
      <c r="PF125" s="15"/>
      <c r="PG125" s="15"/>
      <c r="PH125" s="15"/>
      <c r="PI125" s="15">
        <v>0</v>
      </c>
      <c r="PJ125" s="15"/>
      <c r="PK125" s="15"/>
      <c r="PL125" s="15"/>
      <c r="PM125" s="15"/>
      <c r="PN125" s="15"/>
      <c r="PO125" s="15"/>
      <c r="PP125" s="15"/>
      <c r="PQ125" s="15"/>
      <c r="PR125" s="15"/>
      <c r="PS125" s="15"/>
      <c r="PT125" s="15"/>
      <c r="PU125" s="15">
        <v>0</v>
      </c>
      <c r="PV125" s="15"/>
      <c r="PW125" s="15"/>
      <c r="PX125" s="15"/>
      <c r="PY125" s="15"/>
      <c r="PZ125" s="15"/>
      <c r="QA125" s="15"/>
      <c r="QB125" s="15"/>
      <c r="QC125" s="15"/>
      <c r="QD125" s="15"/>
      <c r="QE125" s="15"/>
      <c r="QF125" s="15"/>
      <c r="QG125" s="15">
        <v>0</v>
      </c>
      <c r="QH125" s="15"/>
      <c r="QI125" s="15"/>
    </row>
    <row r="126" spans="16:451">
      <c r="P126" s="11"/>
      <c r="Q126" s="11"/>
      <c r="R126" s="13"/>
      <c r="S126" s="13" t="s">
        <v>55</v>
      </c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>
        <v>129</v>
      </c>
      <c r="AE126" s="16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>
        <v>0</v>
      </c>
      <c r="AQ126" s="24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>
        <v>0</v>
      </c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>
        <v>0</v>
      </c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>
        <v>1631.33</v>
      </c>
      <c r="CA126" s="15"/>
      <c r="CB126" s="17" t="e">
        <v>#DIV/0!</v>
      </c>
      <c r="CC126" s="17" t="e">
        <v>#DIV/0!</v>
      </c>
      <c r="CD126" s="17" t="e">
        <v>#DIV/0!</v>
      </c>
      <c r="CE126" s="17" t="e">
        <v>#DIV/0!</v>
      </c>
      <c r="CF126" s="17" t="e">
        <v>#DIV/0!</v>
      </c>
      <c r="CG126" s="17" t="e">
        <v>#DIV/0!</v>
      </c>
      <c r="CH126" s="17" t="e">
        <v>#DIV/0!</v>
      </c>
      <c r="CI126" s="17" t="e">
        <v>#DIV/0!</v>
      </c>
      <c r="CJ126" s="17" t="e">
        <v>#DIV/0!</v>
      </c>
      <c r="CK126" s="17" t="e">
        <v>#DIV/0!</v>
      </c>
      <c r="CL126" s="17" t="e">
        <v>#DIV/0!</v>
      </c>
      <c r="CM126" s="17" t="e">
        <v>#DIV/0!</v>
      </c>
      <c r="CN126" s="17" t="e">
        <v>#DIV/0!</v>
      </c>
      <c r="CO126" s="17" t="e">
        <v>#DIV/0!</v>
      </c>
      <c r="CP126" s="17" t="e">
        <v>#DIV/0!</v>
      </c>
      <c r="CQ126" s="17" t="e">
        <v>#DIV/0!</v>
      </c>
      <c r="CR126" s="17" t="e">
        <v>#DIV/0!</v>
      </c>
      <c r="CS126" s="17" t="e">
        <v>#DIV/0!</v>
      </c>
      <c r="CT126" s="17" t="e">
        <v>#DIV/0!</v>
      </c>
      <c r="CU126" s="17" t="e">
        <v>#DIV/0!</v>
      </c>
      <c r="CV126" s="17" t="e">
        <v>#DIV/0!</v>
      </c>
      <c r="CW126" s="17" t="e">
        <v>#DIV/0!</v>
      </c>
      <c r="CX126" s="17" t="e">
        <v>#DIV/0!</v>
      </c>
      <c r="CY126" s="17" t="e">
        <v>#DIV/0!</v>
      </c>
      <c r="CZ126" s="17">
        <v>0</v>
      </c>
      <c r="DA126" s="17">
        <v>0</v>
      </c>
      <c r="DB126" s="17">
        <v>0</v>
      </c>
      <c r="DC126" s="17">
        <v>0</v>
      </c>
      <c r="DD126" s="17">
        <v>0</v>
      </c>
      <c r="DE126" s="17">
        <v>0</v>
      </c>
      <c r="DF126" s="17">
        <v>0</v>
      </c>
      <c r="DG126" s="17">
        <v>0</v>
      </c>
      <c r="DH126" s="17">
        <v>0</v>
      </c>
      <c r="DI126" s="17">
        <v>0</v>
      </c>
      <c r="DJ126" s="17">
        <v>0.17045508018394728</v>
      </c>
      <c r="DK126" s="17">
        <v>0</v>
      </c>
      <c r="DL126" s="18">
        <v>0</v>
      </c>
      <c r="DM126" s="18">
        <v>0</v>
      </c>
      <c r="DN126" s="18">
        <v>0</v>
      </c>
      <c r="DO126" s="18">
        <v>0</v>
      </c>
      <c r="DP126" s="18">
        <v>0</v>
      </c>
      <c r="DQ126" s="18">
        <v>0</v>
      </c>
      <c r="DR126" s="18">
        <v>0</v>
      </c>
      <c r="DS126" s="18">
        <v>0</v>
      </c>
      <c r="DT126" s="18">
        <v>0</v>
      </c>
      <c r="DU126" s="18">
        <v>0</v>
      </c>
      <c r="DV126" s="18">
        <v>119.06618916333414</v>
      </c>
      <c r="DW126" s="18">
        <v>0</v>
      </c>
      <c r="DX126" s="18">
        <v>0</v>
      </c>
      <c r="DY126" s="18">
        <v>0</v>
      </c>
      <c r="DZ126" s="18">
        <v>0</v>
      </c>
      <c r="EA126" s="18">
        <v>0</v>
      </c>
      <c r="EB126" s="18">
        <v>0</v>
      </c>
      <c r="EC126" s="18">
        <v>0</v>
      </c>
      <c r="ED126" s="18">
        <v>0</v>
      </c>
      <c r="EE126" s="18">
        <v>0</v>
      </c>
      <c r="EF126" s="18">
        <v>0</v>
      </c>
      <c r="EG126" s="18">
        <v>0</v>
      </c>
      <c r="EH126" s="18">
        <v>107.97655365813982</v>
      </c>
      <c r="EI126" s="18">
        <v>0</v>
      </c>
      <c r="EJ126" s="18">
        <v>0</v>
      </c>
      <c r="EK126" s="18">
        <v>0</v>
      </c>
      <c r="EL126" s="18">
        <v>0</v>
      </c>
      <c r="EM126" s="18">
        <v>0</v>
      </c>
      <c r="EN126" s="18">
        <v>0</v>
      </c>
      <c r="EO126" s="18">
        <v>0</v>
      </c>
      <c r="EP126" s="18">
        <v>0</v>
      </c>
      <c r="EQ126" s="18">
        <v>0</v>
      </c>
      <c r="ER126" s="18">
        <v>0</v>
      </c>
      <c r="ES126" s="18">
        <v>0</v>
      </c>
      <c r="ET126" s="18">
        <v>11.137297042497337</v>
      </c>
      <c r="EU126" s="18">
        <v>0</v>
      </c>
      <c r="EV126" s="18">
        <v>0</v>
      </c>
      <c r="EW126" s="18">
        <v>0</v>
      </c>
      <c r="EX126" s="18">
        <v>0</v>
      </c>
      <c r="EY126" s="18">
        <v>0</v>
      </c>
      <c r="EZ126" s="18">
        <v>0</v>
      </c>
      <c r="FA126" s="18">
        <v>0</v>
      </c>
      <c r="FB126" s="18">
        <v>0</v>
      </c>
      <c r="FC126" s="18">
        <v>0</v>
      </c>
      <c r="FD126" s="18">
        <v>0</v>
      </c>
      <c r="FE126" s="18">
        <v>0</v>
      </c>
      <c r="FF126" s="18">
        <v>669.32710323326035</v>
      </c>
      <c r="FG126" s="18">
        <v>0</v>
      </c>
      <c r="FH126" s="14">
        <v>0</v>
      </c>
      <c r="FI126" s="14">
        <v>0</v>
      </c>
      <c r="FJ126" s="14">
        <v>0</v>
      </c>
      <c r="FK126" s="14">
        <v>0</v>
      </c>
      <c r="FL126" s="14">
        <v>0</v>
      </c>
      <c r="FM126" s="14">
        <v>0</v>
      </c>
      <c r="FN126" s="14">
        <v>0</v>
      </c>
      <c r="FO126" s="14">
        <v>0</v>
      </c>
      <c r="FP126" s="14">
        <v>0</v>
      </c>
      <c r="FQ126" s="14">
        <v>0</v>
      </c>
      <c r="FR126" s="14">
        <v>1987021</v>
      </c>
      <c r="FS126" s="14">
        <v>0</v>
      </c>
      <c r="FT126" s="17">
        <v>0</v>
      </c>
      <c r="FU126" s="17">
        <v>0</v>
      </c>
      <c r="FV126" s="17">
        <v>0</v>
      </c>
      <c r="FW126" s="17">
        <v>0</v>
      </c>
      <c r="FX126" s="17">
        <v>0</v>
      </c>
      <c r="FY126" s="17">
        <v>0</v>
      </c>
      <c r="FZ126" s="17">
        <v>0</v>
      </c>
      <c r="GA126" s="17">
        <v>0</v>
      </c>
      <c r="GB126" s="17">
        <v>0</v>
      </c>
      <c r="GC126" s="17">
        <v>0</v>
      </c>
      <c r="GD126" s="17">
        <v>0.12890946799253755</v>
      </c>
      <c r="GE126" s="17">
        <v>0</v>
      </c>
      <c r="GF126" s="16"/>
      <c r="GG126" s="16"/>
      <c r="GH126" s="16"/>
      <c r="GI126" s="16"/>
      <c r="GJ126" s="16"/>
      <c r="GK126" s="16"/>
      <c r="GL126" s="16"/>
      <c r="GM126" s="16"/>
      <c r="GN126" s="16"/>
      <c r="GO126" s="16"/>
      <c r="GP126" s="16">
        <v>0</v>
      </c>
      <c r="GQ126" s="16"/>
      <c r="GR126" s="16"/>
      <c r="GS126" s="16"/>
      <c r="GT126" s="16"/>
      <c r="GU126" s="16"/>
      <c r="GV126" s="16"/>
      <c r="GW126" s="16"/>
      <c r="GX126" s="16"/>
      <c r="GY126" s="16"/>
      <c r="GZ126" s="16"/>
      <c r="HA126" s="16"/>
      <c r="HB126" s="16">
        <v>0</v>
      </c>
      <c r="HC126" s="16"/>
      <c r="HD126" s="16"/>
      <c r="HE126" s="16"/>
      <c r="HF126" s="16"/>
      <c r="HG126" s="16"/>
      <c r="HH126" s="16"/>
      <c r="HI126" s="16"/>
      <c r="HJ126" s="16"/>
      <c r="HK126" s="16"/>
      <c r="HL126" s="16"/>
      <c r="HM126" s="16"/>
      <c r="HN126" s="16">
        <v>0</v>
      </c>
      <c r="HO126" s="16"/>
      <c r="HP126" s="16"/>
      <c r="HQ126" s="16"/>
      <c r="HR126" s="16"/>
      <c r="HS126" s="16"/>
      <c r="HT126" s="16"/>
      <c r="HU126" s="16"/>
      <c r="HV126" s="16"/>
      <c r="HW126" s="16"/>
      <c r="HX126" s="16"/>
      <c r="HY126" s="16"/>
      <c r="HZ126" s="16">
        <v>0</v>
      </c>
      <c r="IA126" s="16"/>
      <c r="IB126" s="16"/>
      <c r="IC126" s="16"/>
      <c r="ID126" s="16"/>
      <c r="IE126" s="16"/>
      <c r="IF126" s="16"/>
      <c r="IG126" s="16"/>
      <c r="IH126" s="16"/>
      <c r="II126" s="16"/>
      <c r="IJ126" s="16"/>
      <c r="IK126" s="16"/>
      <c r="IL126" s="16">
        <v>0</v>
      </c>
      <c r="IM126" s="16"/>
      <c r="IN126" s="16"/>
      <c r="IO126" s="16"/>
      <c r="IP126" s="16"/>
      <c r="IQ126" s="16"/>
      <c r="IR126" s="16"/>
      <c r="IS126" s="16"/>
      <c r="IT126" s="16"/>
      <c r="IU126" s="16"/>
      <c r="IV126" s="16"/>
      <c r="IW126" s="16"/>
      <c r="IX126" s="16">
        <v>0</v>
      </c>
      <c r="IY126" s="16"/>
      <c r="IZ126" s="16"/>
      <c r="JA126" s="16"/>
      <c r="JB126" s="16"/>
      <c r="JC126" s="16"/>
      <c r="JD126" s="16"/>
      <c r="JE126" s="16"/>
      <c r="JF126" s="16"/>
      <c r="JG126" s="16"/>
      <c r="JH126" s="16"/>
      <c r="JI126" s="16"/>
      <c r="JJ126" s="16">
        <v>0</v>
      </c>
      <c r="JK126" s="16"/>
      <c r="JL126" s="16"/>
      <c r="JM126" s="16"/>
      <c r="JN126" s="16"/>
      <c r="JO126" s="16"/>
      <c r="JP126" s="16"/>
      <c r="JQ126" s="16"/>
      <c r="JR126" s="16"/>
      <c r="JS126" s="16"/>
      <c r="JT126" s="16"/>
      <c r="JU126" s="16"/>
      <c r="JV126" s="16">
        <v>0</v>
      </c>
      <c r="JW126" s="16"/>
      <c r="JX126" s="16"/>
      <c r="JY126" s="16"/>
      <c r="JZ126" s="16"/>
      <c r="KA126" s="16"/>
      <c r="KB126" s="16"/>
      <c r="KC126" s="16"/>
      <c r="KD126" s="16"/>
      <c r="KE126" s="16"/>
      <c r="KF126" s="16"/>
      <c r="KG126" s="16"/>
      <c r="KH126" s="16">
        <v>0</v>
      </c>
      <c r="KI126" s="16"/>
      <c r="KJ126" s="16"/>
      <c r="KK126" s="16"/>
      <c r="KL126" s="16"/>
      <c r="KM126" s="16"/>
      <c r="KN126" s="16"/>
      <c r="KO126" s="16"/>
      <c r="KP126" s="16"/>
      <c r="KQ126" s="16"/>
      <c r="KR126" s="16"/>
      <c r="KS126" s="16"/>
      <c r="KT126" s="16">
        <v>0</v>
      </c>
      <c r="KU126" s="16"/>
      <c r="KV126" s="16"/>
      <c r="KW126" s="16"/>
      <c r="KX126" s="16"/>
      <c r="KY126" s="16"/>
      <c r="KZ126" s="16"/>
      <c r="LA126" s="16"/>
      <c r="LB126" s="16"/>
      <c r="LC126" s="16"/>
      <c r="LD126" s="16"/>
      <c r="LE126" s="16"/>
      <c r="LF126" s="16">
        <v>129</v>
      </c>
      <c r="LG126" s="16"/>
      <c r="LH126" s="16"/>
      <c r="LI126" s="16"/>
      <c r="LJ126" s="16"/>
      <c r="LK126" s="16"/>
      <c r="LL126" s="16"/>
      <c r="LM126" s="16"/>
      <c r="LN126" s="16"/>
      <c r="LO126" s="16"/>
      <c r="LP126" s="16"/>
      <c r="LQ126" s="16"/>
      <c r="LR126" s="16">
        <v>0</v>
      </c>
      <c r="LS126" s="16"/>
      <c r="LT126" s="15"/>
      <c r="LU126" s="15"/>
      <c r="LV126" s="15"/>
      <c r="LW126" s="15"/>
      <c r="LX126" s="15"/>
      <c r="LY126" s="15"/>
      <c r="LZ126" s="15"/>
      <c r="MA126" s="15"/>
      <c r="MB126" s="15"/>
      <c r="MC126" s="15"/>
      <c r="MD126" s="15">
        <v>0</v>
      </c>
      <c r="ME126" s="15"/>
      <c r="MF126" s="15"/>
      <c r="MG126" s="15"/>
      <c r="MH126" s="15"/>
      <c r="MI126" s="15"/>
      <c r="MJ126" s="15"/>
      <c r="MK126" s="15"/>
      <c r="ML126" s="15"/>
      <c r="MM126" s="15"/>
      <c r="MN126" s="15"/>
      <c r="MO126" s="15"/>
      <c r="MP126" s="15">
        <v>0</v>
      </c>
      <c r="MQ126" s="15"/>
      <c r="MR126" s="15"/>
      <c r="MS126" s="15"/>
      <c r="MT126" s="15"/>
      <c r="MU126" s="15"/>
      <c r="MV126" s="15"/>
      <c r="MW126" s="15"/>
      <c r="MX126" s="15"/>
      <c r="MY126" s="15"/>
      <c r="MZ126" s="15"/>
      <c r="NA126" s="15"/>
      <c r="NB126" s="15">
        <v>0</v>
      </c>
      <c r="NC126" s="15"/>
      <c r="ND126" s="15"/>
      <c r="NE126" s="15"/>
      <c r="NF126" s="15"/>
      <c r="NG126" s="15"/>
      <c r="NH126" s="15"/>
      <c r="NI126" s="15"/>
      <c r="NJ126" s="15"/>
      <c r="NK126" s="15"/>
      <c r="NL126" s="15"/>
      <c r="NM126" s="15"/>
      <c r="NN126" s="15">
        <v>0</v>
      </c>
      <c r="NO126" s="15"/>
      <c r="NP126" s="15"/>
      <c r="NQ126" s="15"/>
      <c r="NR126" s="15"/>
      <c r="NS126" s="15"/>
      <c r="NT126" s="15"/>
      <c r="NU126" s="15"/>
      <c r="NV126" s="15"/>
      <c r="NW126" s="15"/>
      <c r="NX126" s="15"/>
      <c r="NY126" s="15"/>
      <c r="NZ126" s="15">
        <v>0</v>
      </c>
      <c r="OA126" s="15"/>
      <c r="OB126" s="15"/>
      <c r="OC126" s="15"/>
      <c r="OD126" s="15"/>
      <c r="OE126" s="15"/>
      <c r="OF126" s="15"/>
      <c r="OG126" s="15"/>
      <c r="OH126" s="15"/>
      <c r="OI126" s="15"/>
      <c r="OJ126" s="15"/>
      <c r="OK126" s="15"/>
      <c r="OL126" s="15">
        <v>0</v>
      </c>
      <c r="OM126" s="15"/>
      <c r="ON126" s="15"/>
      <c r="OO126" s="15"/>
      <c r="OP126" s="15"/>
      <c r="OQ126" s="15"/>
      <c r="OR126" s="15"/>
      <c r="OS126" s="15"/>
      <c r="OT126" s="15"/>
      <c r="OU126" s="15"/>
      <c r="OV126" s="15"/>
      <c r="OW126" s="15"/>
      <c r="OX126" s="15">
        <v>0</v>
      </c>
      <c r="OY126" s="15"/>
      <c r="OZ126" s="15"/>
      <c r="PA126" s="15"/>
      <c r="PB126" s="15"/>
      <c r="PC126" s="15"/>
      <c r="PD126" s="15"/>
      <c r="PE126" s="15"/>
      <c r="PF126" s="15"/>
      <c r="PG126" s="15"/>
      <c r="PH126" s="15"/>
      <c r="PI126" s="15"/>
      <c r="PJ126" s="15">
        <v>0</v>
      </c>
      <c r="PK126" s="15"/>
      <c r="PL126" s="15"/>
      <c r="PM126" s="15"/>
      <c r="PN126" s="15"/>
      <c r="PO126" s="15"/>
      <c r="PP126" s="15"/>
      <c r="PQ126" s="15"/>
      <c r="PR126" s="15"/>
      <c r="PS126" s="15"/>
      <c r="PT126" s="15"/>
      <c r="PU126" s="15"/>
      <c r="PV126" s="15">
        <v>0</v>
      </c>
      <c r="PW126" s="15"/>
      <c r="PX126" s="15"/>
      <c r="PY126" s="15"/>
      <c r="PZ126" s="15"/>
      <c r="QA126" s="15"/>
      <c r="QB126" s="15"/>
      <c r="QC126" s="15"/>
      <c r="QD126" s="15"/>
      <c r="QE126" s="15"/>
      <c r="QF126" s="15"/>
      <c r="QG126" s="15"/>
      <c r="QH126" s="15">
        <v>0</v>
      </c>
      <c r="QI126" s="15"/>
    </row>
    <row r="127" spans="16:451">
      <c r="P127" s="11"/>
      <c r="Q127" s="11"/>
      <c r="R127" s="13"/>
      <c r="S127" s="13" t="s">
        <v>56</v>
      </c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>
        <v>113</v>
      </c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>
        <v>32224.440000000002</v>
      </c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>
        <v>32224.440000000002</v>
      </c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>
        <v>0</v>
      </c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>
        <v>0</v>
      </c>
      <c r="CB127" s="17" t="e">
        <v>#DIV/0!</v>
      </c>
      <c r="CC127" s="17" t="e">
        <v>#DIV/0!</v>
      </c>
      <c r="CD127" s="17" t="e">
        <v>#DIV/0!</v>
      </c>
      <c r="CE127" s="17" t="e">
        <v>#DIV/0!</v>
      </c>
      <c r="CF127" s="17" t="e">
        <v>#DIV/0!</v>
      </c>
      <c r="CG127" s="17" t="e">
        <v>#DIV/0!</v>
      </c>
      <c r="CH127" s="17" t="e">
        <v>#DIV/0!</v>
      </c>
      <c r="CI127" s="17" t="e">
        <v>#DIV/0!</v>
      </c>
      <c r="CJ127" s="17" t="e">
        <v>#DIV/0!</v>
      </c>
      <c r="CK127" s="17" t="e">
        <v>#DIV/0!</v>
      </c>
      <c r="CL127" s="17" t="e">
        <v>#DIV/0!</v>
      </c>
      <c r="CM127" s="17" t="e">
        <v>#DIV/0!</v>
      </c>
      <c r="CN127" s="17" t="e">
        <v>#DIV/0!</v>
      </c>
      <c r="CO127" s="17" t="e">
        <v>#DIV/0!</v>
      </c>
      <c r="CP127" s="17" t="e">
        <v>#DIV/0!</v>
      </c>
      <c r="CQ127" s="17" t="e">
        <v>#DIV/0!</v>
      </c>
      <c r="CR127" s="17" t="e">
        <v>#DIV/0!</v>
      </c>
      <c r="CS127" s="17" t="e">
        <v>#DIV/0!</v>
      </c>
      <c r="CT127" s="17" t="e">
        <v>#DIV/0!</v>
      </c>
      <c r="CU127" s="17" t="e">
        <v>#DIV/0!</v>
      </c>
      <c r="CV127" s="17" t="e">
        <v>#DIV/0!</v>
      </c>
      <c r="CW127" s="17" t="e">
        <v>#DIV/0!</v>
      </c>
      <c r="CX127" s="17" t="e">
        <v>#DIV/0!</v>
      </c>
      <c r="CY127" s="17" t="e">
        <v>#DIV/0!</v>
      </c>
      <c r="CZ127" s="17">
        <v>0</v>
      </c>
      <c r="DA127" s="17">
        <v>0</v>
      </c>
      <c r="DB127" s="17">
        <v>0</v>
      </c>
      <c r="DC127" s="17">
        <v>0</v>
      </c>
      <c r="DD127" s="17">
        <v>0</v>
      </c>
      <c r="DE127" s="17">
        <v>0</v>
      </c>
      <c r="DF127" s="17">
        <v>0</v>
      </c>
      <c r="DG127" s="17">
        <v>0</v>
      </c>
      <c r="DH127" s="17">
        <v>0</v>
      </c>
      <c r="DI127" s="17">
        <v>0</v>
      </c>
      <c r="DJ127" s="17">
        <v>0</v>
      </c>
      <c r="DK127" s="17">
        <v>0.16081041311101288</v>
      </c>
      <c r="DL127" s="18">
        <v>0</v>
      </c>
      <c r="DM127" s="18">
        <v>0</v>
      </c>
      <c r="DN127" s="18">
        <v>0</v>
      </c>
      <c r="DO127" s="18">
        <v>0</v>
      </c>
      <c r="DP127" s="18">
        <v>0</v>
      </c>
      <c r="DQ127" s="18">
        <v>0</v>
      </c>
      <c r="DR127" s="18">
        <v>0</v>
      </c>
      <c r="DS127" s="18">
        <v>0</v>
      </c>
      <c r="DT127" s="18">
        <v>0</v>
      </c>
      <c r="DU127" s="18">
        <v>0</v>
      </c>
      <c r="DV127" s="18">
        <v>0</v>
      </c>
      <c r="DW127" s="18">
        <v>116.09123422844866</v>
      </c>
      <c r="DX127" s="18">
        <v>0</v>
      </c>
      <c r="DY127" s="18">
        <v>0</v>
      </c>
      <c r="DZ127" s="18">
        <v>0</v>
      </c>
      <c r="EA127" s="18">
        <v>0</v>
      </c>
      <c r="EB127" s="18">
        <v>0</v>
      </c>
      <c r="EC127" s="18">
        <v>0</v>
      </c>
      <c r="ED127" s="18">
        <v>0</v>
      </c>
      <c r="EE127" s="18">
        <v>0</v>
      </c>
      <c r="EF127" s="18">
        <v>0</v>
      </c>
      <c r="EG127" s="18">
        <v>0</v>
      </c>
      <c r="EH127" s="18">
        <v>0</v>
      </c>
      <c r="EI127" s="18">
        <v>105.09489416456711</v>
      </c>
      <c r="EJ127" s="18">
        <v>0</v>
      </c>
      <c r="EK127" s="18">
        <v>0</v>
      </c>
      <c r="EL127" s="18">
        <v>0</v>
      </c>
      <c r="EM127" s="18">
        <v>0</v>
      </c>
      <c r="EN127" s="18">
        <v>0</v>
      </c>
      <c r="EO127" s="18">
        <v>0</v>
      </c>
      <c r="EP127" s="18">
        <v>0</v>
      </c>
      <c r="EQ127" s="18">
        <v>0</v>
      </c>
      <c r="ER127" s="18">
        <v>0</v>
      </c>
      <c r="ES127" s="18">
        <v>0</v>
      </c>
      <c r="ET127" s="18">
        <v>0</v>
      </c>
      <c r="EU127" s="18">
        <v>11.01472231135955</v>
      </c>
      <c r="EV127" s="18">
        <v>0</v>
      </c>
      <c r="EW127" s="18">
        <v>0</v>
      </c>
      <c r="EX127" s="18">
        <v>0</v>
      </c>
      <c r="EY127" s="18">
        <v>0</v>
      </c>
      <c r="EZ127" s="18">
        <v>0</v>
      </c>
      <c r="FA127" s="18">
        <v>0</v>
      </c>
      <c r="FB127" s="18">
        <v>0</v>
      </c>
      <c r="FC127" s="18">
        <v>0</v>
      </c>
      <c r="FD127" s="18">
        <v>0</v>
      </c>
      <c r="FE127" s="18">
        <v>0</v>
      </c>
      <c r="FF127" s="18">
        <v>0</v>
      </c>
      <c r="FG127" s="18">
        <v>714.69431297128426</v>
      </c>
      <c r="FH127" s="14">
        <v>0</v>
      </c>
      <c r="FI127" s="14">
        <v>0</v>
      </c>
      <c r="FJ127" s="14">
        <v>0</v>
      </c>
      <c r="FK127" s="14">
        <v>0</v>
      </c>
      <c r="FL127" s="14">
        <v>0</v>
      </c>
      <c r="FM127" s="14">
        <v>0</v>
      </c>
      <c r="FN127" s="14">
        <v>0</v>
      </c>
      <c r="FO127" s="14">
        <v>0</v>
      </c>
      <c r="FP127" s="14">
        <v>0</v>
      </c>
      <c r="FQ127" s="14">
        <v>0</v>
      </c>
      <c r="FR127" s="14">
        <v>0</v>
      </c>
      <c r="FS127" s="14">
        <v>1789102</v>
      </c>
      <c r="FT127" s="17">
        <v>0</v>
      </c>
      <c r="FU127" s="17">
        <v>0</v>
      </c>
      <c r="FV127" s="17">
        <v>0</v>
      </c>
      <c r="FW127" s="17">
        <v>0</v>
      </c>
      <c r="FX127" s="17">
        <v>0</v>
      </c>
      <c r="FY127" s="17">
        <v>0</v>
      </c>
      <c r="FZ127" s="17">
        <v>0</v>
      </c>
      <c r="GA127" s="17">
        <v>0</v>
      </c>
      <c r="GB127" s="17">
        <v>0</v>
      </c>
      <c r="GC127" s="17">
        <v>0</v>
      </c>
      <c r="GD127" s="17">
        <v>0</v>
      </c>
      <c r="GE127" s="17">
        <v>0.16271788304970874</v>
      </c>
      <c r="GF127" s="16"/>
      <c r="GG127" s="16"/>
      <c r="GH127" s="16"/>
      <c r="GI127" s="16"/>
      <c r="GJ127" s="16"/>
      <c r="GK127" s="16"/>
      <c r="GL127" s="16"/>
      <c r="GM127" s="16"/>
      <c r="GN127" s="16"/>
      <c r="GO127" s="16"/>
      <c r="GP127" s="16"/>
      <c r="GQ127" s="16">
        <v>0</v>
      </c>
      <c r="GR127" s="16"/>
      <c r="GS127" s="16"/>
      <c r="GT127" s="16"/>
      <c r="GU127" s="16"/>
      <c r="GV127" s="16"/>
      <c r="GW127" s="16"/>
      <c r="GX127" s="16"/>
      <c r="GY127" s="16"/>
      <c r="GZ127" s="16"/>
      <c r="HA127" s="16"/>
      <c r="HB127" s="16"/>
      <c r="HC127" s="16">
        <v>0</v>
      </c>
      <c r="HD127" s="16"/>
      <c r="HE127" s="16"/>
      <c r="HF127" s="16"/>
      <c r="HG127" s="16"/>
      <c r="HH127" s="16"/>
      <c r="HI127" s="16"/>
      <c r="HJ127" s="16"/>
      <c r="HK127" s="16"/>
      <c r="HL127" s="16"/>
      <c r="HM127" s="16"/>
      <c r="HN127" s="16"/>
      <c r="HO127" s="16">
        <v>0</v>
      </c>
      <c r="HP127" s="16"/>
      <c r="HQ127" s="16"/>
      <c r="HR127" s="16"/>
      <c r="HS127" s="16"/>
      <c r="HT127" s="16"/>
      <c r="HU127" s="16"/>
      <c r="HV127" s="16"/>
      <c r="HW127" s="16"/>
      <c r="HX127" s="16"/>
      <c r="HY127" s="16"/>
      <c r="HZ127" s="16"/>
      <c r="IA127" s="16">
        <v>0</v>
      </c>
      <c r="IB127" s="16"/>
      <c r="IC127" s="16"/>
      <c r="ID127" s="16"/>
      <c r="IE127" s="16"/>
      <c r="IF127" s="16"/>
      <c r="IG127" s="16"/>
      <c r="IH127" s="16"/>
      <c r="II127" s="16"/>
      <c r="IJ127" s="16"/>
      <c r="IK127" s="16"/>
      <c r="IL127" s="16"/>
      <c r="IM127" s="16">
        <v>0</v>
      </c>
      <c r="IN127" s="16"/>
      <c r="IO127" s="16"/>
      <c r="IP127" s="16"/>
      <c r="IQ127" s="16"/>
      <c r="IR127" s="16"/>
      <c r="IS127" s="16"/>
      <c r="IT127" s="16"/>
      <c r="IU127" s="16"/>
      <c r="IV127" s="16"/>
      <c r="IW127" s="16"/>
      <c r="IX127" s="16"/>
      <c r="IY127" s="16">
        <v>0</v>
      </c>
      <c r="IZ127" s="16"/>
      <c r="JA127" s="16"/>
      <c r="JB127" s="16"/>
      <c r="JC127" s="16"/>
      <c r="JD127" s="16"/>
      <c r="JE127" s="16"/>
      <c r="JF127" s="16"/>
      <c r="JG127" s="16"/>
      <c r="JH127" s="16"/>
      <c r="JI127" s="16"/>
      <c r="JJ127" s="16"/>
      <c r="JK127" s="16">
        <v>0</v>
      </c>
      <c r="JL127" s="16"/>
      <c r="JM127" s="16"/>
      <c r="JN127" s="16"/>
      <c r="JO127" s="16"/>
      <c r="JP127" s="16"/>
      <c r="JQ127" s="16"/>
      <c r="JR127" s="16"/>
      <c r="JS127" s="16"/>
      <c r="JT127" s="16"/>
      <c r="JU127" s="16"/>
      <c r="JV127" s="16"/>
      <c r="JW127" s="16">
        <v>0</v>
      </c>
      <c r="JX127" s="16"/>
      <c r="JY127" s="16"/>
      <c r="JZ127" s="16"/>
      <c r="KA127" s="16"/>
      <c r="KB127" s="16"/>
      <c r="KC127" s="16"/>
      <c r="KD127" s="16"/>
      <c r="KE127" s="16"/>
      <c r="KF127" s="16"/>
      <c r="KG127" s="16"/>
      <c r="KH127" s="16"/>
      <c r="KI127" s="16">
        <v>0</v>
      </c>
      <c r="KJ127" s="16"/>
      <c r="KK127" s="16"/>
      <c r="KL127" s="16"/>
      <c r="KM127" s="16"/>
      <c r="KN127" s="16"/>
      <c r="KO127" s="16"/>
      <c r="KP127" s="16"/>
      <c r="KQ127" s="16"/>
      <c r="KR127" s="16"/>
      <c r="KS127" s="16"/>
      <c r="KT127" s="16"/>
      <c r="KU127" s="16">
        <v>0</v>
      </c>
      <c r="KV127" s="16"/>
      <c r="KW127" s="16"/>
      <c r="KX127" s="16"/>
      <c r="KY127" s="16"/>
      <c r="KZ127" s="16"/>
      <c r="LA127" s="16"/>
      <c r="LB127" s="16"/>
      <c r="LC127" s="16"/>
      <c r="LD127" s="16"/>
      <c r="LE127" s="16"/>
      <c r="LF127" s="16"/>
      <c r="LG127" s="16">
        <v>0</v>
      </c>
      <c r="LH127" s="16"/>
      <c r="LI127" s="16"/>
      <c r="LJ127" s="16"/>
      <c r="LK127" s="16"/>
      <c r="LL127" s="16"/>
      <c r="LM127" s="16"/>
      <c r="LN127" s="16"/>
      <c r="LO127" s="16"/>
      <c r="LP127" s="16"/>
      <c r="LQ127" s="16"/>
      <c r="LR127" s="16"/>
      <c r="LS127" s="16">
        <v>113</v>
      </c>
      <c r="LT127" s="15"/>
      <c r="LU127" s="15"/>
      <c r="LV127" s="15"/>
      <c r="LW127" s="15"/>
      <c r="LX127" s="15"/>
      <c r="LY127" s="15"/>
      <c r="LZ127" s="15"/>
      <c r="MA127" s="15"/>
      <c r="MB127" s="15"/>
      <c r="MC127" s="15"/>
      <c r="MD127" s="15"/>
      <c r="ME127" s="15">
        <v>0</v>
      </c>
      <c r="MF127" s="15"/>
      <c r="MG127" s="15"/>
      <c r="MH127" s="15"/>
      <c r="MI127" s="15"/>
      <c r="MJ127" s="15"/>
      <c r="MK127" s="15"/>
      <c r="ML127" s="15"/>
      <c r="MM127" s="15"/>
      <c r="MN127" s="15"/>
      <c r="MO127" s="15"/>
      <c r="MP127" s="15"/>
      <c r="MQ127" s="15">
        <v>0</v>
      </c>
      <c r="MR127" s="15"/>
      <c r="MS127" s="15"/>
      <c r="MT127" s="15"/>
      <c r="MU127" s="15"/>
      <c r="MV127" s="15"/>
      <c r="MW127" s="15"/>
      <c r="MX127" s="15"/>
      <c r="MY127" s="15"/>
      <c r="MZ127" s="15"/>
      <c r="NA127" s="15"/>
      <c r="NB127" s="15"/>
      <c r="NC127" s="15">
        <v>0</v>
      </c>
      <c r="ND127" s="15"/>
      <c r="NE127" s="15"/>
      <c r="NF127" s="15"/>
      <c r="NG127" s="15"/>
      <c r="NH127" s="15"/>
      <c r="NI127" s="15"/>
      <c r="NJ127" s="15"/>
      <c r="NK127" s="15"/>
      <c r="NL127" s="15"/>
      <c r="NM127" s="15"/>
      <c r="NN127" s="15"/>
      <c r="NO127" s="15">
        <v>0</v>
      </c>
      <c r="NP127" s="15"/>
      <c r="NQ127" s="15"/>
      <c r="NR127" s="15"/>
      <c r="NS127" s="15"/>
      <c r="NT127" s="15"/>
      <c r="NU127" s="15"/>
      <c r="NV127" s="15"/>
      <c r="NW127" s="15"/>
      <c r="NX127" s="15"/>
      <c r="NY127" s="15"/>
      <c r="NZ127" s="15"/>
      <c r="OA127" s="15">
        <v>0</v>
      </c>
      <c r="OB127" s="15"/>
      <c r="OC127" s="15"/>
      <c r="OD127" s="15"/>
      <c r="OE127" s="15"/>
      <c r="OF127" s="15"/>
      <c r="OG127" s="15"/>
      <c r="OH127" s="15"/>
      <c r="OI127" s="15"/>
      <c r="OJ127" s="15"/>
      <c r="OK127" s="15"/>
      <c r="OL127" s="15"/>
      <c r="OM127" s="15">
        <v>0</v>
      </c>
      <c r="ON127" s="15"/>
      <c r="OO127" s="15"/>
      <c r="OP127" s="15"/>
      <c r="OQ127" s="15"/>
      <c r="OR127" s="15"/>
      <c r="OS127" s="15"/>
      <c r="OT127" s="15"/>
      <c r="OU127" s="15"/>
      <c r="OV127" s="15"/>
      <c r="OW127" s="15"/>
      <c r="OX127" s="15"/>
      <c r="OY127" s="15">
        <v>0</v>
      </c>
      <c r="OZ127" s="15"/>
      <c r="PA127" s="15"/>
      <c r="PB127" s="15"/>
      <c r="PC127" s="15"/>
      <c r="PD127" s="15"/>
      <c r="PE127" s="15"/>
      <c r="PF127" s="15"/>
      <c r="PG127" s="15"/>
      <c r="PH127" s="15"/>
      <c r="PI127" s="15"/>
      <c r="PJ127" s="15"/>
      <c r="PK127" s="15">
        <v>0</v>
      </c>
      <c r="PL127" s="15"/>
      <c r="PM127" s="15"/>
      <c r="PN127" s="15"/>
      <c r="PO127" s="15"/>
      <c r="PP127" s="15"/>
      <c r="PQ127" s="15"/>
      <c r="PR127" s="15"/>
      <c r="PS127" s="15"/>
      <c r="PT127" s="15"/>
      <c r="PU127" s="15"/>
      <c r="PV127" s="15"/>
      <c r="PW127" s="15">
        <v>0</v>
      </c>
      <c r="PX127" s="15"/>
      <c r="PY127" s="15"/>
      <c r="PZ127" s="15"/>
      <c r="QA127" s="15"/>
      <c r="QB127" s="15"/>
      <c r="QC127" s="15"/>
      <c r="QD127" s="15"/>
      <c r="QE127" s="15"/>
      <c r="QF127" s="15"/>
      <c r="QG127" s="15"/>
      <c r="QH127" s="15"/>
      <c r="QI127" s="15">
        <v>0</v>
      </c>
    </row>
    <row r="128" spans="16:451">
      <c r="P128" s="11"/>
      <c r="Q128" s="11"/>
      <c r="R128" s="13"/>
      <c r="S128" s="13" t="s">
        <v>57</v>
      </c>
      <c r="T128" s="16"/>
      <c r="U128" s="16"/>
      <c r="V128" s="16"/>
      <c r="W128" s="16"/>
      <c r="X128" s="16"/>
      <c r="Y128" s="16"/>
      <c r="Z128" s="16"/>
      <c r="AA128" s="16"/>
      <c r="AB128" s="16"/>
      <c r="AC128" s="14">
        <v>1</v>
      </c>
      <c r="AD128" s="14"/>
      <c r="AE128" s="1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>
        <v>0</v>
      </c>
      <c r="AP128" s="24"/>
      <c r="AQ128" s="24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>
        <v>0</v>
      </c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>
        <v>0</v>
      </c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>
        <v>0</v>
      </c>
      <c r="BZ128" s="15"/>
      <c r="CA128" s="15"/>
      <c r="CB128" s="17" t="e">
        <v>#DIV/0!</v>
      </c>
      <c r="CC128" s="17" t="e">
        <v>#DIV/0!</v>
      </c>
      <c r="CD128" s="17" t="e">
        <v>#DIV/0!</v>
      </c>
      <c r="CE128" s="17" t="e">
        <v>#DIV/0!</v>
      </c>
      <c r="CF128" s="17" t="e">
        <v>#DIV/0!</v>
      </c>
      <c r="CG128" s="17" t="e">
        <v>#DIV/0!</v>
      </c>
      <c r="CH128" s="17" t="e">
        <v>#DIV/0!</v>
      </c>
      <c r="CI128" s="17" t="e">
        <v>#DIV/0!</v>
      </c>
      <c r="CJ128" s="17" t="e">
        <v>#DIV/0!</v>
      </c>
      <c r="CK128" s="17" t="e">
        <v>#DIV/0!</v>
      </c>
      <c r="CL128" s="17" t="e">
        <v>#DIV/0!</v>
      </c>
      <c r="CM128" s="17" t="e">
        <v>#DIV/0!</v>
      </c>
      <c r="CN128" s="17" t="e">
        <v>#DIV/0!</v>
      </c>
      <c r="CO128" s="17" t="e">
        <v>#DIV/0!</v>
      </c>
      <c r="CP128" s="17" t="e">
        <v>#DIV/0!</v>
      </c>
      <c r="CQ128" s="17" t="e">
        <v>#DIV/0!</v>
      </c>
      <c r="CR128" s="17" t="e">
        <v>#DIV/0!</v>
      </c>
      <c r="CS128" s="17" t="e">
        <v>#DIV/0!</v>
      </c>
      <c r="CT128" s="17" t="e">
        <v>#DIV/0!</v>
      </c>
      <c r="CU128" s="17" t="e">
        <v>#DIV/0!</v>
      </c>
      <c r="CV128" s="17" t="e">
        <v>#DIV/0!</v>
      </c>
      <c r="CW128" s="17" t="e">
        <v>#DIV/0!</v>
      </c>
      <c r="CX128" s="17" t="e">
        <v>#DIV/0!</v>
      </c>
      <c r="CY128" s="17" t="e">
        <v>#DIV/0!</v>
      </c>
      <c r="CZ128" s="17">
        <v>0</v>
      </c>
      <c r="DA128" s="17">
        <v>0</v>
      </c>
      <c r="DB128" s="17">
        <v>0</v>
      </c>
      <c r="DC128" s="17">
        <v>0</v>
      </c>
      <c r="DD128" s="17">
        <v>0</v>
      </c>
      <c r="DE128" s="17">
        <v>0</v>
      </c>
      <c r="DF128" s="17">
        <v>0</v>
      </c>
      <c r="DG128" s="17">
        <v>0</v>
      </c>
      <c r="DH128" s="17">
        <v>0</v>
      </c>
      <c r="DI128" s="17">
        <v>0.15827310870370087</v>
      </c>
      <c r="DJ128" s="17">
        <v>0</v>
      </c>
      <c r="DK128" s="17">
        <v>0</v>
      </c>
      <c r="DL128" s="18">
        <v>0</v>
      </c>
      <c r="DM128" s="18">
        <v>0</v>
      </c>
      <c r="DN128" s="18">
        <v>0</v>
      </c>
      <c r="DO128" s="18">
        <v>0</v>
      </c>
      <c r="DP128" s="18">
        <v>0</v>
      </c>
      <c r="DQ128" s="18">
        <v>0</v>
      </c>
      <c r="DR128" s="18">
        <v>0</v>
      </c>
      <c r="DS128" s="18">
        <v>0</v>
      </c>
      <c r="DT128" s="18">
        <v>0</v>
      </c>
      <c r="DU128" s="18">
        <v>115.72580324044692</v>
      </c>
      <c r="DV128" s="18">
        <v>0</v>
      </c>
      <c r="DW128" s="18">
        <v>0</v>
      </c>
      <c r="DX128" s="18">
        <v>0</v>
      </c>
      <c r="DY128" s="18">
        <v>0</v>
      </c>
      <c r="DZ128" s="18">
        <v>0</v>
      </c>
      <c r="EA128" s="18">
        <v>0</v>
      </c>
      <c r="EB128" s="18">
        <v>0</v>
      </c>
      <c r="EC128" s="18">
        <v>0</v>
      </c>
      <c r="ED128" s="18">
        <v>0</v>
      </c>
      <c r="EE128" s="18">
        <v>0</v>
      </c>
      <c r="EF128" s="18">
        <v>0</v>
      </c>
      <c r="EG128" s="18">
        <v>105.2210997342753</v>
      </c>
      <c r="EH128" s="18">
        <v>0</v>
      </c>
      <c r="EI128" s="18">
        <v>0</v>
      </c>
      <c r="EJ128" s="18">
        <v>0</v>
      </c>
      <c r="EK128" s="18">
        <v>0</v>
      </c>
      <c r="EL128" s="18">
        <v>0</v>
      </c>
      <c r="EM128" s="18">
        <v>0</v>
      </c>
      <c r="EN128" s="18">
        <v>0</v>
      </c>
      <c r="EO128" s="18">
        <v>0</v>
      </c>
      <c r="EP128" s="18">
        <v>0</v>
      </c>
      <c r="EQ128" s="18">
        <v>0</v>
      </c>
      <c r="ER128" s="18">
        <v>0</v>
      </c>
      <c r="ES128" s="18">
        <v>11.016213171673579</v>
      </c>
      <c r="ET128" s="18">
        <v>0</v>
      </c>
      <c r="EU128" s="18">
        <v>0</v>
      </c>
      <c r="EV128" s="18">
        <v>0</v>
      </c>
      <c r="EW128" s="18">
        <v>0</v>
      </c>
      <c r="EX128" s="18">
        <v>0</v>
      </c>
      <c r="EY128" s="18">
        <v>0</v>
      </c>
      <c r="EZ128" s="18">
        <v>0</v>
      </c>
      <c r="FA128" s="18">
        <v>0</v>
      </c>
      <c r="FB128" s="18">
        <v>0</v>
      </c>
      <c r="FC128" s="18">
        <v>0</v>
      </c>
      <c r="FD128" s="18">
        <v>0</v>
      </c>
      <c r="FE128" s="18">
        <v>711.84371690423757</v>
      </c>
      <c r="FF128" s="18">
        <v>0</v>
      </c>
      <c r="FG128" s="18">
        <v>0</v>
      </c>
      <c r="FH128" s="14">
        <v>0</v>
      </c>
      <c r="FI128" s="14">
        <v>0</v>
      </c>
      <c r="FJ128" s="14">
        <v>0</v>
      </c>
      <c r="FK128" s="14">
        <v>0</v>
      </c>
      <c r="FL128" s="14">
        <v>0</v>
      </c>
      <c r="FM128" s="14">
        <v>0</v>
      </c>
      <c r="FN128" s="14">
        <v>0</v>
      </c>
      <c r="FO128" s="14">
        <v>0</v>
      </c>
      <c r="FP128" s="14">
        <v>0</v>
      </c>
      <c r="FQ128" s="14">
        <v>6974977</v>
      </c>
      <c r="FR128" s="14">
        <v>0</v>
      </c>
      <c r="FS128" s="14">
        <v>0</v>
      </c>
      <c r="FT128" s="17">
        <v>0</v>
      </c>
      <c r="FU128" s="17">
        <v>0</v>
      </c>
      <c r="FV128" s="17">
        <v>0</v>
      </c>
      <c r="FW128" s="17">
        <v>0</v>
      </c>
      <c r="FX128" s="17">
        <v>0</v>
      </c>
      <c r="FY128" s="17">
        <v>0</v>
      </c>
      <c r="FZ128" s="17">
        <v>0</v>
      </c>
      <c r="GA128" s="17">
        <v>0</v>
      </c>
      <c r="GB128" s="17">
        <v>0</v>
      </c>
      <c r="GC128" s="17">
        <v>0.17367097411217269</v>
      </c>
      <c r="GD128" s="17">
        <v>0</v>
      </c>
      <c r="GE128" s="17">
        <v>0</v>
      </c>
      <c r="GF128" s="16"/>
      <c r="GG128" s="16"/>
      <c r="GH128" s="16"/>
      <c r="GI128" s="16"/>
      <c r="GJ128" s="16"/>
      <c r="GK128" s="16"/>
      <c r="GL128" s="16"/>
      <c r="GM128" s="16"/>
      <c r="GN128" s="16"/>
      <c r="GO128" s="16">
        <v>0</v>
      </c>
      <c r="GP128" s="16"/>
      <c r="GQ128" s="16"/>
      <c r="GR128" s="16"/>
      <c r="GS128" s="16"/>
      <c r="GT128" s="16"/>
      <c r="GU128" s="16"/>
      <c r="GV128" s="16"/>
      <c r="GW128" s="16"/>
      <c r="GX128" s="16"/>
      <c r="GY128" s="16"/>
      <c r="GZ128" s="16"/>
      <c r="HA128" s="16">
        <v>0</v>
      </c>
      <c r="HB128" s="16"/>
      <c r="HC128" s="16"/>
      <c r="HD128" s="16"/>
      <c r="HE128" s="16"/>
      <c r="HF128" s="16"/>
      <c r="HG128" s="16"/>
      <c r="HH128" s="16"/>
      <c r="HI128" s="16"/>
      <c r="HJ128" s="16"/>
      <c r="HK128" s="16"/>
      <c r="HL128" s="16"/>
      <c r="HM128" s="16">
        <v>0</v>
      </c>
      <c r="HN128" s="16"/>
      <c r="HO128" s="16"/>
      <c r="HP128" s="16"/>
      <c r="HQ128" s="16"/>
      <c r="HR128" s="16"/>
      <c r="HS128" s="16"/>
      <c r="HT128" s="16"/>
      <c r="HU128" s="16"/>
      <c r="HV128" s="16"/>
      <c r="HW128" s="16"/>
      <c r="HX128" s="16"/>
      <c r="HY128" s="16">
        <v>0</v>
      </c>
      <c r="HZ128" s="16"/>
      <c r="IA128" s="16"/>
      <c r="IB128" s="16"/>
      <c r="IC128" s="16"/>
      <c r="ID128" s="16"/>
      <c r="IE128" s="16"/>
      <c r="IF128" s="16"/>
      <c r="IG128" s="16"/>
      <c r="IH128" s="16"/>
      <c r="II128" s="16"/>
      <c r="IJ128" s="16"/>
      <c r="IK128" s="16">
        <v>0</v>
      </c>
      <c r="IL128" s="16"/>
      <c r="IM128" s="16"/>
      <c r="IN128" s="16"/>
      <c r="IO128" s="16"/>
      <c r="IP128" s="16"/>
      <c r="IQ128" s="16"/>
      <c r="IR128" s="16"/>
      <c r="IS128" s="16"/>
      <c r="IT128" s="16"/>
      <c r="IU128" s="16"/>
      <c r="IV128" s="16"/>
      <c r="IW128" s="16">
        <v>0</v>
      </c>
      <c r="IX128" s="16"/>
      <c r="IY128" s="16"/>
      <c r="IZ128" s="16"/>
      <c r="JA128" s="16"/>
      <c r="JB128" s="16"/>
      <c r="JC128" s="16"/>
      <c r="JD128" s="16"/>
      <c r="JE128" s="16"/>
      <c r="JF128" s="16"/>
      <c r="JG128" s="16"/>
      <c r="JH128" s="16"/>
      <c r="JI128" s="16">
        <v>0</v>
      </c>
      <c r="JJ128" s="16"/>
      <c r="JK128" s="16"/>
      <c r="JL128" s="16"/>
      <c r="JM128" s="16"/>
      <c r="JN128" s="16"/>
      <c r="JO128" s="16"/>
      <c r="JP128" s="16"/>
      <c r="JQ128" s="16"/>
      <c r="JR128" s="16"/>
      <c r="JS128" s="16"/>
      <c r="JT128" s="16"/>
      <c r="JU128" s="16">
        <v>0</v>
      </c>
      <c r="JV128" s="16"/>
      <c r="JW128" s="16"/>
      <c r="JX128" s="16"/>
      <c r="JY128" s="16"/>
      <c r="JZ128" s="16"/>
      <c r="KA128" s="16"/>
      <c r="KB128" s="16"/>
      <c r="KC128" s="16"/>
      <c r="KD128" s="16"/>
      <c r="KE128" s="16"/>
      <c r="KF128" s="16"/>
      <c r="KG128" s="16">
        <v>0</v>
      </c>
      <c r="KH128" s="16"/>
      <c r="KI128" s="16"/>
      <c r="KJ128" s="16"/>
      <c r="KK128" s="16"/>
      <c r="KL128" s="16"/>
      <c r="KM128" s="16"/>
      <c r="KN128" s="16"/>
      <c r="KO128" s="16"/>
      <c r="KP128" s="16"/>
      <c r="KQ128" s="16"/>
      <c r="KR128" s="16"/>
      <c r="KS128" s="16">
        <v>485</v>
      </c>
      <c r="KT128" s="16"/>
      <c r="KU128" s="16"/>
      <c r="KV128" s="16"/>
      <c r="KW128" s="16"/>
      <c r="KX128" s="16"/>
      <c r="KY128" s="16"/>
      <c r="KZ128" s="16"/>
      <c r="LA128" s="16"/>
      <c r="LB128" s="16"/>
      <c r="LC128" s="16"/>
      <c r="LD128" s="16"/>
      <c r="LE128" s="16">
        <v>0</v>
      </c>
      <c r="LF128" s="16"/>
      <c r="LG128" s="16"/>
      <c r="LH128" s="16"/>
      <c r="LI128" s="16"/>
      <c r="LJ128" s="16"/>
      <c r="LK128" s="16"/>
      <c r="LL128" s="16"/>
      <c r="LM128" s="16"/>
      <c r="LN128" s="16"/>
      <c r="LO128" s="16"/>
      <c r="LP128" s="16"/>
      <c r="LQ128" s="16">
        <v>0</v>
      </c>
      <c r="LR128" s="16"/>
      <c r="LS128" s="16"/>
      <c r="LT128" s="15"/>
      <c r="LU128" s="15"/>
      <c r="LV128" s="15"/>
      <c r="LW128" s="15"/>
      <c r="LX128" s="15"/>
      <c r="LY128" s="15"/>
      <c r="LZ128" s="15"/>
      <c r="MA128" s="15"/>
      <c r="MB128" s="15"/>
      <c r="MC128" s="15">
        <v>0</v>
      </c>
      <c r="MD128" s="15"/>
      <c r="ME128" s="15"/>
      <c r="MF128" s="15"/>
      <c r="MG128" s="15"/>
      <c r="MH128" s="15"/>
      <c r="MI128" s="15"/>
      <c r="MJ128" s="15"/>
      <c r="MK128" s="15"/>
      <c r="ML128" s="15"/>
      <c r="MM128" s="15"/>
      <c r="MN128" s="15"/>
      <c r="MO128" s="15">
        <v>0</v>
      </c>
      <c r="MP128" s="15"/>
      <c r="MQ128" s="15"/>
      <c r="MR128" s="15"/>
      <c r="MS128" s="15"/>
      <c r="MT128" s="15"/>
      <c r="MU128" s="15"/>
      <c r="MV128" s="15"/>
      <c r="MW128" s="15"/>
      <c r="MX128" s="15"/>
      <c r="MY128" s="15"/>
      <c r="MZ128" s="15"/>
      <c r="NA128" s="15">
        <v>0</v>
      </c>
      <c r="NB128" s="15"/>
      <c r="NC128" s="15"/>
      <c r="ND128" s="15"/>
      <c r="NE128" s="15"/>
      <c r="NF128" s="15"/>
      <c r="NG128" s="15"/>
      <c r="NH128" s="15"/>
      <c r="NI128" s="15"/>
      <c r="NJ128" s="15"/>
      <c r="NK128" s="15"/>
      <c r="NL128" s="15"/>
      <c r="NM128" s="15">
        <v>0</v>
      </c>
      <c r="NN128" s="15"/>
      <c r="NO128" s="15"/>
      <c r="NP128" s="15"/>
      <c r="NQ128" s="15"/>
      <c r="NR128" s="15"/>
      <c r="NS128" s="15"/>
      <c r="NT128" s="15"/>
      <c r="NU128" s="15"/>
      <c r="NV128" s="15"/>
      <c r="NW128" s="15"/>
      <c r="NX128" s="15"/>
      <c r="NY128" s="15">
        <v>0</v>
      </c>
      <c r="NZ128" s="15"/>
      <c r="OA128" s="15"/>
      <c r="OB128" s="15"/>
      <c r="OC128" s="15"/>
      <c r="OD128" s="15"/>
      <c r="OE128" s="15"/>
      <c r="OF128" s="15"/>
      <c r="OG128" s="15"/>
      <c r="OH128" s="15"/>
      <c r="OI128" s="15"/>
      <c r="OJ128" s="15"/>
      <c r="OK128" s="15">
        <v>0</v>
      </c>
      <c r="OL128" s="15"/>
      <c r="OM128" s="15"/>
      <c r="ON128" s="15"/>
      <c r="OO128" s="15"/>
      <c r="OP128" s="15"/>
      <c r="OQ128" s="15"/>
      <c r="OR128" s="15"/>
      <c r="OS128" s="15"/>
      <c r="OT128" s="15"/>
      <c r="OU128" s="15"/>
      <c r="OV128" s="15"/>
      <c r="OW128" s="15">
        <v>0</v>
      </c>
      <c r="OX128" s="15"/>
      <c r="OY128" s="15"/>
      <c r="OZ128" s="15"/>
      <c r="PA128" s="15"/>
      <c r="PB128" s="15"/>
      <c r="PC128" s="15"/>
      <c r="PD128" s="15"/>
      <c r="PE128" s="15"/>
      <c r="PF128" s="15"/>
      <c r="PG128" s="15"/>
      <c r="PH128" s="15"/>
      <c r="PI128" s="15">
        <v>0</v>
      </c>
      <c r="PJ128" s="15"/>
      <c r="PK128" s="15"/>
      <c r="PL128" s="15"/>
      <c r="PM128" s="15"/>
      <c r="PN128" s="15"/>
      <c r="PO128" s="15"/>
      <c r="PP128" s="15"/>
      <c r="PQ128" s="15"/>
      <c r="PR128" s="15"/>
      <c r="PS128" s="15"/>
      <c r="PT128" s="15"/>
      <c r="PU128" s="15">
        <v>0</v>
      </c>
      <c r="PV128" s="15"/>
      <c r="PW128" s="15"/>
      <c r="PX128" s="15"/>
      <c r="PY128" s="15"/>
      <c r="PZ128" s="15"/>
      <c r="QA128" s="15"/>
      <c r="QB128" s="15"/>
      <c r="QC128" s="15"/>
      <c r="QD128" s="15"/>
      <c r="QE128" s="15"/>
      <c r="QF128" s="15"/>
      <c r="QG128" s="15">
        <v>0</v>
      </c>
      <c r="QH128" s="15"/>
      <c r="QI128" s="15"/>
    </row>
    <row r="129" spans="16:451">
      <c r="P129" s="11"/>
      <c r="Q129" s="11"/>
      <c r="R129" s="13"/>
      <c r="S129" s="13" t="s">
        <v>58</v>
      </c>
      <c r="T129" s="16"/>
      <c r="U129" s="16"/>
      <c r="V129" s="16"/>
      <c r="W129" s="16"/>
      <c r="X129" s="16"/>
      <c r="Y129" s="16"/>
      <c r="Z129" s="16"/>
      <c r="AA129" s="16"/>
      <c r="AB129" s="16"/>
      <c r="AC129" s="14"/>
      <c r="AD129" s="14">
        <v>1</v>
      </c>
      <c r="AE129" s="1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>
        <v>0</v>
      </c>
      <c r="AQ129" s="24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>
        <v>0</v>
      </c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>
        <v>0</v>
      </c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>
        <v>0</v>
      </c>
      <c r="CA129" s="15"/>
      <c r="CB129" s="17" t="e">
        <v>#DIV/0!</v>
      </c>
      <c r="CC129" s="17" t="e">
        <v>#DIV/0!</v>
      </c>
      <c r="CD129" s="17" t="e">
        <v>#DIV/0!</v>
      </c>
      <c r="CE129" s="17" t="e">
        <v>#DIV/0!</v>
      </c>
      <c r="CF129" s="17" t="e">
        <v>#DIV/0!</v>
      </c>
      <c r="CG129" s="17" t="e">
        <v>#DIV/0!</v>
      </c>
      <c r="CH129" s="17" t="e">
        <v>#DIV/0!</v>
      </c>
      <c r="CI129" s="17" t="e">
        <v>#DIV/0!</v>
      </c>
      <c r="CJ129" s="17" t="e">
        <v>#DIV/0!</v>
      </c>
      <c r="CK129" s="17" t="e">
        <v>#DIV/0!</v>
      </c>
      <c r="CL129" s="17" t="e">
        <v>#DIV/0!</v>
      </c>
      <c r="CM129" s="17" t="e">
        <v>#DIV/0!</v>
      </c>
      <c r="CN129" s="17" t="e">
        <v>#DIV/0!</v>
      </c>
      <c r="CO129" s="17" t="e">
        <v>#DIV/0!</v>
      </c>
      <c r="CP129" s="17" t="e">
        <v>#DIV/0!</v>
      </c>
      <c r="CQ129" s="17" t="e">
        <v>#DIV/0!</v>
      </c>
      <c r="CR129" s="17" t="e">
        <v>#DIV/0!</v>
      </c>
      <c r="CS129" s="17" t="e">
        <v>#DIV/0!</v>
      </c>
      <c r="CT129" s="17" t="e">
        <v>#DIV/0!</v>
      </c>
      <c r="CU129" s="17" t="e">
        <v>#DIV/0!</v>
      </c>
      <c r="CV129" s="17" t="e">
        <v>#DIV/0!</v>
      </c>
      <c r="CW129" s="17" t="e">
        <v>#DIV/0!</v>
      </c>
      <c r="CX129" s="17" t="e">
        <v>#DIV/0!</v>
      </c>
      <c r="CY129" s="17" t="e">
        <v>#DIV/0!</v>
      </c>
      <c r="CZ129" s="17">
        <v>0</v>
      </c>
      <c r="DA129" s="17">
        <v>0</v>
      </c>
      <c r="DB129" s="17">
        <v>0</v>
      </c>
      <c r="DC129" s="17">
        <v>0</v>
      </c>
      <c r="DD129" s="17">
        <v>0</v>
      </c>
      <c r="DE129" s="17">
        <v>0</v>
      </c>
      <c r="DF129" s="17">
        <v>0</v>
      </c>
      <c r="DG129" s="17">
        <v>0</v>
      </c>
      <c r="DH129" s="17">
        <v>0</v>
      </c>
      <c r="DI129" s="17">
        <v>0</v>
      </c>
      <c r="DJ129" s="17">
        <v>0.16899078903448314</v>
      </c>
      <c r="DK129" s="17">
        <v>0</v>
      </c>
      <c r="DL129" s="18">
        <v>0</v>
      </c>
      <c r="DM129" s="18">
        <v>0</v>
      </c>
      <c r="DN129" s="18">
        <v>0</v>
      </c>
      <c r="DO129" s="18">
        <v>0</v>
      </c>
      <c r="DP129" s="18">
        <v>0</v>
      </c>
      <c r="DQ129" s="18">
        <v>0</v>
      </c>
      <c r="DR129" s="18">
        <v>0</v>
      </c>
      <c r="DS129" s="18">
        <v>0</v>
      </c>
      <c r="DT129" s="18">
        <v>0</v>
      </c>
      <c r="DU129" s="18">
        <v>0</v>
      </c>
      <c r="DV129" s="18">
        <v>116.88962955664117</v>
      </c>
      <c r="DW129" s="18">
        <v>0</v>
      </c>
      <c r="DX129" s="18">
        <v>0</v>
      </c>
      <c r="DY129" s="18">
        <v>0</v>
      </c>
      <c r="DZ129" s="18">
        <v>0</v>
      </c>
      <c r="EA129" s="18">
        <v>0</v>
      </c>
      <c r="EB129" s="18">
        <v>0</v>
      </c>
      <c r="EC129" s="18">
        <v>0</v>
      </c>
      <c r="ED129" s="18">
        <v>0</v>
      </c>
      <c r="EE129" s="18">
        <v>0</v>
      </c>
      <c r="EF129" s="18">
        <v>0</v>
      </c>
      <c r="EG129" s="18">
        <v>0</v>
      </c>
      <c r="EH129" s="18">
        <v>106.05352269978033</v>
      </c>
      <c r="EI129" s="18">
        <v>0</v>
      </c>
      <c r="EJ129" s="18">
        <v>0</v>
      </c>
      <c r="EK129" s="18">
        <v>0</v>
      </c>
      <c r="EL129" s="18">
        <v>0</v>
      </c>
      <c r="EM129" s="18">
        <v>0</v>
      </c>
      <c r="EN129" s="18">
        <v>0</v>
      </c>
      <c r="EO129" s="18">
        <v>0</v>
      </c>
      <c r="EP129" s="18">
        <v>0</v>
      </c>
      <c r="EQ129" s="18">
        <v>0</v>
      </c>
      <c r="ER129" s="18">
        <v>0</v>
      </c>
      <c r="ES129" s="18">
        <v>0</v>
      </c>
      <c r="ET129" s="18">
        <v>11.166860386052798</v>
      </c>
      <c r="EU129" s="18">
        <v>0</v>
      </c>
      <c r="EV129" s="18">
        <v>0</v>
      </c>
      <c r="EW129" s="18">
        <v>0</v>
      </c>
      <c r="EX129" s="18">
        <v>0</v>
      </c>
      <c r="EY129" s="18">
        <v>0</v>
      </c>
      <c r="EZ129" s="18">
        <v>0</v>
      </c>
      <c r="FA129" s="18">
        <v>0</v>
      </c>
      <c r="FB129" s="18">
        <v>0</v>
      </c>
      <c r="FC129" s="18">
        <v>0</v>
      </c>
      <c r="FD129" s="18">
        <v>0</v>
      </c>
      <c r="FE129" s="18">
        <v>0</v>
      </c>
      <c r="FF129" s="18">
        <v>665.42166061542036</v>
      </c>
      <c r="FG129" s="18">
        <v>0</v>
      </c>
      <c r="FH129" s="14">
        <v>0</v>
      </c>
      <c r="FI129" s="14">
        <v>0</v>
      </c>
      <c r="FJ129" s="14">
        <v>0</v>
      </c>
      <c r="FK129" s="14">
        <v>0</v>
      </c>
      <c r="FL129" s="14">
        <v>0</v>
      </c>
      <c r="FM129" s="14">
        <v>0</v>
      </c>
      <c r="FN129" s="14">
        <v>0</v>
      </c>
      <c r="FO129" s="14">
        <v>0</v>
      </c>
      <c r="FP129" s="14">
        <v>0</v>
      </c>
      <c r="FQ129" s="14">
        <v>0</v>
      </c>
      <c r="FR129" s="14">
        <v>8773750</v>
      </c>
      <c r="FS129" s="14">
        <v>0</v>
      </c>
      <c r="FT129" s="17">
        <v>0</v>
      </c>
      <c r="FU129" s="17">
        <v>0</v>
      </c>
      <c r="FV129" s="17">
        <v>0</v>
      </c>
      <c r="FW129" s="17">
        <v>0</v>
      </c>
      <c r="FX129" s="17">
        <v>0</v>
      </c>
      <c r="FY129" s="17">
        <v>0</v>
      </c>
      <c r="FZ129" s="17">
        <v>0</v>
      </c>
      <c r="GA129" s="17">
        <v>0</v>
      </c>
      <c r="GB129" s="17">
        <v>0</v>
      </c>
      <c r="GC129" s="17">
        <v>0</v>
      </c>
      <c r="GD129" s="17">
        <v>0.13569720017096451</v>
      </c>
      <c r="GE129" s="17">
        <v>0</v>
      </c>
      <c r="GF129" s="16"/>
      <c r="GG129" s="16"/>
      <c r="GH129" s="16"/>
      <c r="GI129" s="16"/>
      <c r="GJ129" s="16"/>
      <c r="GK129" s="16"/>
      <c r="GL129" s="16"/>
      <c r="GM129" s="16"/>
      <c r="GN129" s="16"/>
      <c r="GO129" s="16"/>
      <c r="GP129" s="16">
        <v>0</v>
      </c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16"/>
      <c r="HB129" s="16">
        <v>0</v>
      </c>
      <c r="HC129" s="16"/>
      <c r="HD129" s="16"/>
      <c r="HE129" s="16"/>
      <c r="HF129" s="16"/>
      <c r="HG129" s="16"/>
      <c r="HH129" s="16"/>
      <c r="HI129" s="16"/>
      <c r="HJ129" s="16"/>
      <c r="HK129" s="16"/>
      <c r="HL129" s="16"/>
      <c r="HM129" s="16"/>
      <c r="HN129" s="16">
        <v>0</v>
      </c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6"/>
      <c r="HZ129" s="16">
        <v>0</v>
      </c>
      <c r="IA129" s="16"/>
      <c r="IB129" s="16"/>
      <c r="IC129" s="16"/>
      <c r="ID129" s="16"/>
      <c r="IE129" s="16"/>
      <c r="IF129" s="16"/>
      <c r="IG129" s="16"/>
      <c r="IH129" s="16"/>
      <c r="II129" s="16"/>
      <c r="IJ129" s="16"/>
      <c r="IK129" s="16"/>
      <c r="IL129" s="16">
        <v>0</v>
      </c>
      <c r="IM129" s="16"/>
      <c r="IN129" s="16"/>
      <c r="IO129" s="16"/>
      <c r="IP129" s="16"/>
      <c r="IQ129" s="16"/>
      <c r="IR129" s="16"/>
      <c r="IS129" s="16"/>
      <c r="IT129" s="16"/>
      <c r="IU129" s="16"/>
      <c r="IV129" s="16"/>
      <c r="IW129" s="16"/>
      <c r="IX129" s="16">
        <v>0</v>
      </c>
      <c r="IY129" s="16"/>
      <c r="IZ129" s="16"/>
      <c r="JA129" s="16"/>
      <c r="JB129" s="16"/>
      <c r="JC129" s="16"/>
      <c r="JD129" s="16"/>
      <c r="JE129" s="16"/>
      <c r="JF129" s="16"/>
      <c r="JG129" s="16"/>
      <c r="JH129" s="16"/>
      <c r="JI129" s="16"/>
      <c r="JJ129" s="16">
        <v>0</v>
      </c>
      <c r="JK129" s="16"/>
      <c r="JL129" s="16"/>
      <c r="JM129" s="16"/>
      <c r="JN129" s="16"/>
      <c r="JO129" s="16"/>
      <c r="JP129" s="16"/>
      <c r="JQ129" s="16"/>
      <c r="JR129" s="16"/>
      <c r="JS129" s="16"/>
      <c r="JT129" s="16"/>
      <c r="JU129" s="16"/>
      <c r="JV129" s="16">
        <v>0</v>
      </c>
      <c r="JW129" s="16"/>
      <c r="JX129" s="16"/>
      <c r="JY129" s="16"/>
      <c r="JZ129" s="16"/>
      <c r="KA129" s="16"/>
      <c r="KB129" s="16"/>
      <c r="KC129" s="16"/>
      <c r="KD129" s="16"/>
      <c r="KE129" s="16"/>
      <c r="KF129" s="16"/>
      <c r="KG129" s="16"/>
      <c r="KH129" s="16">
        <v>0</v>
      </c>
      <c r="KI129" s="16"/>
      <c r="KJ129" s="16"/>
      <c r="KK129" s="16"/>
      <c r="KL129" s="16"/>
      <c r="KM129" s="16"/>
      <c r="KN129" s="16"/>
      <c r="KO129" s="16"/>
      <c r="KP129" s="16"/>
      <c r="KQ129" s="16"/>
      <c r="KR129" s="16"/>
      <c r="KS129" s="16"/>
      <c r="KT129" s="16">
        <v>0</v>
      </c>
      <c r="KU129" s="16"/>
      <c r="KV129" s="16"/>
      <c r="KW129" s="16"/>
      <c r="KX129" s="16"/>
      <c r="KY129" s="16"/>
      <c r="KZ129" s="16"/>
      <c r="LA129" s="16"/>
      <c r="LB129" s="16"/>
      <c r="LC129" s="16"/>
      <c r="LD129" s="16"/>
      <c r="LE129" s="16"/>
      <c r="LF129" s="16">
        <v>562</v>
      </c>
      <c r="LG129" s="16"/>
      <c r="LH129" s="16"/>
      <c r="LI129" s="16"/>
      <c r="LJ129" s="16"/>
      <c r="LK129" s="16"/>
      <c r="LL129" s="16"/>
      <c r="LM129" s="16"/>
      <c r="LN129" s="16"/>
      <c r="LO129" s="16"/>
      <c r="LP129" s="16"/>
      <c r="LQ129" s="16"/>
      <c r="LR129" s="16">
        <v>0</v>
      </c>
      <c r="LS129" s="16"/>
      <c r="LT129" s="15"/>
      <c r="LU129" s="15"/>
      <c r="LV129" s="15"/>
      <c r="LW129" s="15"/>
      <c r="LX129" s="15"/>
      <c r="LY129" s="15"/>
      <c r="LZ129" s="15"/>
      <c r="MA129" s="15"/>
      <c r="MB129" s="15"/>
      <c r="MC129" s="15"/>
      <c r="MD129" s="15">
        <v>0</v>
      </c>
      <c r="ME129" s="15"/>
      <c r="MF129" s="15"/>
      <c r="MG129" s="15"/>
      <c r="MH129" s="15"/>
      <c r="MI129" s="15"/>
      <c r="MJ129" s="15"/>
      <c r="MK129" s="15"/>
      <c r="ML129" s="15"/>
      <c r="MM129" s="15"/>
      <c r="MN129" s="15"/>
      <c r="MO129" s="15"/>
      <c r="MP129" s="15">
        <v>0</v>
      </c>
      <c r="MQ129" s="15"/>
      <c r="MR129" s="15"/>
      <c r="MS129" s="15"/>
      <c r="MT129" s="15"/>
      <c r="MU129" s="15"/>
      <c r="MV129" s="15"/>
      <c r="MW129" s="15"/>
      <c r="MX129" s="15"/>
      <c r="MY129" s="15"/>
      <c r="MZ129" s="15"/>
      <c r="NA129" s="15"/>
      <c r="NB129" s="15">
        <v>0</v>
      </c>
      <c r="NC129" s="15"/>
      <c r="ND129" s="15"/>
      <c r="NE129" s="15"/>
      <c r="NF129" s="15"/>
      <c r="NG129" s="15"/>
      <c r="NH129" s="15"/>
      <c r="NI129" s="15"/>
      <c r="NJ129" s="15"/>
      <c r="NK129" s="15"/>
      <c r="NL129" s="15"/>
      <c r="NM129" s="15"/>
      <c r="NN129" s="15">
        <v>0</v>
      </c>
      <c r="NO129" s="15"/>
      <c r="NP129" s="15"/>
      <c r="NQ129" s="15"/>
      <c r="NR129" s="15"/>
      <c r="NS129" s="15"/>
      <c r="NT129" s="15"/>
      <c r="NU129" s="15"/>
      <c r="NV129" s="15"/>
      <c r="NW129" s="15"/>
      <c r="NX129" s="15"/>
      <c r="NY129" s="15"/>
      <c r="NZ129" s="15">
        <v>0</v>
      </c>
      <c r="OA129" s="15"/>
      <c r="OB129" s="15"/>
      <c r="OC129" s="15"/>
      <c r="OD129" s="15"/>
      <c r="OE129" s="15"/>
      <c r="OF129" s="15"/>
      <c r="OG129" s="15"/>
      <c r="OH129" s="15"/>
      <c r="OI129" s="15"/>
      <c r="OJ129" s="15"/>
      <c r="OK129" s="15"/>
      <c r="OL129" s="15">
        <v>0</v>
      </c>
      <c r="OM129" s="15"/>
      <c r="ON129" s="15"/>
      <c r="OO129" s="15"/>
      <c r="OP129" s="15"/>
      <c r="OQ129" s="15"/>
      <c r="OR129" s="15"/>
      <c r="OS129" s="15"/>
      <c r="OT129" s="15"/>
      <c r="OU129" s="15"/>
      <c r="OV129" s="15"/>
      <c r="OW129" s="15"/>
      <c r="OX129" s="15">
        <v>0</v>
      </c>
      <c r="OY129" s="15"/>
      <c r="OZ129" s="15"/>
      <c r="PA129" s="15"/>
      <c r="PB129" s="15"/>
      <c r="PC129" s="15"/>
      <c r="PD129" s="15"/>
      <c r="PE129" s="15"/>
      <c r="PF129" s="15"/>
      <c r="PG129" s="15"/>
      <c r="PH129" s="15"/>
      <c r="PI129" s="15"/>
      <c r="PJ129" s="15">
        <v>0</v>
      </c>
      <c r="PK129" s="15"/>
      <c r="PL129" s="15"/>
      <c r="PM129" s="15"/>
      <c r="PN129" s="15"/>
      <c r="PO129" s="15"/>
      <c r="PP129" s="15"/>
      <c r="PQ129" s="15"/>
      <c r="PR129" s="15"/>
      <c r="PS129" s="15"/>
      <c r="PT129" s="15"/>
      <c r="PU129" s="15"/>
      <c r="PV129" s="15">
        <v>0</v>
      </c>
      <c r="PW129" s="15"/>
      <c r="PX129" s="15"/>
      <c r="PY129" s="15"/>
      <c r="PZ129" s="15"/>
      <c r="QA129" s="15"/>
      <c r="QB129" s="15"/>
      <c r="QC129" s="15"/>
      <c r="QD129" s="15"/>
      <c r="QE129" s="15"/>
      <c r="QF129" s="15"/>
      <c r="QG129" s="15"/>
      <c r="QH129" s="15">
        <v>0</v>
      </c>
      <c r="QI129" s="15"/>
    </row>
    <row r="130" spans="16:451">
      <c r="P130" s="11"/>
      <c r="Q130" s="11"/>
      <c r="R130" s="13"/>
      <c r="S130" s="13" t="s">
        <v>59</v>
      </c>
      <c r="T130" s="16"/>
      <c r="U130" s="16"/>
      <c r="V130" s="16"/>
      <c r="W130" s="16"/>
      <c r="X130" s="16"/>
      <c r="Y130" s="16"/>
      <c r="Z130" s="16"/>
      <c r="AA130" s="16"/>
      <c r="AB130" s="16"/>
      <c r="AC130" s="14"/>
      <c r="AD130" s="14"/>
      <c r="AE130" s="14">
        <v>1</v>
      </c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>
        <v>110082.07</v>
      </c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>
        <v>110082.07</v>
      </c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>
        <v>0</v>
      </c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>
        <v>0</v>
      </c>
      <c r="CB130" s="17" t="e">
        <v>#DIV/0!</v>
      </c>
      <c r="CC130" s="17" t="e">
        <v>#DIV/0!</v>
      </c>
      <c r="CD130" s="17" t="e">
        <v>#DIV/0!</v>
      </c>
      <c r="CE130" s="17" t="e">
        <v>#DIV/0!</v>
      </c>
      <c r="CF130" s="17" t="e">
        <v>#DIV/0!</v>
      </c>
      <c r="CG130" s="17" t="e">
        <v>#DIV/0!</v>
      </c>
      <c r="CH130" s="17" t="e">
        <v>#DIV/0!</v>
      </c>
      <c r="CI130" s="17" t="e">
        <v>#DIV/0!</v>
      </c>
      <c r="CJ130" s="17" t="e">
        <v>#DIV/0!</v>
      </c>
      <c r="CK130" s="17" t="e">
        <v>#DIV/0!</v>
      </c>
      <c r="CL130" s="17" t="e">
        <v>#DIV/0!</v>
      </c>
      <c r="CM130" s="17" t="e">
        <v>#DIV/0!</v>
      </c>
      <c r="CN130" s="17" t="e">
        <v>#DIV/0!</v>
      </c>
      <c r="CO130" s="17" t="e">
        <v>#DIV/0!</v>
      </c>
      <c r="CP130" s="17" t="e">
        <v>#DIV/0!</v>
      </c>
      <c r="CQ130" s="17" t="e">
        <v>#DIV/0!</v>
      </c>
      <c r="CR130" s="17" t="e">
        <v>#DIV/0!</v>
      </c>
      <c r="CS130" s="17" t="e">
        <v>#DIV/0!</v>
      </c>
      <c r="CT130" s="17" t="e">
        <v>#DIV/0!</v>
      </c>
      <c r="CU130" s="17" t="e">
        <v>#DIV/0!</v>
      </c>
      <c r="CV130" s="17" t="e">
        <v>#DIV/0!</v>
      </c>
      <c r="CW130" s="17" t="e">
        <v>#DIV/0!</v>
      </c>
      <c r="CX130" s="17" t="e">
        <v>#DIV/0!</v>
      </c>
      <c r="CY130" s="17" t="e">
        <v>#DIV/0!</v>
      </c>
      <c r="CZ130" s="17">
        <v>0</v>
      </c>
      <c r="DA130" s="17">
        <v>0</v>
      </c>
      <c r="DB130" s="17">
        <v>0</v>
      </c>
      <c r="DC130" s="17">
        <v>0</v>
      </c>
      <c r="DD130" s="17">
        <v>0</v>
      </c>
      <c r="DE130" s="17">
        <v>0</v>
      </c>
      <c r="DF130" s="17">
        <v>0</v>
      </c>
      <c r="DG130" s="17">
        <v>0</v>
      </c>
      <c r="DH130" s="17">
        <v>0</v>
      </c>
      <c r="DI130" s="17">
        <v>0</v>
      </c>
      <c r="DJ130" s="17">
        <v>0</v>
      </c>
      <c r="DK130" s="17">
        <v>0.15753577261678964</v>
      </c>
      <c r="DL130" s="18">
        <v>0</v>
      </c>
      <c r="DM130" s="18">
        <v>0</v>
      </c>
      <c r="DN130" s="18">
        <v>0</v>
      </c>
      <c r="DO130" s="18">
        <v>0</v>
      </c>
      <c r="DP130" s="18">
        <v>0</v>
      </c>
      <c r="DQ130" s="18">
        <v>0</v>
      </c>
      <c r="DR130" s="18">
        <v>0</v>
      </c>
      <c r="DS130" s="18">
        <v>0</v>
      </c>
      <c r="DT130" s="18">
        <v>0</v>
      </c>
      <c r="DU130" s="18">
        <v>0</v>
      </c>
      <c r="DV130" s="18">
        <v>0</v>
      </c>
      <c r="DW130" s="18">
        <v>115.74494706656473</v>
      </c>
      <c r="DX130" s="18">
        <v>0</v>
      </c>
      <c r="DY130" s="18">
        <v>0</v>
      </c>
      <c r="DZ130" s="18">
        <v>0</v>
      </c>
      <c r="EA130" s="18">
        <v>0</v>
      </c>
      <c r="EB130" s="18">
        <v>0</v>
      </c>
      <c r="EC130" s="18">
        <v>0</v>
      </c>
      <c r="ED130" s="18">
        <v>0</v>
      </c>
      <c r="EE130" s="18">
        <v>0</v>
      </c>
      <c r="EF130" s="18">
        <v>0</v>
      </c>
      <c r="EG130" s="18">
        <v>0</v>
      </c>
      <c r="EH130" s="18">
        <v>0</v>
      </c>
      <c r="EI130" s="18">
        <v>104.80351163230296</v>
      </c>
      <c r="EJ130" s="18">
        <v>0</v>
      </c>
      <c r="EK130" s="18">
        <v>0</v>
      </c>
      <c r="EL130" s="18">
        <v>0</v>
      </c>
      <c r="EM130" s="18">
        <v>0</v>
      </c>
      <c r="EN130" s="18">
        <v>0</v>
      </c>
      <c r="EO130" s="18">
        <v>0</v>
      </c>
      <c r="EP130" s="18">
        <v>0</v>
      </c>
      <c r="EQ130" s="18">
        <v>0</v>
      </c>
      <c r="ER130" s="18">
        <v>0</v>
      </c>
      <c r="ES130" s="18">
        <v>0</v>
      </c>
      <c r="ET130" s="18">
        <v>0</v>
      </c>
      <c r="EU130" s="18">
        <v>11.044165790369689</v>
      </c>
      <c r="EV130" s="18">
        <v>0</v>
      </c>
      <c r="EW130" s="18">
        <v>0</v>
      </c>
      <c r="EX130" s="18">
        <v>0</v>
      </c>
      <c r="EY130" s="18">
        <v>0</v>
      </c>
      <c r="EZ130" s="18">
        <v>0</v>
      </c>
      <c r="FA130" s="18">
        <v>0</v>
      </c>
      <c r="FB130" s="18">
        <v>0</v>
      </c>
      <c r="FC130" s="18">
        <v>0</v>
      </c>
      <c r="FD130" s="18">
        <v>0</v>
      </c>
      <c r="FE130" s="18">
        <v>0</v>
      </c>
      <c r="FF130" s="18">
        <v>0</v>
      </c>
      <c r="FG130" s="18">
        <v>755.45918017986799</v>
      </c>
      <c r="FH130" s="14">
        <v>0</v>
      </c>
      <c r="FI130" s="14">
        <v>0</v>
      </c>
      <c r="FJ130" s="14">
        <v>0</v>
      </c>
      <c r="FK130" s="14">
        <v>0</v>
      </c>
      <c r="FL130" s="14">
        <v>0</v>
      </c>
      <c r="FM130" s="14">
        <v>0</v>
      </c>
      <c r="FN130" s="14">
        <v>0</v>
      </c>
      <c r="FO130" s="14">
        <v>0</v>
      </c>
      <c r="FP130" s="14">
        <v>0</v>
      </c>
      <c r="FQ130" s="14">
        <v>0</v>
      </c>
      <c r="FR130" s="14">
        <v>0</v>
      </c>
      <c r="FS130" s="14">
        <v>74822020</v>
      </c>
      <c r="FT130" s="17">
        <v>0</v>
      </c>
      <c r="FU130" s="17">
        <v>0</v>
      </c>
      <c r="FV130" s="17">
        <v>0</v>
      </c>
      <c r="FW130" s="17">
        <v>0</v>
      </c>
      <c r="FX130" s="17">
        <v>0</v>
      </c>
      <c r="FY130" s="17">
        <v>0</v>
      </c>
      <c r="FZ130" s="17">
        <v>0</v>
      </c>
      <c r="GA130" s="17">
        <v>0</v>
      </c>
      <c r="GB130" s="17">
        <v>0</v>
      </c>
      <c r="GC130" s="17">
        <v>0</v>
      </c>
      <c r="GD130" s="17">
        <v>0</v>
      </c>
      <c r="GE130" s="17">
        <v>0.19768350867832749</v>
      </c>
      <c r="GF130" s="16"/>
      <c r="GG130" s="16"/>
      <c r="GH130" s="16"/>
      <c r="GI130" s="16"/>
      <c r="GJ130" s="16"/>
      <c r="GK130" s="16"/>
      <c r="GL130" s="16"/>
      <c r="GM130" s="16"/>
      <c r="GN130" s="16"/>
      <c r="GO130" s="16"/>
      <c r="GP130" s="16"/>
      <c r="GQ130" s="16">
        <v>0</v>
      </c>
      <c r="GR130" s="16"/>
      <c r="GS130" s="16"/>
      <c r="GT130" s="16"/>
      <c r="GU130" s="16"/>
      <c r="GV130" s="16"/>
      <c r="GW130" s="16"/>
      <c r="GX130" s="16"/>
      <c r="GY130" s="16"/>
      <c r="GZ130" s="16"/>
      <c r="HA130" s="16"/>
      <c r="HB130" s="16"/>
      <c r="HC130" s="16">
        <v>0</v>
      </c>
      <c r="HD130" s="16"/>
      <c r="HE130" s="16"/>
      <c r="HF130" s="16"/>
      <c r="HG130" s="16"/>
      <c r="HH130" s="16"/>
      <c r="HI130" s="16"/>
      <c r="HJ130" s="16"/>
      <c r="HK130" s="16"/>
      <c r="HL130" s="16"/>
      <c r="HM130" s="16"/>
      <c r="HN130" s="16"/>
      <c r="HO130" s="16">
        <v>0</v>
      </c>
      <c r="HP130" s="16"/>
      <c r="HQ130" s="16"/>
      <c r="HR130" s="16"/>
      <c r="HS130" s="16"/>
      <c r="HT130" s="16"/>
      <c r="HU130" s="16"/>
      <c r="HV130" s="16"/>
      <c r="HW130" s="16"/>
      <c r="HX130" s="16"/>
      <c r="HY130" s="16"/>
      <c r="HZ130" s="16"/>
      <c r="IA130" s="16">
        <v>0</v>
      </c>
      <c r="IB130" s="16"/>
      <c r="IC130" s="16"/>
      <c r="ID130" s="16"/>
      <c r="IE130" s="16"/>
      <c r="IF130" s="16"/>
      <c r="IG130" s="16"/>
      <c r="IH130" s="16"/>
      <c r="II130" s="16"/>
      <c r="IJ130" s="16"/>
      <c r="IK130" s="16"/>
      <c r="IL130" s="16"/>
      <c r="IM130" s="16">
        <v>0</v>
      </c>
      <c r="IN130" s="16"/>
      <c r="IO130" s="16"/>
      <c r="IP130" s="16"/>
      <c r="IQ130" s="16"/>
      <c r="IR130" s="16"/>
      <c r="IS130" s="16"/>
      <c r="IT130" s="16"/>
      <c r="IU130" s="16"/>
      <c r="IV130" s="16"/>
      <c r="IW130" s="16"/>
      <c r="IX130" s="16"/>
      <c r="IY130" s="16">
        <v>0</v>
      </c>
      <c r="IZ130" s="16"/>
      <c r="JA130" s="16"/>
      <c r="JB130" s="16"/>
      <c r="JC130" s="16"/>
      <c r="JD130" s="16"/>
      <c r="JE130" s="16"/>
      <c r="JF130" s="16"/>
      <c r="JG130" s="16"/>
      <c r="JH130" s="16"/>
      <c r="JI130" s="16"/>
      <c r="JJ130" s="16"/>
      <c r="JK130" s="16">
        <v>0</v>
      </c>
      <c r="JL130" s="16"/>
      <c r="JM130" s="16"/>
      <c r="JN130" s="16"/>
      <c r="JO130" s="16"/>
      <c r="JP130" s="16"/>
      <c r="JQ130" s="16"/>
      <c r="JR130" s="16"/>
      <c r="JS130" s="16"/>
      <c r="JT130" s="16"/>
      <c r="JU130" s="16"/>
      <c r="JV130" s="16"/>
      <c r="JW130" s="16">
        <v>0</v>
      </c>
      <c r="JX130" s="16"/>
      <c r="JY130" s="16"/>
      <c r="JZ130" s="16"/>
      <c r="KA130" s="16"/>
      <c r="KB130" s="16"/>
      <c r="KC130" s="16"/>
      <c r="KD130" s="16"/>
      <c r="KE130" s="16"/>
      <c r="KF130" s="16"/>
      <c r="KG130" s="16"/>
      <c r="KH130" s="16"/>
      <c r="KI130" s="16">
        <v>0</v>
      </c>
      <c r="KJ130" s="16"/>
      <c r="KK130" s="16"/>
      <c r="KL130" s="16"/>
      <c r="KM130" s="16"/>
      <c r="KN130" s="16"/>
      <c r="KO130" s="16"/>
      <c r="KP130" s="16"/>
      <c r="KQ130" s="16"/>
      <c r="KR130" s="16"/>
      <c r="KS130" s="16"/>
      <c r="KT130" s="16"/>
      <c r="KU130" s="16">
        <v>0</v>
      </c>
      <c r="KV130" s="16"/>
      <c r="KW130" s="16"/>
      <c r="KX130" s="16"/>
      <c r="KY130" s="16"/>
      <c r="KZ130" s="16"/>
      <c r="LA130" s="16"/>
      <c r="LB130" s="16"/>
      <c r="LC130" s="16"/>
      <c r="LD130" s="16"/>
      <c r="LE130" s="16"/>
      <c r="LF130" s="16"/>
      <c r="LG130" s="16">
        <v>0</v>
      </c>
      <c r="LH130" s="16"/>
      <c r="LI130" s="16"/>
      <c r="LJ130" s="16"/>
      <c r="LK130" s="16"/>
      <c r="LL130" s="16"/>
      <c r="LM130" s="16"/>
      <c r="LN130" s="16"/>
      <c r="LO130" s="16"/>
      <c r="LP130" s="16"/>
      <c r="LQ130" s="16"/>
      <c r="LR130" s="16"/>
      <c r="LS130" s="16">
        <v>4584</v>
      </c>
      <c r="LT130" s="15"/>
      <c r="LU130" s="15"/>
      <c r="LV130" s="15"/>
      <c r="LW130" s="15"/>
      <c r="LX130" s="15"/>
      <c r="LY130" s="15"/>
      <c r="LZ130" s="15"/>
      <c r="MA130" s="15"/>
      <c r="MB130" s="15"/>
      <c r="MC130" s="15"/>
      <c r="MD130" s="15"/>
      <c r="ME130" s="15">
        <v>0</v>
      </c>
      <c r="MF130" s="15"/>
      <c r="MG130" s="15"/>
      <c r="MH130" s="15"/>
      <c r="MI130" s="15"/>
      <c r="MJ130" s="15"/>
      <c r="MK130" s="15"/>
      <c r="ML130" s="15"/>
      <c r="MM130" s="15"/>
      <c r="MN130" s="15"/>
      <c r="MO130" s="15"/>
      <c r="MP130" s="15"/>
      <c r="MQ130" s="15">
        <v>0</v>
      </c>
      <c r="MR130" s="15"/>
      <c r="MS130" s="15"/>
      <c r="MT130" s="15"/>
      <c r="MU130" s="15"/>
      <c r="MV130" s="15"/>
      <c r="MW130" s="15"/>
      <c r="MX130" s="15"/>
      <c r="MY130" s="15"/>
      <c r="MZ130" s="15"/>
      <c r="NA130" s="15"/>
      <c r="NB130" s="15"/>
      <c r="NC130" s="15">
        <v>0</v>
      </c>
      <c r="ND130" s="15"/>
      <c r="NE130" s="15"/>
      <c r="NF130" s="15"/>
      <c r="NG130" s="15"/>
      <c r="NH130" s="15"/>
      <c r="NI130" s="15"/>
      <c r="NJ130" s="15"/>
      <c r="NK130" s="15"/>
      <c r="NL130" s="15"/>
      <c r="NM130" s="15"/>
      <c r="NN130" s="15"/>
      <c r="NO130" s="15">
        <v>0</v>
      </c>
      <c r="NP130" s="15"/>
      <c r="NQ130" s="15"/>
      <c r="NR130" s="15"/>
      <c r="NS130" s="15"/>
      <c r="NT130" s="15"/>
      <c r="NU130" s="15"/>
      <c r="NV130" s="15"/>
      <c r="NW130" s="15"/>
      <c r="NX130" s="15"/>
      <c r="NY130" s="15"/>
      <c r="NZ130" s="15"/>
      <c r="OA130" s="15">
        <v>0</v>
      </c>
      <c r="OB130" s="15"/>
      <c r="OC130" s="15"/>
      <c r="OD130" s="15"/>
      <c r="OE130" s="15"/>
      <c r="OF130" s="15"/>
      <c r="OG130" s="15"/>
      <c r="OH130" s="15"/>
      <c r="OI130" s="15"/>
      <c r="OJ130" s="15"/>
      <c r="OK130" s="15"/>
      <c r="OL130" s="15"/>
      <c r="OM130" s="15">
        <v>0</v>
      </c>
      <c r="ON130" s="15"/>
      <c r="OO130" s="15"/>
      <c r="OP130" s="15"/>
      <c r="OQ130" s="15"/>
      <c r="OR130" s="15"/>
      <c r="OS130" s="15"/>
      <c r="OT130" s="15"/>
      <c r="OU130" s="15"/>
      <c r="OV130" s="15"/>
      <c r="OW130" s="15"/>
      <c r="OX130" s="15"/>
      <c r="OY130" s="15">
        <v>0</v>
      </c>
      <c r="OZ130" s="15"/>
      <c r="PA130" s="15"/>
      <c r="PB130" s="15"/>
      <c r="PC130" s="15"/>
      <c r="PD130" s="15"/>
      <c r="PE130" s="15"/>
      <c r="PF130" s="15"/>
      <c r="PG130" s="15"/>
      <c r="PH130" s="15"/>
      <c r="PI130" s="15"/>
      <c r="PJ130" s="15"/>
      <c r="PK130" s="15">
        <v>0</v>
      </c>
      <c r="PL130" s="15"/>
      <c r="PM130" s="15"/>
      <c r="PN130" s="15"/>
      <c r="PO130" s="15"/>
      <c r="PP130" s="15"/>
      <c r="PQ130" s="15"/>
      <c r="PR130" s="15"/>
      <c r="PS130" s="15"/>
      <c r="PT130" s="15"/>
      <c r="PU130" s="15"/>
      <c r="PV130" s="15"/>
      <c r="PW130" s="15">
        <v>0</v>
      </c>
      <c r="PX130" s="15"/>
      <c r="PY130" s="15"/>
      <c r="PZ130" s="15"/>
      <c r="QA130" s="15"/>
      <c r="QB130" s="15"/>
      <c r="QC130" s="15"/>
      <c r="QD130" s="15"/>
      <c r="QE130" s="15"/>
      <c r="QF130" s="15"/>
      <c r="QG130" s="15"/>
      <c r="QH130" s="15"/>
      <c r="QI130" s="15">
        <v>0</v>
      </c>
    </row>
    <row r="131" spans="16:451">
      <c r="P131" s="11"/>
      <c r="Q131" s="11"/>
      <c r="R131" s="13" t="s">
        <v>109</v>
      </c>
      <c r="S131" s="13" t="s">
        <v>48</v>
      </c>
      <c r="T131" s="16"/>
      <c r="U131" s="16">
        <v>3</v>
      </c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24"/>
      <c r="AG131" s="24">
        <v>32130.239999999998</v>
      </c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15"/>
      <c r="AS131" s="15">
        <v>32130.239999999998</v>
      </c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>
        <v>0</v>
      </c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>
        <v>454.91064800000004</v>
      </c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7" t="e">
        <v>#DIV/0!</v>
      </c>
      <c r="CC131" s="17">
        <v>0</v>
      </c>
      <c r="CD131" s="17" t="e">
        <v>#DIV/0!</v>
      </c>
      <c r="CE131" s="17" t="e">
        <v>#DIV/0!</v>
      </c>
      <c r="CF131" s="17" t="e">
        <v>#DIV/0!</v>
      </c>
      <c r="CG131" s="17" t="e">
        <v>#DIV/0!</v>
      </c>
      <c r="CH131" s="17" t="e">
        <v>#DIV/0!</v>
      </c>
      <c r="CI131" s="17" t="e">
        <v>#DIV/0!</v>
      </c>
      <c r="CJ131" s="17" t="e">
        <v>#DIV/0!</v>
      </c>
      <c r="CK131" s="17" t="e">
        <v>#DIV/0!</v>
      </c>
      <c r="CL131" s="17" t="e">
        <v>#DIV/0!</v>
      </c>
      <c r="CM131" s="17" t="e">
        <v>#DIV/0!</v>
      </c>
      <c r="CN131" s="17" t="e">
        <v>#DIV/0!</v>
      </c>
      <c r="CO131" s="17">
        <v>0</v>
      </c>
      <c r="CP131" s="17" t="e">
        <v>#DIV/0!</v>
      </c>
      <c r="CQ131" s="17" t="e">
        <v>#DIV/0!</v>
      </c>
      <c r="CR131" s="17" t="e">
        <v>#DIV/0!</v>
      </c>
      <c r="CS131" s="17" t="e">
        <v>#DIV/0!</v>
      </c>
      <c r="CT131" s="17" t="e">
        <v>#DIV/0!</v>
      </c>
      <c r="CU131" s="17" t="e">
        <v>#DIV/0!</v>
      </c>
      <c r="CV131" s="17" t="e">
        <v>#DIV/0!</v>
      </c>
      <c r="CW131" s="17" t="e">
        <v>#DIV/0!</v>
      </c>
      <c r="CX131" s="17" t="e">
        <v>#DIV/0!</v>
      </c>
      <c r="CY131" s="17" t="e">
        <v>#DIV/0!</v>
      </c>
      <c r="CZ131" s="17">
        <v>0</v>
      </c>
      <c r="DA131" s="17">
        <v>0.16990000000000002</v>
      </c>
      <c r="DB131" s="17">
        <v>0</v>
      </c>
      <c r="DC131" s="17">
        <v>0</v>
      </c>
      <c r="DD131" s="17">
        <v>0</v>
      </c>
      <c r="DE131" s="17">
        <v>0</v>
      </c>
      <c r="DF131" s="17">
        <v>0</v>
      </c>
      <c r="DG131" s="17">
        <v>0</v>
      </c>
      <c r="DH131" s="17">
        <v>0</v>
      </c>
      <c r="DI131" s="17">
        <v>0</v>
      </c>
      <c r="DJ131" s="17">
        <v>0</v>
      </c>
      <c r="DK131" s="17">
        <v>0</v>
      </c>
      <c r="DL131" s="18">
        <v>0</v>
      </c>
      <c r="DM131" s="18">
        <v>120.00000000000001</v>
      </c>
      <c r="DN131" s="18">
        <v>0</v>
      </c>
      <c r="DO131" s="18">
        <v>0</v>
      </c>
      <c r="DP131" s="18">
        <v>0</v>
      </c>
      <c r="DQ131" s="18">
        <v>0</v>
      </c>
      <c r="DR131" s="18">
        <v>0</v>
      </c>
      <c r="DS131" s="18">
        <v>0</v>
      </c>
      <c r="DT131" s="18">
        <v>0</v>
      </c>
      <c r="DU131" s="18">
        <v>0</v>
      </c>
      <c r="DV131" s="18">
        <v>0</v>
      </c>
      <c r="DW131" s="18">
        <v>0</v>
      </c>
      <c r="DX131" s="18">
        <v>0</v>
      </c>
      <c r="DY131" s="18">
        <v>104.5997040555029</v>
      </c>
      <c r="DZ131" s="18">
        <v>0</v>
      </c>
      <c r="EA131" s="18">
        <v>0</v>
      </c>
      <c r="EB131" s="18">
        <v>0</v>
      </c>
      <c r="EC131" s="18">
        <v>0</v>
      </c>
      <c r="ED131" s="18">
        <v>0</v>
      </c>
      <c r="EE131" s="18">
        <v>0</v>
      </c>
      <c r="EF131" s="18">
        <v>0</v>
      </c>
      <c r="EG131" s="18">
        <v>0</v>
      </c>
      <c r="EH131" s="18">
        <v>0</v>
      </c>
      <c r="EI131" s="18">
        <v>0</v>
      </c>
      <c r="EJ131" s="18">
        <v>0</v>
      </c>
      <c r="EK131" s="18">
        <v>15.400295944497117</v>
      </c>
      <c r="EL131" s="18">
        <v>0</v>
      </c>
      <c r="EM131" s="18">
        <v>0</v>
      </c>
      <c r="EN131" s="18">
        <v>0</v>
      </c>
      <c r="EO131" s="18">
        <v>0</v>
      </c>
      <c r="EP131" s="18">
        <v>0</v>
      </c>
      <c r="EQ131" s="18">
        <v>0</v>
      </c>
      <c r="ER131" s="18">
        <v>0</v>
      </c>
      <c r="ES131" s="18">
        <v>0</v>
      </c>
      <c r="ET131" s="18">
        <v>0</v>
      </c>
      <c r="EU131" s="18">
        <v>0</v>
      </c>
      <c r="EV131" s="18">
        <v>0</v>
      </c>
      <c r="EW131" s="18">
        <v>585.43208339609612</v>
      </c>
      <c r="EX131" s="18">
        <v>0</v>
      </c>
      <c r="EY131" s="18">
        <v>0</v>
      </c>
      <c r="EZ131" s="18">
        <v>0</v>
      </c>
      <c r="FA131" s="18">
        <v>0</v>
      </c>
      <c r="FB131" s="18">
        <v>0</v>
      </c>
      <c r="FC131" s="18">
        <v>0</v>
      </c>
      <c r="FD131" s="18">
        <v>0</v>
      </c>
      <c r="FE131" s="18">
        <v>0</v>
      </c>
      <c r="FF131" s="18">
        <v>0</v>
      </c>
      <c r="FG131" s="18">
        <v>0</v>
      </c>
      <c r="FH131" s="14">
        <v>0</v>
      </c>
      <c r="FI131" s="14">
        <v>13620</v>
      </c>
      <c r="FJ131" s="14">
        <v>0</v>
      </c>
      <c r="FK131" s="14">
        <v>0</v>
      </c>
      <c r="FL131" s="14">
        <v>0</v>
      </c>
      <c r="FM131" s="14">
        <v>0</v>
      </c>
      <c r="FN131" s="14">
        <v>0</v>
      </c>
      <c r="FO131" s="14">
        <v>0</v>
      </c>
      <c r="FP131" s="14">
        <v>0</v>
      </c>
      <c r="FQ131" s="14">
        <v>0</v>
      </c>
      <c r="FR131" s="14">
        <v>0</v>
      </c>
      <c r="FS131" s="14">
        <v>0</v>
      </c>
      <c r="FT131" s="17">
        <v>0</v>
      </c>
      <c r="FU131" s="17">
        <v>0.17137298091042585</v>
      </c>
      <c r="FV131" s="17">
        <v>0</v>
      </c>
      <c r="FW131" s="17">
        <v>0</v>
      </c>
      <c r="FX131" s="17">
        <v>0</v>
      </c>
      <c r="FY131" s="17">
        <v>0</v>
      </c>
      <c r="FZ131" s="17">
        <v>0</v>
      </c>
      <c r="GA131" s="17">
        <v>0</v>
      </c>
      <c r="GB131" s="17">
        <v>0</v>
      </c>
      <c r="GC131" s="17">
        <v>0</v>
      </c>
      <c r="GD131" s="17">
        <v>0</v>
      </c>
      <c r="GE131" s="17">
        <v>0</v>
      </c>
      <c r="GF131" s="16"/>
      <c r="GG131" s="16">
        <v>0</v>
      </c>
      <c r="GH131" s="16"/>
      <c r="GI131" s="16"/>
      <c r="GJ131" s="16"/>
      <c r="GK131" s="16"/>
      <c r="GL131" s="16"/>
      <c r="GM131" s="16"/>
      <c r="GN131" s="16"/>
      <c r="GO131" s="16"/>
      <c r="GP131" s="16"/>
      <c r="GQ131" s="16"/>
      <c r="GR131" s="16"/>
      <c r="GS131" s="16">
        <v>3</v>
      </c>
      <c r="GT131" s="16"/>
      <c r="GU131" s="16"/>
      <c r="GV131" s="16"/>
      <c r="GW131" s="16"/>
      <c r="GX131" s="16"/>
      <c r="GY131" s="16"/>
      <c r="GZ131" s="16"/>
      <c r="HA131" s="16"/>
      <c r="HB131" s="16"/>
      <c r="HC131" s="16"/>
      <c r="HD131" s="16"/>
      <c r="HE131" s="16">
        <v>0</v>
      </c>
      <c r="HF131" s="16"/>
      <c r="HG131" s="16"/>
      <c r="HH131" s="16"/>
      <c r="HI131" s="16"/>
      <c r="HJ131" s="16"/>
      <c r="HK131" s="16"/>
      <c r="HL131" s="16"/>
      <c r="HM131" s="16"/>
      <c r="HN131" s="16"/>
      <c r="HO131" s="16"/>
      <c r="HP131" s="16"/>
      <c r="HQ131" s="16">
        <v>0</v>
      </c>
      <c r="HR131" s="16"/>
      <c r="HS131" s="16"/>
      <c r="HT131" s="16"/>
      <c r="HU131" s="16"/>
      <c r="HV131" s="16"/>
      <c r="HW131" s="16"/>
      <c r="HX131" s="16"/>
      <c r="HY131" s="16"/>
      <c r="HZ131" s="16"/>
      <c r="IA131" s="16"/>
      <c r="IB131" s="16"/>
      <c r="IC131" s="16">
        <v>0</v>
      </c>
      <c r="ID131" s="16"/>
      <c r="IE131" s="16"/>
      <c r="IF131" s="16"/>
      <c r="IG131" s="16"/>
      <c r="IH131" s="16"/>
      <c r="II131" s="16"/>
      <c r="IJ131" s="16"/>
      <c r="IK131" s="16"/>
      <c r="IL131" s="16"/>
      <c r="IM131" s="16"/>
      <c r="IN131" s="16"/>
      <c r="IO131" s="16">
        <v>0</v>
      </c>
      <c r="IP131" s="16"/>
      <c r="IQ131" s="16"/>
      <c r="IR131" s="16"/>
      <c r="IS131" s="16"/>
      <c r="IT131" s="16"/>
      <c r="IU131" s="16"/>
      <c r="IV131" s="16"/>
      <c r="IW131" s="16"/>
      <c r="IX131" s="16"/>
      <c r="IY131" s="16"/>
      <c r="IZ131" s="16"/>
      <c r="JA131" s="16">
        <v>0</v>
      </c>
      <c r="JB131" s="16"/>
      <c r="JC131" s="16"/>
      <c r="JD131" s="16"/>
      <c r="JE131" s="16"/>
      <c r="JF131" s="16"/>
      <c r="JG131" s="16"/>
      <c r="JH131" s="16"/>
      <c r="JI131" s="16"/>
      <c r="JJ131" s="16"/>
      <c r="JK131" s="16"/>
      <c r="JL131" s="16"/>
      <c r="JM131" s="16">
        <v>0</v>
      </c>
      <c r="JN131" s="16"/>
      <c r="JO131" s="16"/>
      <c r="JP131" s="16"/>
      <c r="JQ131" s="16"/>
      <c r="JR131" s="16"/>
      <c r="JS131" s="16"/>
      <c r="JT131" s="16"/>
      <c r="JU131" s="16"/>
      <c r="JV131" s="16"/>
      <c r="JW131" s="16"/>
      <c r="JX131" s="16"/>
      <c r="JY131" s="16">
        <v>0</v>
      </c>
      <c r="JZ131" s="16"/>
      <c r="KA131" s="16"/>
      <c r="KB131" s="16"/>
      <c r="KC131" s="16"/>
      <c r="KD131" s="16"/>
      <c r="KE131" s="16"/>
      <c r="KF131" s="16"/>
      <c r="KG131" s="16"/>
      <c r="KH131" s="16"/>
      <c r="KI131" s="16"/>
      <c r="KJ131" s="16"/>
      <c r="KK131" s="16">
        <v>0</v>
      </c>
      <c r="KL131" s="16"/>
      <c r="KM131" s="16"/>
      <c r="KN131" s="16"/>
      <c r="KO131" s="16"/>
      <c r="KP131" s="16"/>
      <c r="KQ131" s="16"/>
      <c r="KR131" s="16"/>
      <c r="KS131" s="16"/>
      <c r="KT131" s="16"/>
      <c r="KU131" s="16"/>
      <c r="KV131" s="16"/>
      <c r="KW131" s="16">
        <v>0</v>
      </c>
      <c r="KX131" s="16"/>
      <c r="KY131" s="16"/>
      <c r="KZ131" s="16"/>
      <c r="LA131" s="16"/>
      <c r="LB131" s="16"/>
      <c r="LC131" s="16"/>
      <c r="LD131" s="16"/>
      <c r="LE131" s="16"/>
      <c r="LF131" s="16"/>
      <c r="LG131" s="16"/>
      <c r="LH131" s="16"/>
      <c r="LI131" s="16">
        <v>0</v>
      </c>
      <c r="LJ131" s="16"/>
      <c r="LK131" s="16"/>
      <c r="LL131" s="16"/>
      <c r="LM131" s="16"/>
      <c r="LN131" s="16"/>
      <c r="LO131" s="16"/>
      <c r="LP131" s="16"/>
      <c r="LQ131" s="16"/>
      <c r="LR131" s="16"/>
      <c r="LS131" s="16"/>
      <c r="LT131" s="15"/>
      <c r="LU131" s="15">
        <v>0</v>
      </c>
      <c r="LV131" s="15"/>
      <c r="LW131" s="15"/>
      <c r="LX131" s="15"/>
      <c r="LY131" s="15"/>
      <c r="LZ131" s="15"/>
      <c r="MA131" s="15"/>
      <c r="MB131" s="15"/>
      <c r="MC131" s="15"/>
      <c r="MD131" s="15"/>
      <c r="ME131" s="15"/>
      <c r="MF131" s="15"/>
      <c r="MG131" s="15">
        <v>32130.239999999998</v>
      </c>
      <c r="MH131" s="15"/>
      <c r="MI131" s="15"/>
      <c r="MJ131" s="15"/>
      <c r="MK131" s="15"/>
      <c r="ML131" s="15"/>
      <c r="MM131" s="15"/>
      <c r="MN131" s="15"/>
      <c r="MO131" s="15"/>
      <c r="MP131" s="15"/>
      <c r="MQ131" s="15"/>
      <c r="MR131" s="15"/>
      <c r="MS131" s="15">
        <v>0</v>
      </c>
      <c r="MT131" s="15"/>
      <c r="MU131" s="15"/>
      <c r="MV131" s="15"/>
      <c r="MW131" s="15"/>
      <c r="MX131" s="15"/>
      <c r="MY131" s="15"/>
      <c r="MZ131" s="15"/>
      <c r="NA131" s="15"/>
      <c r="NB131" s="15"/>
      <c r="NC131" s="15"/>
      <c r="ND131" s="15"/>
      <c r="NE131" s="15">
        <v>0</v>
      </c>
      <c r="NF131" s="15"/>
      <c r="NG131" s="15"/>
      <c r="NH131" s="15"/>
      <c r="NI131" s="15"/>
      <c r="NJ131" s="15"/>
      <c r="NK131" s="15"/>
      <c r="NL131" s="15"/>
      <c r="NM131" s="15"/>
      <c r="NN131" s="15"/>
      <c r="NO131" s="15"/>
      <c r="NP131" s="15"/>
      <c r="NQ131" s="15">
        <v>0</v>
      </c>
      <c r="NR131" s="15"/>
      <c r="NS131" s="15"/>
      <c r="NT131" s="15"/>
      <c r="NU131" s="15"/>
      <c r="NV131" s="15"/>
      <c r="NW131" s="15"/>
      <c r="NX131" s="15"/>
      <c r="NY131" s="15"/>
      <c r="NZ131" s="15"/>
      <c r="OA131" s="15"/>
      <c r="OB131" s="15"/>
      <c r="OC131" s="15">
        <v>0</v>
      </c>
      <c r="OD131" s="15"/>
      <c r="OE131" s="15"/>
      <c r="OF131" s="15"/>
      <c r="OG131" s="15"/>
      <c r="OH131" s="15"/>
      <c r="OI131" s="15"/>
      <c r="OJ131" s="15"/>
      <c r="OK131" s="15"/>
      <c r="OL131" s="15"/>
      <c r="OM131" s="15"/>
      <c r="ON131" s="15"/>
      <c r="OO131" s="15">
        <v>0</v>
      </c>
      <c r="OP131" s="15"/>
      <c r="OQ131" s="15"/>
      <c r="OR131" s="15"/>
      <c r="OS131" s="15"/>
      <c r="OT131" s="15"/>
      <c r="OU131" s="15"/>
      <c r="OV131" s="15"/>
      <c r="OW131" s="15"/>
      <c r="OX131" s="15"/>
      <c r="OY131" s="15"/>
      <c r="OZ131" s="15"/>
      <c r="PA131" s="15">
        <v>0</v>
      </c>
      <c r="PB131" s="15"/>
      <c r="PC131" s="15"/>
      <c r="PD131" s="15"/>
      <c r="PE131" s="15"/>
      <c r="PF131" s="15"/>
      <c r="PG131" s="15"/>
      <c r="PH131" s="15"/>
      <c r="PI131" s="15"/>
      <c r="PJ131" s="15"/>
      <c r="PK131" s="15"/>
      <c r="PL131" s="15"/>
      <c r="PM131" s="15">
        <v>0</v>
      </c>
      <c r="PN131" s="15"/>
      <c r="PO131" s="15"/>
      <c r="PP131" s="15"/>
      <c r="PQ131" s="15"/>
      <c r="PR131" s="15"/>
      <c r="PS131" s="15"/>
      <c r="PT131" s="15"/>
      <c r="PU131" s="15"/>
      <c r="PV131" s="15"/>
      <c r="PW131" s="15"/>
      <c r="PX131" s="15"/>
      <c r="PY131" s="15">
        <v>0</v>
      </c>
      <c r="PZ131" s="15"/>
      <c r="QA131" s="15"/>
      <c r="QB131" s="15"/>
      <c r="QC131" s="15"/>
      <c r="QD131" s="15"/>
      <c r="QE131" s="15"/>
      <c r="QF131" s="15"/>
      <c r="QG131" s="15"/>
      <c r="QH131" s="15"/>
      <c r="QI131" s="15"/>
    </row>
    <row r="132" spans="16:451">
      <c r="P132" s="11">
        <v>1.5444785888174961E-2</v>
      </c>
      <c r="Q132" s="11"/>
      <c r="R132" s="13"/>
      <c r="S132" s="13" t="s">
        <v>49</v>
      </c>
      <c r="T132" s="16"/>
      <c r="U132" s="16">
        <v>24425</v>
      </c>
      <c r="V132" s="16">
        <v>387</v>
      </c>
      <c r="W132" s="16">
        <v>20</v>
      </c>
      <c r="X132" s="16">
        <v>1</v>
      </c>
      <c r="Y132" s="16"/>
      <c r="Z132" s="16">
        <v>4</v>
      </c>
      <c r="AA132" s="16">
        <v>12</v>
      </c>
      <c r="AB132" s="16">
        <v>208</v>
      </c>
      <c r="AC132" s="16"/>
      <c r="AD132" s="16"/>
      <c r="AE132" s="16"/>
      <c r="AF132" s="24"/>
      <c r="AG132" s="24">
        <v>272575079.20744795</v>
      </c>
      <c r="AH132" s="24">
        <v>4728572.3856746117</v>
      </c>
      <c r="AI132" s="24">
        <v>244345.08670823631</v>
      </c>
      <c r="AJ132" s="24">
        <v>6423.11</v>
      </c>
      <c r="AK132" s="24"/>
      <c r="AL132" s="24">
        <v>45372.523028846117</v>
      </c>
      <c r="AM132" s="24">
        <v>47013.501999999935</v>
      </c>
      <c r="AN132" s="24">
        <v>2134927.3788666474</v>
      </c>
      <c r="AO132" s="24"/>
      <c r="AP132" s="24"/>
      <c r="AQ132" s="24"/>
      <c r="AR132" s="15"/>
      <c r="AS132" s="15">
        <v>271024065.8840735</v>
      </c>
      <c r="AT132" s="15">
        <v>4715054.8900000006</v>
      </c>
      <c r="AU132" s="15">
        <v>243792.28000000003</v>
      </c>
      <c r="AV132" s="15">
        <v>6407.02</v>
      </c>
      <c r="AW132" s="15"/>
      <c r="AX132" s="15">
        <v>0</v>
      </c>
      <c r="AY132" s="15">
        <v>0</v>
      </c>
      <c r="AZ132" s="15">
        <v>0</v>
      </c>
      <c r="BA132" s="15"/>
      <c r="BB132" s="15"/>
      <c r="BC132" s="15"/>
      <c r="BD132" s="15"/>
      <c r="BE132" s="15">
        <v>1549564.6065642494</v>
      </c>
      <c r="BF132" s="15">
        <v>13508.996299611346</v>
      </c>
      <c r="BG132" s="15">
        <v>552.80670823620619</v>
      </c>
      <c r="BH132" s="15">
        <v>16.090000000000099</v>
      </c>
      <c r="BI132" s="15"/>
      <c r="BJ132" s="15">
        <v>0</v>
      </c>
      <c r="BK132" s="15">
        <v>0</v>
      </c>
      <c r="BL132" s="15">
        <v>0</v>
      </c>
      <c r="BM132" s="15"/>
      <c r="BN132" s="15"/>
      <c r="BO132" s="15"/>
      <c r="BP132" s="15"/>
      <c r="BQ132" s="15">
        <v>3712188.4959396296</v>
      </c>
      <c r="BR132" s="15">
        <v>-286</v>
      </c>
      <c r="BS132" s="15">
        <v>-157.22999999999999</v>
      </c>
      <c r="BT132" s="15">
        <v>0</v>
      </c>
      <c r="BU132" s="15"/>
      <c r="BV132" s="15">
        <v>0</v>
      </c>
      <c r="BW132" s="15">
        <v>-1533.53</v>
      </c>
      <c r="BX132" s="15">
        <v>3336.63</v>
      </c>
      <c r="BY132" s="15"/>
      <c r="BZ132" s="15"/>
      <c r="CA132" s="15"/>
      <c r="CB132" s="17" t="e">
        <v>#DIV/0!</v>
      </c>
      <c r="CC132" s="17">
        <v>0</v>
      </c>
      <c r="CD132" s="17">
        <v>0</v>
      </c>
      <c r="CE132" s="17">
        <v>0</v>
      </c>
      <c r="CF132" s="17">
        <v>0</v>
      </c>
      <c r="CG132" s="17" t="e">
        <v>#DIV/0!</v>
      </c>
      <c r="CH132" s="17">
        <v>0</v>
      </c>
      <c r="CI132" s="17">
        <v>1</v>
      </c>
      <c r="CJ132" s="17">
        <v>0</v>
      </c>
      <c r="CK132" s="17" t="e">
        <v>#DIV/0!</v>
      </c>
      <c r="CL132" s="17" t="e">
        <v>#DIV/0!</v>
      </c>
      <c r="CM132" s="17" t="e">
        <v>#DIV/0!</v>
      </c>
      <c r="CN132" s="17" t="e">
        <v>#DIV/0!</v>
      </c>
      <c r="CO132" s="17">
        <v>0</v>
      </c>
      <c r="CP132" s="17">
        <v>0</v>
      </c>
      <c r="CQ132" s="17">
        <v>0</v>
      </c>
      <c r="CR132" s="17">
        <v>0</v>
      </c>
      <c r="CS132" s="17" t="e">
        <v>#DIV/0!</v>
      </c>
      <c r="CT132" s="17">
        <v>0</v>
      </c>
      <c r="CU132" s="17">
        <v>0</v>
      </c>
      <c r="CV132" s="17">
        <v>1</v>
      </c>
      <c r="CW132" s="17" t="e">
        <v>#DIV/0!</v>
      </c>
      <c r="CX132" s="17" t="e">
        <v>#DIV/0!</v>
      </c>
      <c r="CY132" s="17" t="e">
        <v>#DIV/0!</v>
      </c>
      <c r="CZ132" s="17">
        <v>0</v>
      </c>
      <c r="DA132" s="17">
        <v>0.16320134745446313</v>
      </c>
      <c r="DB132" s="17">
        <v>0.17143817622668256</v>
      </c>
      <c r="DC132" s="17">
        <v>0.17450328283429686</v>
      </c>
      <c r="DD132" s="17">
        <v>0.1699</v>
      </c>
      <c r="DE132" s="17">
        <v>0</v>
      </c>
      <c r="DF132" s="17">
        <v>0.17352774536443469</v>
      </c>
      <c r="DG132" s="17">
        <v>0.17642343638359645</v>
      </c>
      <c r="DH132" s="17">
        <v>0.15940013474315587</v>
      </c>
      <c r="DI132" s="17">
        <v>0</v>
      </c>
      <c r="DJ132" s="17">
        <v>0</v>
      </c>
      <c r="DK132" s="17">
        <v>0</v>
      </c>
      <c r="DL132" s="18">
        <v>0</v>
      </c>
      <c r="DM132" s="18">
        <v>117.92110755683814</v>
      </c>
      <c r="DN132" s="18">
        <v>118.93666467129346</v>
      </c>
      <c r="DO132" s="18">
        <v>116.71491318477585</v>
      </c>
      <c r="DP132" s="18">
        <v>120</v>
      </c>
      <c r="DQ132" s="18">
        <v>0</v>
      </c>
      <c r="DR132" s="18">
        <v>119.99999999999999</v>
      </c>
      <c r="DS132" s="18">
        <v>110.5748768961523</v>
      </c>
      <c r="DT132" s="18">
        <v>117.52343221213792</v>
      </c>
      <c r="DU132" s="18">
        <v>0</v>
      </c>
      <c r="DV132" s="18">
        <v>0</v>
      </c>
      <c r="DW132" s="18">
        <v>0</v>
      </c>
      <c r="DX132" s="18">
        <v>0</v>
      </c>
      <c r="DY132" s="18">
        <v>102.57504937404119</v>
      </c>
      <c r="DZ132" s="18">
        <v>103.91655825177655</v>
      </c>
      <c r="EA132" s="18">
        <v>101.88669543398503</v>
      </c>
      <c r="EB132" s="18">
        <v>105</v>
      </c>
      <c r="EC132" s="18">
        <v>0</v>
      </c>
      <c r="ED132" s="18">
        <v>103.67137842510158</v>
      </c>
      <c r="EE132" s="18">
        <v>94.977082258083499</v>
      </c>
      <c r="EF132" s="18">
        <v>102.15304707843352</v>
      </c>
      <c r="EG132" s="18">
        <v>0</v>
      </c>
      <c r="EH132" s="18">
        <v>0</v>
      </c>
      <c r="EI132" s="18">
        <v>0</v>
      </c>
      <c r="EJ132" s="18">
        <v>0</v>
      </c>
      <c r="EK132" s="18">
        <v>15.448638101427575</v>
      </c>
      <c r="EL132" s="18">
        <v>15.318255813784676</v>
      </c>
      <c r="EM132" s="18">
        <v>15.070969618024902</v>
      </c>
      <c r="EN132" s="18">
        <v>15</v>
      </c>
      <c r="EO132" s="18">
        <v>0</v>
      </c>
      <c r="EP132" s="18">
        <v>16.328621574898399</v>
      </c>
      <c r="EQ132" s="18">
        <v>16.091877751869042</v>
      </c>
      <c r="ER132" s="18">
        <v>15.439456993751097</v>
      </c>
      <c r="ES132" s="18">
        <v>0</v>
      </c>
      <c r="ET132" s="18">
        <v>0</v>
      </c>
      <c r="EU132" s="18">
        <v>0</v>
      </c>
      <c r="EV132" s="18">
        <v>0</v>
      </c>
      <c r="EW132" s="18">
        <v>683.90021692305879</v>
      </c>
      <c r="EX132" s="18">
        <v>663.03524480910505</v>
      </c>
      <c r="EY132" s="18">
        <v>639.92416943909109</v>
      </c>
      <c r="EZ132" s="18">
        <v>566.5</v>
      </c>
      <c r="FA132" s="18">
        <v>0</v>
      </c>
      <c r="FB132" s="18">
        <v>732.50570130486381</v>
      </c>
      <c r="FC132" s="18">
        <v>613.07319230165149</v>
      </c>
      <c r="FD132" s="18">
        <v>715.19838189613665</v>
      </c>
      <c r="FE132" s="18">
        <v>0</v>
      </c>
      <c r="FF132" s="18">
        <v>0</v>
      </c>
      <c r="FG132" s="18">
        <v>0</v>
      </c>
      <c r="FH132" s="14">
        <v>0</v>
      </c>
      <c r="FI132" s="14">
        <v>13883.656663254862</v>
      </c>
      <c r="FJ132" s="14">
        <v>14741.7338501292</v>
      </c>
      <c r="FK132" s="14">
        <v>14410.65</v>
      </c>
      <c r="FL132" s="14">
        <v>8325</v>
      </c>
      <c r="FM132" s="14">
        <v>0</v>
      </c>
      <c r="FN132" s="14">
        <v>13340.5</v>
      </c>
      <c r="FO132" s="14">
        <v>14440</v>
      </c>
      <c r="FP132" s="14">
        <v>14842.264423076924</v>
      </c>
      <c r="FQ132" s="14">
        <v>0</v>
      </c>
      <c r="FR132" s="14">
        <v>0</v>
      </c>
      <c r="FS132" s="14">
        <v>0</v>
      </c>
      <c r="FT132" s="17">
        <v>0</v>
      </c>
      <c r="FU132" s="17">
        <v>0.15013243665267365</v>
      </c>
      <c r="FV132" s="17">
        <v>0.1295365580430394</v>
      </c>
      <c r="FW132" s="17">
        <v>0.11276108294906893</v>
      </c>
      <c r="FX132" s="17">
        <v>0.2</v>
      </c>
      <c r="FY132" s="17">
        <v>0</v>
      </c>
      <c r="FZ132" s="17">
        <v>0.12563734492710169</v>
      </c>
      <c r="GA132" s="17">
        <v>0.14181815558633426</v>
      </c>
      <c r="GB132" s="17">
        <v>0.18139924934997539</v>
      </c>
      <c r="GC132" s="17">
        <v>0</v>
      </c>
      <c r="GD132" s="17">
        <v>0</v>
      </c>
      <c r="GE132" s="17">
        <v>0</v>
      </c>
      <c r="GF132" s="16"/>
      <c r="GG132" s="16">
        <v>0</v>
      </c>
      <c r="GH132" s="16">
        <v>0</v>
      </c>
      <c r="GI132" s="16">
        <v>0</v>
      </c>
      <c r="GJ132" s="16">
        <v>0</v>
      </c>
      <c r="GK132" s="16"/>
      <c r="GL132" s="16">
        <v>0</v>
      </c>
      <c r="GM132" s="16">
        <v>0</v>
      </c>
      <c r="GN132" s="16">
        <v>0</v>
      </c>
      <c r="GO132" s="16"/>
      <c r="GP132" s="16"/>
      <c r="GQ132" s="16"/>
      <c r="GR132" s="16"/>
      <c r="GS132" s="16">
        <v>24425</v>
      </c>
      <c r="GT132" s="16">
        <v>0</v>
      </c>
      <c r="GU132" s="16">
        <v>0</v>
      </c>
      <c r="GV132" s="16">
        <v>0</v>
      </c>
      <c r="GW132" s="16"/>
      <c r="GX132" s="16">
        <v>0</v>
      </c>
      <c r="GY132" s="16">
        <v>0</v>
      </c>
      <c r="GZ132" s="16">
        <v>0</v>
      </c>
      <c r="HA132" s="16"/>
      <c r="HB132" s="16"/>
      <c r="HC132" s="16"/>
      <c r="HD132" s="16"/>
      <c r="HE132" s="16">
        <v>0</v>
      </c>
      <c r="HF132" s="16">
        <v>387</v>
      </c>
      <c r="HG132" s="16">
        <v>0</v>
      </c>
      <c r="HH132" s="16">
        <v>0</v>
      </c>
      <c r="HI132" s="16"/>
      <c r="HJ132" s="16">
        <v>0</v>
      </c>
      <c r="HK132" s="16">
        <v>0</v>
      </c>
      <c r="HL132" s="16">
        <v>0</v>
      </c>
      <c r="HM132" s="16"/>
      <c r="HN132" s="16"/>
      <c r="HO132" s="16"/>
      <c r="HP132" s="16"/>
      <c r="HQ132" s="16">
        <v>0</v>
      </c>
      <c r="HR132" s="16">
        <v>0</v>
      </c>
      <c r="HS132" s="16">
        <v>20</v>
      </c>
      <c r="HT132" s="16">
        <v>0</v>
      </c>
      <c r="HU132" s="16"/>
      <c r="HV132" s="16">
        <v>0</v>
      </c>
      <c r="HW132" s="16">
        <v>0</v>
      </c>
      <c r="HX132" s="16">
        <v>0</v>
      </c>
      <c r="HY132" s="16"/>
      <c r="HZ132" s="16"/>
      <c r="IA132" s="16"/>
      <c r="IB132" s="16"/>
      <c r="IC132" s="16">
        <v>0</v>
      </c>
      <c r="ID132" s="16">
        <v>0</v>
      </c>
      <c r="IE132" s="16">
        <v>0</v>
      </c>
      <c r="IF132" s="16">
        <v>1</v>
      </c>
      <c r="IG132" s="16"/>
      <c r="IH132" s="16">
        <v>0</v>
      </c>
      <c r="II132" s="16">
        <v>0</v>
      </c>
      <c r="IJ132" s="16">
        <v>0</v>
      </c>
      <c r="IK132" s="16"/>
      <c r="IL132" s="16"/>
      <c r="IM132" s="16"/>
      <c r="IN132" s="16"/>
      <c r="IO132" s="16">
        <v>0</v>
      </c>
      <c r="IP132" s="16">
        <v>0</v>
      </c>
      <c r="IQ132" s="16">
        <v>0</v>
      </c>
      <c r="IR132" s="16">
        <v>0</v>
      </c>
      <c r="IS132" s="16"/>
      <c r="IT132" s="16">
        <v>0</v>
      </c>
      <c r="IU132" s="16">
        <v>0</v>
      </c>
      <c r="IV132" s="16">
        <v>0</v>
      </c>
      <c r="IW132" s="16"/>
      <c r="IX132" s="16"/>
      <c r="IY132" s="16"/>
      <c r="IZ132" s="16"/>
      <c r="JA132" s="16">
        <v>0</v>
      </c>
      <c r="JB132" s="16">
        <v>0</v>
      </c>
      <c r="JC132" s="16">
        <v>0</v>
      </c>
      <c r="JD132" s="16">
        <v>0</v>
      </c>
      <c r="JE132" s="16"/>
      <c r="JF132" s="16">
        <v>4</v>
      </c>
      <c r="JG132" s="16">
        <v>0</v>
      </c>
      <c r="JH132" s="16">
        <v>0</v>
      </c>
      <c r="JI132" s="16"/>
      <c r="JJ132" s="16"/>
      <c r="JK132" s="16"/>
      <c r="JL132" s="16"/>
      <c r="JM132" s="16">
        <v>0</v>
      </c>
      <c r="JN132" s="16">
        <v>0</v>
      </c>
      <c r="JO132" s="16">
        <v>0</v>
      </c>
      <c r="JP132" s="16">
        <v>0</v>
      </c>
      <c r="JQ132" s="16"/>
      <c r="JR132" s="16">
        <v>0</v>
      </c>
      <c r="JS132" s="16">
        <v>12</v>
      </c>
      <c r="JT132" s="16">
        <v>0</v>
      </c>
      <c r="JU132" s="16"/>
      <c r="JV132" s="16"/>
      <c r="JW132" s="16"/>
      <c r="JX132" s="16"/>
      <c r="JY132" s="16">
        <v>0</v>
      </c>
      <c r="JZ132" s="16">
        <v>0</v>
      </c>
      <c r="KA132" s="16">
        <v>0</v>
      </c>
      <c r="KB132" s="16">
        <v>0</v>
      </c>
      <c r="KC132" s="16"/>
      <c r="KD132" s="16">
        <v>0</v>
      </c>
      <c r="KE132" s="16">
        <v>0</v>
      </c>
      <c r="KF132" s="16">
        <v>208</v>
      </c>
      <c r="KG132" s="16"/>
      <c r="KH132" s="16"/>
      <c r="KI132" s="16"/>
      <c r="KJ132" s="16"/>
      <c r="KK132" s="16">
        <v>0</v>
      </c>
      <c r="KL132" s="16">
        <v>0</v>
      </c>
      <c r="KM132" s="16">
        <v>0</v>
      </c>
      <c r="KN132" s="16">
        <v>0</v>
      </c>
      <c r="KO132" s="16"/>
      <c r="KP132" s="16">
        <v>0</v>
      </c>
      <c r="KQ132" s="16">
        <v>0</v>
      </c>
      <c r="KR132" s="16">
        <v>0</v>
      </c>
      <c r="KS132" s="16"/>
      <c r="KT132" s="16"/>
      <c r="KU132" s="16"/>
      <c r="KV132" s="16"/>
      <c r="KW132" s="16">
        <v>0</v>
      </c>
      <c r="KX132" s="16">
        <v>0</v>
      </c>
      <c r="KY132" s="16">
        <v>0</v>
      </c>
      <c r="KZ132" s="16">
        <v>0</v>
      </c>
      <c r="LA132" s="16"/>
      <c r="LB132" s="16">
        <v>0</v>
      </c>
      <c r="LC132" s="16">
        <v>0</v>
      </c>
      <c r="LD132" s="16">
        <v>0</v>
      </c>
      <c r="LE132" s="16"/>
      <c r="LF132" s="16"/>
      <c r="LG132" s="16"/>
      <c r="LH132" s="16"/>
      <c r="LI132" s="16">
        <v>0</v>
      </c>
      <c r="LJ132" s="16">
        <v>0</v>
      </c>
      <c r="LK132" s="16">
        <v>0</v>
      </c>
      <c r="LL132" s="16">
        <v>0</v>
      </c>
      <c r="LM132" s="16"/>
      <c r="LN132" s="16">
        <v>0</v>
      </c>
      <c r="LO132" s="16">
        <v>0</v>
      </c>
      <c r="LP132" s="16">
        <v>0</v>
      </c>
      <c r="LQ132" s="16"/>
      <c r="LR132" s="16"/>
      <c r="LS132" s="16"/>
      <c r="LT132" s="15"/>
      <c r="LU132" s="15">
        <v>0</v>
      </c>
      <c r="LV132" s="15">
        <v>0</v>
      </c>
      <c r="LW132" s="15">
        <v>0</v>
      </c>
      <c r="LX132" s="15">
        <v>0</v>
      </c>
      <c r="LY132" s="15"/>
      <c r="LZ132" s="15">
        <v>0</v>
      </c>
      <c r="MA132" s="15">
        <v>0</v>
      </c>
      <c r="MB132" s="15">
        <v>0</v>
      </c>
      <c r="MC132" s="15"/>
      <c r="MD132" s="15"/>
      <c r="ME132" s="15"/>
      <c r="MF132" s="15"/>
      <c r="MG132" s="15">
        <v>271024065.8840735</v>
      </c>
      <c r="MH132" s="15">
        <v>0</v>
      </c>
      <c r="MI132" s="15">
        <v>0</v>
      </c>
      <c r="MJ132" s="15">
        <v>0</v>
      </c>
      <c r="MK132" s="15"/>
      <c r="ML132" s="15">
        <v>0</v>
      </c>
      <c r="MM132" s="15">
        <v>0</v>
      </c>
      <c r="MN132" s="15">
        <v>0</v>
      </c>
      <c r="MO132" s="15"/>
      <c r="MP132" s="15"/>
      <c r="MQ132" s="15"/>
      <c r="MR132" s="15"/>
      <c r="MS132" s="15">
        <v>0</v>
      </c>
      <c r="MT132" s="15">
        <v>4715054.8900000006</v>
      </c>
      <c r="MU132" s="15">
        <v>0</v>
      </c>
      <c r="MV132" s="15">
        <v>0</v>
      </c>
      <c r="MW132" s="15"/>
      <c r="MX132" s="15">
        <v>0</v>
      </c>
      <c r="MY132" s="15">
        <v>0</v>
      </c>
      <c r="MZ132" s="15">
        <v>0</v>
      </c>
      <c r="NA132" s="15"/>
      <c r="NB132" s="15"/>
      <c r="NC132" s="15"/>
      <c r="ND132" s="15"/>
      <c r="NE132" s="15">
        <v>0</v>
      </c>
      <c r="NF132" s="15">
        <v>0</v>
      </c>
      <c r="NG132" s="15">
        <v>243792.28000000003</v>
      </c>
      <c r="NH132" s="15">
        <v>0</v>
      </c>
      <c r="NI132" s="15"/>
      <c r="NJ132" s="15">
        <v>0</v>
      </c>
      <c r="NK132" s="15">
        <v>0</v>
      </c>
      <c r="NL132" s="15">
        <v>0</v>
      </c>
      <c r="NM132" s="15"/>
      <c r="NN132" s="15"/>
      <c r="NO132" s="15"/>
      <c r="NP132" s="15"/>
      <c r="NQ132" s="15">
        <v>0</v>
      </c>
      <c r="NR132" s="15">
        <v>0</v>
      </c>
      <c r="NS132" s="15">
        <v>0</v>
      </c>
      <c r="NT132" s="15">
        <v>6407.02</v>
      </c>
      <c r="NU132" s="15"/>
      <c r="NV132" s="15">
        <v>0</v>
      </c>
      <c r="NW132" s="15">
        <v>0</v>
      </c>
      <c r="NX132" s="15">
        <v>0</v>
      </c>
      <c r="NY132" s="15"/>
      <c r="NZ132" s="15"/>
      <c r="OA132" s="15"/>
      <c r="OB132" s="15"/>
      <c r="OC132" s="15">
        <v>0</v>
      </c>
      <c r="OD132" s="15">
        <v>0</v>
      </c>
      <c r="OE132" s="15">
        <v>0</v>
      </c>
      <c r="OF132" s="15">
        <v>0</v>
      </c>
      <c r="OG132" s="15"/>
      <c r="OH132" s="15">
        <v>0</v>
      </c>
      <c r="OI132" s="15">
        <v>0</v>
      </c>
      <c r="OJ132" s="15">
        <v>0</v>
      </c>
      <c r="OK132" s="15"/>
      <c r="OL132" s="15"/>
      <c r="OM132" s="15"/>
      <c r="ON132" s="15"/>
      <c r="OO132" s="15">
        <v>0</v>
      </c>
      <c r="OP132" s="15">
        <v>0</v>
      </c>
      <c r="OQ132" s="15">
        <v>0</v>
      </c>
      <c r="OR132" s="15">
        <v>0</v>
      </c>
      <c r="OS132" s="15"/>
      <c r="OT132" s="15">
        <v>45372.523028846117</v>
      </c>
      <c r="OU132" s="15">
        <v>0</v>
      </c>
      <c r="OV132" s="15">
        <v>0</v>
      </c>
      <c r="OW132" s="15"/>
      <c r="OX132" s="15"/>
      <c r="OY132" s="15"/>
      <c r="OZ132" s="15"/>
      <c r="PA132" s="15">
        <v>0</v>
      </c>
      <c r="PB132" s="15">
        <v>0</v>
      </c>
      <c r="PC132" s="15">
        <v>0</v>
      </c>
      <c r="PD132" s="15">
        <v>0</v>
      </c>
      <c r="PE132" s="15"/>
      <c r="PF132" s="15">
        <v>0</v>
      </c>
      <c r="PG132" s="15">
        <v>47013.501999999935</v>
      </c>
      <c r="PH132" s="15">
        <v>0</v>
      </c>
      <c r="PI132" s="15"/>
      <c r="PJ132" s="15"/>
      <c r="PK132" s="15"/>
      <c r="PL132" s="15"/>
      <c r="PM132" s="15">
        <v>0</v>
      </c>
      <c r="PN132" s="15">
        <v>0</v>
      </c>
      <c r="PO132" s="15">
        <v>0</v>
      </c>
      <c r="PP132" s="15">
        <v>0</v>
      </c>
      <c r="PQ132" s="15"/>
      <c r="PR132" s="15">
        <v>0</v>
      </c>
      <c r="PS132" s="15">
        <v>0</v>
      </c>
      <c r="PT132" s="15">
        <v>2134927.3788666474</v>
      </c>
      <c r="PU132" s="15"/>
      <c r="PV132" s="15"/>
      <c r="PW132" s="15"/>
      <c r="PX132" s="15"/>
      <c r="PY132" s="15">
        <v>0</v>
      </c>
      <c r="PZ132" s="15">
        <v>0</v>
      </c>
      <c r="QA132" s="15">
        <v>0</v>
      </c>
      <c r="QB132" s="15">
        <v>0</v>
      </c>
      <c r="QC132" s="15"/>
      <c r="QD132" s="15">
        <v>0</v>
      </c>
      <c r="QE132" s="15">
        <v>0</v>
      </c>
      <c r="QF132" s="15">
        <v>0</v>
      </c>
      <c r="QG132" s="15"/>
      <c r="QH132" s="15"/>
      <c r="QI132" s="15"/>
    </row>
    <row r="133" spans="16:451">
      <c r="P133" s="11"/>
      <c r="Q133" s="11"/>
      <c r="R133" s="13"/>
      <c r="S133" s="13" t="s">
        <v>50</v>
      </c>
      <c r="T133" s="16"/>
      <c r="U133" s="16">
        <v>40</v>
      </c>
      <c r="V133" s="16">
        <v>13</v>
      </c>
      <c r="W133" s="16">
        <v>341</v>
      </c>
      <c r="X133" s="16">
        <v>16</v>
      </c>
      <c r="Y133" s="16">
        <v>4</v>
      </c>
      <c r="Z133" s="16"/>
      <c r="AA133" s="16"/>
      <c r="AB133" s="16"/>
      <c r="AC133" s="16"/>
      <c r="AD133" s="16"/>
      <c r="AE133" s="16"/>
      <c r="AF133" s="24"/>
      <c r="AG133" s="24">
        <v>521956.00000000012</v>
      </c>
      <c r="AH133" s="24">
        <v>180148.14999999997</v>
      </c>
      <c r="AI133" s="24">
        <v>4202441.3500000006</v>
      </c>
      <c r="AJ133" s="24">
        <v>223801.28</v>
      </c>
      <c r="AK133" s="24">
        <v>49871.5</v>
      </c>
      <c r="AL133" s="24"/>
      <c r="AM133" s="24"/>
      <c r="AN133" s="24"/>
      <c r="AO133" s="24"/>
      <c r="AP133" s="24"/>
      <c r="AQ133" s="24"/>
      <c r="AR133" s="15"/>
      <c r="AS133" s="15">
        <v>519207.19844112551</v>
      </c>
      <c r="AT133" s="15">
        <v>179583.73</v>
      </c>
      <c r="AU133" s="15">
        <v>4202307.25</v>
      </c>
      <c r="AV133" s="15">
        <v>223801.28</v>
      </c>
      <c r="AW133" s="15">
        <v>49742.805</v>
      </c>
      <c r="AX133" s="15"/>
      <c r="AY133" s="15"/>
      <c r="AZ133" s="15"/>
      <c r="BA133" s="15"/>
      <c r="BB133" s="15"/>
      <c r="BC133" s="15"/>
      <c r="BD133" s="15"/>
      <c r="BE133" s="15">
        <v>2748.8015588744674</v>
      </c>
      <c r="BF133" s="15">
        <v>564.4200000000003</v>
      </c>
      <c r="BG133" s="15">
        <v>134.099999999999</v>
      </c>
      <c r="BH133" s="15">
        <v>0</v>
      </c>
      <c r="BI133" s="15">
        <v>128.6949999999992</v>
      </c>
      <c r="BJ133" s="15"/>
      <c r="BK133" s="15"/>
      <c r="BL133" s="15"/>
      <c r="BM133" s="15"/>
      <c r="BN133" s="15"/>
      <c r="BO133" s="15"/>
      <c r="BP133" s="15"/>
      <c r="BQ133" s="15">
        <v>8722.0707308333349</v>
      </c>
      <c r="BR133" s="15">
        <v>0</v>
      </c>
      <c r="BS133" s="15">
        <v>0</v>
      </c>
      <c r="BT133" s="15">
        <v>0</v>
      </c>
      <c r="BU133" s="15">
        <v>726.56983466666702</v>
      </c>
      <c r="BV133" s="15"/>
      <c r="BW133" s="15"/>
      <c r="BX133" s="15"/>
      <c r="BY133" s="15"/>
      <c r="BZ133" s="15"/>
      <c r="CA133" s="15"/>
      <c r="CB133" s="17" t="e">
        <v>#DIV/0!</v>
      </c>
      <c r="CC133" s="17">
        <v>0</v>
      </c>
      <c r="CD133" s="17">
        <v>0</v>
      </c>
      <c r="CE133" s="17">
        <v>0</v>
      </c>
      <c r="CF133" s="17">
        <v>0</v>
      </c>
      <c r="CG133" s="17">
        <v>0</v>
      </c>
      <c r="CH133" s="17" t="e">
        <v>#DIV/0!</v>
      </c>
      <c r="CI133" s="17" t="e">
        <v>#DIV/0!</v>
      </c>
      <c r="CJ133" s="17" t="e">
        <v>#DIV/0!</v>
      </c>
      <c r="CK133" s="17" t="e">
        <v>#DIV/0!</v>
      </c>
      <c r="CL133" s="17" t="e">
        <v>#DIV/0!</v>
      </c>
      <c r="CM133" s="17" t="e">
        <v>#DIV/0!</v>
      </c>
      <c r="CN133" s="17" t="e">
        <v>#DIV/0!</v>
      </c>
      <c r="CO133" s="17">
        <v>0</v>
      </c>
      <c r="CP133" s="17">
        <v>0</v>
      </c>
      <c r="CQ133" s="17">
        <v>0</v>
      </c>
      <c r="CR133" s="17">
        <v>0</v>
      </c>
      <c r="CS133" s="17">
        <v>0</v>
      </c>
      <c r="CT133" s="17" t="e">
        <v>#DIV/0!</v>
      </c>
      <c r="CU133" s="17" t="e">
        <v>#DIV/0!</v>
      </c>
      <c r="CV133" s="17" t="e">
        <v>#DIV/0!</v>
      </c>
      <c r="CW133" s="17" t="e">
        <v>#DIV/0!</v>
      </c>
      <c r="CX133" s="17" t="e">
        <v>#DIV/0!</v>
      </c>
      <c r="CY133" s="17" t="e">
        <v>#DIV/0!</v>
      </c>
      <c r="CZ133" s="17">
        <v>0</v>
      </c>
      <c r="DA133" s="17">
        <v>0.17293029449137978</v>
      </c>
      <c r="DB133" s="17">
        <v>0.17672606653380438</v>
      </c>
      <c r="DC133" s="17">
        <v>0.17163479820399602</v>
      </c>
      <c r="DD133" s="17">
        <v>0.16866986972573619</v>
      </c>
      <c r="DE133" s="17">
        <v>0.17481379310344827</v>
      </c>
      <c r="DF133" s="17">
        <v>0</v>
      </c>
      <c r="DG133" s="17">
        <v>0</v>
      </c>
      <c r="DH133" s="17">
        <v>0</v>
      </c>
      <c r="DI133" s="17">
        <v>0</v>
      </c>
      <c r="DJ133" s="17">
        <v>0</v>
      </c>
      <c r="DK133" s="17">
        <v>0</v>
      </c>
      <c r="DL133" s="18">
        <v>0</v>
      </c>
      <c r="DM133" s="18">
        <v>117.95750369436568</v>
      </c>
      <c r="DN133" s="18">
        <v>120</v>
      </c>
      <c r="DO133" s="18">
        <v>118.80642384649767</v>
      </c>
      <c r="DP133" s="18">
        <v>120</v>
      </c>
      <c r="DQ133" s="18">
        <v>120</v>
      </c>
      <c r="DR133" s="18">
        <v>0</v>
      </c>
      <c r="DS133" s="18">
        <v>0</v>
      </c>
      <c r="DT133" s="18">
        <v>0</v>
      </c>
      <c r="DU133" s="18">
        <v>0</v>
      </c>
      <c r="DV133" s="18">
        <v>0</v>
      </c>
      <c r="DW133" s="18">
        <v>0</v>
      </c>
      <c r="DX133" s="18">
        <v>0</v>
      </c>
      <c r="DY133" s="18">
        <v>102.43970778403893</v>
      </c>
      <c r="DZ133" s="18">
        <v>104.80772972115332</v>
      </c>
      <c r="EA133" s="18">
        <v>103.57525267817527</v>
      </c>
      <c r="EB133" s="18">
        <v>104.21206836015457</v>
      </c>
      <c r="EC133" s="18">
        <v>106.24137931034483</v>
      </c>
      <c r="ED133" s="18">
        <v>0</v>
      </c>
      <c r="EE133" s="18">
        <v>0</v>
      </c>
      <c r="EF133" s="18">
        <v>0</v>
      </c>
      <c r="EG133" s="18">
        <v>0</v>
      </c>
      <c r="EH133" s="18">
        <v>0</v>
      </c>
      <c r="EI133" s="18">
        <v>0</v>
      </c>
      <c r="EJ133" s="18">
        <v>0</v>
      </c>
      <c r="EK133" s="18">
        <v>15.925138433454794</v>
      </c>
      <c r="EL133" s="18">
        <v>15.545160687004877</v>
      </c>
      <c r="EM133" s="18">
        <v>15.506758494515179</v>
      </c>
      <c r="EN133" s="18">
        <v>16.343616092587062</v>
      </c>
      <c r="EO133" s="18">
        <v>15.758620689655173</v>
      </c>
      <c r="EP133" s="18">
        <v>0</v>
      </c>
      <c r="EQ133" s="18">
        <v>0</v>
      </c>
      <c r="ER133" s="18">
        <v>0</v>
      </c>
      <c r="ES133" s="18">
        <v>0</v>
      </c>
      <c r="ET133" s="18">
        <v>0</v>
      </c>
      <c r="EU133" s="18">
        <v>0</v>
      </c>
      <c r="EV133" s="18">
        <v>0</v>
      </c>
      <c r="EW133" s="18">
        <v>642.68252473755422</v>
      </c>
      <c r="EX133" s="18">
        <v>683.22311712482451</v>
      </c>
      <c r="EY133" s="18">
        <v>664.74395214797755</v>
      </c>
      <c r="EZ133" s="18">
        <v>676.49417308896989</v>
      </c>
      <c r="FA133" s="18">
        <v>679.07386363636363</v>
      </c>
      <c r="FB133" s="18">
        <v>0</v>
      </c>
      <c r="FC133" s="18">
        <v>0</v>
      </c>
      <c r="FD133" s="18">
        <v>0</v>
      </c>
      <c r="FE133" s="18">
        <v>0</v>
      </c>
      <c r="FF133" s="18">
        <v>0</v>
      </c>
      <c r="FG133" s="18">
        <v>0</v>
      </c>
      <c r="FH133" s="14">
        <v>0</v>
      </c>
      <c r="FI133" s="14">
        <v>15673.6</v>
      </c>
      <c r="FJ133" s="14">
        <v>16733.23076923077</v>
      </c>
      <c r="FK133" s="14">
        <v>14874</v>
      </c>
      <c r="FL133" s="14">
        <v>16986.5</v>
      </c>
      <c r="FM133" s="14">
        <v>14500</v>
      </c>
      <c r="FN133" s="14">
        <v>0</v>
      </c>
      <c r="FO133" s="14">
        <v>0</v>
      </c>
      <c r="FP133" s="14">
        <v>0</v>
      </c>
      <c r="FQ133" s="14">
        <v>0</v>
      </c>
      <c r="FR133" s="14">
        <v>0</v>
      </c>
      <c r="FS133" s="14">
        <v>0</v>
      </c>
      <c r="FT133" s="17">
        <v>0</v>
      </c>
      <c r="FU133" s="17">
        <v>0.12488790067374439</v>
      </c>
      <c r="FV133" s="17">
        <v>0.13456369637570564</v>
      </c>
      <c r="FW133" s="17">
        <v>0.13022748861699265</v>
      </c>
      <c r="FX133" s="17">
        <v>0.13137038972124923</v>
      </c>
      <c r="FY133" s="17">
        <v>0.1</v>
      </c>
      <c r="FZ133" s="17">
        <v>0</v>
      </c>
      <c r="GA133" s="17">
        <v>0</v>
      </c>
      <c r="GB133" s="17">
        <v>0</v>
      </c>
      <c r="GC133" s="17">
        <v>0</v>
      </c>
      <c r="GD133" s="17">
        <v>0</v>
      </c>
      <c r="GE133" s="17">
        <v>0</v>
      </c>
      <c r="GF133" s="16"/>
      <c r="GG133" s="16">
        <v>0</v>
      </c>
      <c r="GH133" s="16">
        <v>0</v>
      </c>
      <c r="GI133" s="16">
        <v>0</v>
      </c>
      <c r="GJ133" s="16">
        <v>0</v>
      </c>
      <c r="GK133" s="16">
        <v>0</v>
      </c>
      <c r="GL133" s="16"/>
      <c r="GM133" s="16"/>
      <c r="GN133" s="16"/>
      <c r="GO133" s="16"/>
      <c r="GP133" s="16"/>
      <c r="GQ133" s="16"/>
      <c r="GR133" s="16"/>
      <c r="GS133" s="16">
        <v>40</v>
      </c>
      <c r="GT133" s="16">
        <v>0</v>
      </c>
      <c r="GU133" s="16">
        <v>0</v>
      </c>
      <c r="GV133" s="16">
        <v>0</v>
      </c>
      <c r="GW133" s="16">
        <v>0</v>
      </c>
      <c r="GX133" s="16"/>
      <c r="GY133" s="16"/>
      <c r="GZ133" s="16"/>
      <c r="HA133" s="16"/>
      <c r="HB133" s="16"/>
      <c r="HC133" s="16"/>
      <c r="HD133" s="16"/>
      <c r="HE133" s="16">
        <v>0</v>
      </c>
      <c r="HF133" s="16">
        <v>13</v>
      </c>
      <c r="HG133" s="16">
        <v>0</v>
      </c>
      <c r="HH133" s="16">
        <v>0</v>
      </c>
      <c r="HI133" s="16">
        <v>0</v>
      </c>
      <c r="HJ133" s="16"/>
      <c r="HK133" s="16"/>
      <c r="HL133" s="16"/>
      <c r="HM133" s="16"/>
      <c r="HN133" s="16"/>
      <c r="HO133" s="16"/>
      <c r="HP133" s="16"/>
      <c r="HQ133" s="16">
        <v>0</v>
      </c>
      <c r="HR133" s="16">
        <v>0</v>
      </c>
      <c r="HS133" s="16">
        <v>341</v>
      </c>
      <c r="HT133" s="16">
        <v>0</v>
      </c>
      <c r="HU133" s="16">
        <v>0</v>
      </c>
      <c r="HV133" s="16"/>
      <c r="HW133" s="16"/>
      <c r="HX133" s="16"/>
      <c r="HY133" s="16"/>
      <c r="HZ133" s="16"/>
      <c r="IA133" s="16"/>
      <c r="IB133" s="16"/>
      <c r="IC133" s="16">
        <v>0</v>
      </c>
      <c r="ID133" s="16">
        <v>0</v>
      </c>
      <c r="IE133" s="16">
        <v>0</v>
      </c>
      <c r="IF133" s="16">
        <v>16</v>
      </c>
      <c r="IG133" s="16">
        <v>0</v>
      </c>
      <c r="IH133" s="16"/>
      <c r="II133" s="16"/>
      <c r="IJ133" s="16"/>
      <c r="IK133" s="16"/>
      <c r="IL133" s="16"/>
      <c r="IM133" s="16"/>
      <c r="IN133" s="16"/>
      <c r="IO133" s="16">
        <v>0</v>
      </c>
      <c r="IP133" s="16">
        <v>0</v>
      </c>
      <c r="IQ133" s="16">
        <v>0</v>
      </c>
      <c r="IR133" s="16">
        <v>0</v>
      </c>
      <c r="IS133" s="16">
        <v>0</v>
      </c>
      <c r="IT133" s="16"/>
      <c r="IU133" s="16"/>
      <c r="IV133" s="16"/>
      <c r="IW133" s="16"/>
      <c r="IX133" s="16"/>
      <c r="IY133" s="16"/>
      <c r="IZ133" s="16"/>
      <c r="JA133" s="16">
        <v>0</v>
      </c>
      <c r="JB133" s="16">
        <v>0</v>
      </c>
      <c r="JC133" s="16">
        <v>0</v>
      </c>
      <c r="JD133" s="16">
        <v>0</v>
      </c>
      <c r="JE133" s="16">
        <v>0</v>
      </c>
      <c r="JF133" s="16"/>
      <c r="JG133" s="16"/>
      <c r="JH133" s="16"/>
      <c r="JI133" s="16"/>
      <c r="JJ133" s="16"/>
      <c r="JK133" s="16"/>
      <c r="JL133" s="16"/>
      <c r="JM133" s="16">
        <v>0</v>
      </c>
      <c r="JN133" s="16">
        <v>0</v>
      </c>
      <c r="JO133" s="16">
        <v>0</v>
      </c>
      <c r="JP133" s="16">
        <v>0</v>
      </c>
      <c r="JQ133" s="16">
        <v>0</v>
      </c>
      <c r="JR133" s="16"/>
      <c r="JS133" s="16"/>
      <c r="JT133" s="16"/>
      <c r="JU133" s="16"/>
      <c r="JV133" s="16"/>
      <c r="JW133" s="16"/>
      <c r="JX133" s="16"/>
      <c r="JY133" s="16">
        <v>0</v>
      </c>
      <c r="JZ133" s="16">
        <v>0</v>
      </c>
      <c r="KA133" s="16">
        <v>0</v>
      </c>
      <c r="KB133" s="16">
        <v>0</v>
      </c>
      <c r="KC133" s="16">
        <v>0</v>
      </c>
      <c r="KD133" s="16"/>
      <c r="KE133" s="16"/>
      <c r="KF133" s="16"/>
      <c r="KG133" s="16"/>
      <c r="KH133" s="16"/>
      <c r="KI133" s="16"/>
      <c r="KJ133" s="16"/>
      <c r="KK133" s="16">
        <v>0</v>
      </c>
      <c r="KL133" s="16">
        <v>0</v>
      </c>
      <c r="KM133" s="16">
        <v>0</v>
      </c>
      <c r="KN133" s="16">
        <v>0</v>
      </c>
      <c r="KO133" s="16">
        <v>0</v>
      </c>
      <c r="KP133" s="16"/>
      <c r="KQ133" s="16"/>
      <c r="KR133" s="16"/>
      <c r="KS133" s="16"/>
      <c r="KT133" s="16"/>
      <c r="KU133" s="16"/>
      <c r="KV133" s="16"/>
      <c r="KW133" s="16">
        <v>0</v>
      </c>
      <c r="KX133" s="16">
        <v>0</v>
      </c>
      <c r="KY133" s="16">
        <v>0</v>
      </c>
      <c r="KZ133" s="16">
        <v>0</v>
      </c>
      <c r="LA133" s="16">
        <v>0</v>
      </c>
      <c r="LB133" s="16"/>
      <c r="LC133" s="16"/>
      <c r="LD133" s="16"/>
      <c r="LE133" s="16"/>
      <c r="LF133" s="16"/>
      <c r="LG133" s="16"/>
      <c r="LH133" s="16"/>
      <c r="LI133" s="16">
        <v>0</v>
      </c>
      <c r="LJ133" s="16">
        <v>0</v>
      </c>
      <c r="LK133" s="16">
        <v>0</v>
      </c>
      <c r="LL133" s="16">
        <v>0</v>
      </c>
      <c r="LM133" s="16">
        <v>0</v>
      </c>
      <c r="LN133" s="16"/>
      <c r="LO133" s="16"/>
      <c r="LP133" s="16"/>
      <c r="LQ133" s="16"/>
      <c r="LR133" s="16"/>
      <c r="LS133" s="16"/>
      <c r="LT133" s="15"/>
      <c r="LU133" s="15">
        <v>0</v>
      </c>
      <c r="LV133" s="15">
        <v>0</v>
      </c>
      <c r="LW133" s="15">
        <v>0</v>
      </c>
      <c r="LX133" s="15">
        <v>0</v>
      </c>
      <c r="LY133" s="15">
        <v>0</v>
      </c>
      <c r="LZ133" s="15"/>
      <c r="MA133" s="15"/>
      <c r="MB133" s="15"/>
      <c r="MC133" s="15"/>
      <c r="MD133" s="15"/>
      <c r="ME133" s="15"/>
      <c r="MF133" s="15"/>
      <c r="MG133" s="15">
        <v>519207.19844112551</v>
      </c>
      <c r="MH133" s="15">
        <v>0</v>
      </c>
      <c r="MI133" s="15">
        <v>0</v>
      </c>
      <c r="MJ133" s="15">
        <v>0</v>
      </c>
      <c r="MK133" s="15">
        <v>0</v>
      </c>
      <c r="ML133" s="15"/>
      <c r="MM133" s="15"/>
      <c r="MN133" s="15"/>
      <c r="MO133" s="15"/>
      <c r="MP133" s="15"/>
      <c r="MQ133" s="15"/>
      <c r="MR133" s="15"/>
      <c r="MS133" s="15">
        <v>0</v>
      </c>
      <c r="MT133" s="15">
        <v>179583.73</v>
      </c>
      <c r="MU133" s="15">
        <v>0</v>
      </c>
      <c r="MV133" s="15">
        <v>0</v>
      </c>
      <c r="MW133" s="15">
        <v>0</v>
      </c>
      <c r="MX133" s="15"/>
      <c r="MY133" s="15"/>
      <c r="MZ133" s="15"/>
      <c r="NA133" s="15"/>
      <c r="NB133" s="15"/>
      <c r="NC133" s="15"/>
      <c r="ND133" s="15"/>
      <c r="NE133" s="15">
        <v>0</v>
      </c>
      <c r="NF133" s="15">
        <v>0</v>
      </c>
      <c r="NG133" s="15">
        <v>4202307.25</v>
      </c>
      <c r="NH133" s="15">
        <v>0</v>
      </c>
      <c r="NI133" s="15">
        <v>0</v>
      </c>
      <c r="NJ133" s="15"/>
      <c r="NK133" s="15"/>
      <c r="NL133" s="15"/>
      <c r="NM133" s="15"/>
      <c r="NN133" s="15"/>
      <c r="NO133" s="15"/>
      <c r="NP133" s="15"/>
      <c r="NQ133" s="15">
        <v>0</v>
      </c>
      <c r="NR133" s="15">
        <v>0</v>
      </c>
      <c r="NS133" s="15">
        <v>0</v>
      </c>
      <c r="NT133" s="15">
        <v>223801.28</v>
      </c>
      <c r="NU133" s="15">
        <v>0</v>
      </c>
      <c r="NV133" s="15"/>
      <c r="NW133" s="15"/>
      <c r="NX133" s="15"/>
      <c r="NY133" s="15"/>
      <c r="NZ133" s="15"/>
      <c r="OA133" s="15"/>
      <c r="OB133" s="15"/>
      <c r="OC133" s="15">
        <v>0</v>
      </c>
      <c r="OD133" s="15">
        <v>0</v>
      </c>
      <c r="OE133" s="15">
        <v>0</v>
      </c>
      <c r="OF133" s="15">
        <v>0</v>
      </c>
      <c r="OG133" s="15">
        <v>0</v>
      </c>
      <c r="OH133" s="15"/>
      <c r="OI133" s="15"/>
      <c r="OJ133" s="15"/>
      <c r="OK133" s="15"/>
      <c r="OL133" s="15"/>
      <c r="OM133" s="15"/>
      <c r="ON133" s="15"/>
      <c r="OO133" s="15">
        <v>0</v>
      </c>
      <c r="OP133" s="15">
        <v>0</v>
      </c>
      <c r="OQ133" s="15">
        <v>0</v>
      </c>
      <c r="OR133" s="15">
        <v>0</v>
      </c>
      <c r="OS133" s="15">
        <v>0</v>
      </c>
      <c r="OT133" s="15"/>
      <c r="OU133" s="15"/>
      <c r="OV133" s="15"/>
      <c r="OW133" s="15"/>
      <c r="OX133" s="15"/>
      <c r="OY133" s="15"/>
      <c r="OZ133" s="15"/>
      <c r="PA133" s="15">
        <v>0</v>
      </c>
      <c r="PB133" s="15">
        <v>0</v>
      </c>
      <c r="PC133" s="15">
        <v>0</v>
      </c>
      <c r="PD133" s="15">
        <v>0</v>
      </c>
      <c r="PE133" s="15">
        <v>0</v>
      </c>
      <c r="PF133" s="15"/>
      <c r="PG133" s="15"/>
      <c r="PH133" s="15"/>
      <c r="PI133" s="15"/>
      <c r="PJ133" s="15"/>
      <c r="PK133" s="15"/>
      <c r="PL133" s="15"/>
      <c r="PM133" s="15">
        <v>0</v>
      </c>
      <c r="PN133" s="15">
        <v>0</v>
      </c>
      <c r="PO133" s="15">
        <v>0</v>
      </c>
      <c r="PP133" s="15">
        <v>0</v>
      </c>
      <c r="PQ133" s="15">
        <v>0</v>
      </c>
      <c r="PR133" s="15"/>
      <c r="PS133" s="15"/>
      <c r="PT133" s="15"/>
      <c r="PU133" s="15"/>
      <c r="PV133" s="15"/>
      <c r="PW133" s="15"/>
      <c r="PX133" s="15"/>
      <c r="PY133" s="15">
        <v>0</v>
      </c>
      <c r="PZ133" s="15">
        <v>0</v>
      </c>
      <c r="QA133" s="15">
        <v>0</v>
      </c>
      <c r="QB133" s="15">
        <v>0</v>
      </c>
      <c r="QC133" s="15">
        <v>0</v>
      </c>
      <c r="QD133" s="15"/>
      <c r="QE133" s="15"/>
      <c r="QF133" s="15"/>
      <c r="QG133" s="15"/>
      <c r="QH133" s="15"/>
      <c r="QI133" s="15"/>
    </row>
    <row r="134" spans="16:451">
      <c r="P134" s="11"/>
      <c r="Q134" s="11"/>
      <c r="R134" s="13"/>
      <c r="S134" s="13" t="s">
        <v>51</v>
      </c>
      <c r="T134" s="16"/>
      <c r="U134" s="16">
        <v>17</v>
      </c>
      <c r="V134" s="16">
        <v>4</v>
      </c>
      <c r="W134" s="16">
        <v>11</v>
      </c>
      <c r="X134" s="16">
        <v>317</v>
      </c>
      <c r="Y134" s="16">
        <v>4</v>
      </c>
      <c r="Z134" s="16">
        <v>3</v>
      </c>
      <c r="AA134" s="16">
        <v>11</v>
      </c>
      <c r="AB134" s="16"/>
      <c r="AC134" s="16"/>
      <c r="AD134" s="16"/>
      <c r="AE134" s="16"/>
      <c r="AF134" s="24"/>
      <c r="AG134" s="24">
        <v>196194.25000000006</v>
      </c>
      <c r="AH134" s="24">
        <v>47877.63</v>
      </c>
      <c r="AI134" s="24">
        <v>111388.61</v>
      </c>
      <c r="AJ134" s="24">
        <v>3948234.6199999992</v>
      </c>
      <c r="AK134" s="24">
        <v>45510.58</v>
      </c>
      <c r="AL134" s="24">
        <v>34460.97</v>
      </c>
      <c r="AM134" s="24">
        <v>119154.42000000001</v>
      </c>
      <c r="AN134" s="24"/>
      <c r="AO134" s="24"/>
      <c r="AP134" s="24"/>
      <c r="AQ134" s="24"/>
      <c r="AR134" s="15"/>
      <c r="AS134" s="15">
        <v>195021.54836241828</v>
      </c>
      <c r="AT134" s="15">
        <v>47501.56</v>
      </c>
      <c r="AU134" s="15">
        <v>111153.73000000001</v>
      </c>
      <c r="AV134" s="15">
        <v>3948234.6199999992</v>
      </c>
      <c r="AW134" s="15">
        <v>45217.36</v>
      </c>
      <c r="AX134" s="15">
        <v>0</v>
      </c>
      <c r="AY134" s="15">
        <v>0</v>
      </c>
      <c r="AZ134" s="15"/>
      <c r="BA134" s="15"/>
      <c r="BB134" s="15"/>
      <c r="BC134" s="15"/>
      <c r="BD134" s="15"/>
      <c r="BE134" s="15">
        <v>1172.7016375817002</v>
      </c>
      <c r="BF134" s="15">
        <v>376.07000000000158</v>
      </c>
      <c r="BG134" s="15">
        <v>234.88000000000039</v>
      </c>
      <c r="BH134" s="15">
        <v>0</v>
      </c>
      <c r="BI134" s="15">
        <v>293.2199999999994</v>
      </c>
      <c r="BJ134" s="15">
        <v>0</v>
      </c>
      <c r="BK134" s="15">
        <v>0</v>
      </c>
      <c r="BL134" s="15"/>
      <c r="BM134" s="15"/>
      <c r="BN134" s="15"/>
      <c r="BO134" s="15"/>
      <c r="BP134" s="15"/>
      <c r="BQ134" s="15">
        <v>3096.732993416666</v>
      </c>
      <c r="BR134" s="15">
        <v>0</v>
      </c>
      <c r="BS134" s="15">
        <v>0</v>
      </c>
      <c r="BT134" s="15">
        <v>0</v>
      </c>
      <c r="BU134" s="15">
        <v>682.27944516666707</v>
      </c>
      <c r="BV134" s="15">
        <v>0</v>
      </c>
      <c r="BW134" s="15">
        <v>0</v>
      </c>
      <c r="BX134" s="15"/>
      <c r="BY134" s="15"/>
      <c r="BZ134" s="15"/>
      <c r="CA134" s="15"/>
      <c r="CB134" s="17" t="e">
        <v>#DIV/0!</v>
      </c>
      <c r="CC134" s="17">
        <v>0</v>
      </c>
      <c r="CD134" s="17">
        <v>0</v>
      </c>
      <c r="CE134" s="17">
        <v>0</v>
      </c>
      <c r="CF134" s="17">
        <v>0</v>
      </c>
      <c r="CG134" s="17">
        <v>0</v>
      </c>
      <c r="CH134" s="17">
        <v>0</v>
      </c>
      <c r="CI134" s="17">
        <v>1</v>
      </c>
      <c r="CJ134" s="17" t="e">
        <v>#DIV/0!</v>
      </c>
      <c r="CK134" s="17" t="e">
        <v>#DIV/0!</v>
      </c>
      <c r="CL134" s="17" t="e">
        <v>#DIV/0!</v>
      </c>
      <c r="CM134" s="17" t="e">
        <v>#DIV/0!</v>
      </c>
      <c r="CN134" s="17" t="e">
        <v>#DIV/0!</v>
      </c>
      <c r="CO134" s="17">
        <v>0</v>
      </c>
      <c r="CP134" s="17">
        <v>0</v>
      </c>
      <c r="CQ134" s="17">
        <v>0</v>
      </c>
      <c r="CR134" s="17">
        <v>0</v>
      </c>
      <c r="CS134" s="17">
        <v>0</v>
      </c>
      <c r="CT134" s="17">
        <v>0</v>
      </c>
      <c r="CU134" s="17">
        <v>0</v>
      </c>
      <c r="CV134" s="17" t="e">
        <v>#DIV/0!</v>
      </c>
      <c r="CW134" s="17" t="e">
        <v>#DIV/0!</v>
      </c>
      <c r="CX134" s="17" t="e">
        <v>#DIV/0!</v>
      </c>
      <c r="CY134" s="17" t="e">
        <v>#DIV/0!</v>
      </c>
      <c r="CZ134" s="17">
        <v>0</v>
      </c>
      <c r="DA134" s="17">
        <v>0.17514879547992357</v>
      </c>
      <c r="DB134" s="17">
        <v>0.16805571761795132</v>
      </c>
      <c r="DC134" s="17">
        <v>0.1789976150815</v>
      </c>
      <c r="DD134" s="17">
        <v>0.17110269158027244</v>
      </c>
      <c r="DE134" s="17">
        <v>0.17989999999999998</v>
      </c>
      <c r="DF134" s="17">
        <v>0.17061258244899669</v>
      </c>
      <c r="DG134" s="17">
        <v>0.17634012659041254</v>
      </c>
      <c r="DH134" s="17">
        <v>0</v>
      </c>
      <c r="DI134" s="17">
        <v>0</v>
      </c>
      <c r="DJ134" s="17">
        <v>0</v>
      </c>
      <c r="DK134" s="17">
        <v>0</v>
      </c>
      <c r="DL134" s="18">
        <v>0</v>
      </c>
      <c r="DM134" s="18">
        <v>118.06432092339843</v>
      </c>
      <c r="DN134" s="18">
        <v>120</v>
      </c>
      <c r="DO134" s="18">
        <v>114.53015910940009</v>
      </c>
      <c r="DP134" s="18">
        <v>118.3965099932249</v>
      </c>
      <c r="DQ134" s="18">
        <v>120</v>
      </c>
      <c r="DR134" s="18">
        <v>120</v>
      </c>
      <c r="DS134" s="18">
        <v>113.1571777406503</v>
      </c>
      <c r="DT134" s="18">
        <v>0</v>
      </c>
      <c r="DU134" s="18">
        <v>0</v>
      </c>
      <c r="DV134" s="18">
        <v>0</v>
      </c>
      <c r="DW134" s="18">
        <v>0</v>
      </c>
      <c r="DX134" s="18">
        <v>0</v>
      </c>
      <c r="DY134" s="18">
        <v>103.72207603702456</v>
      </c>
      <c r="DZ134" s="18">
        <v>105.61416352846356</v>
      </c>
      <c r="EA134" s="18">
        <v>99.684165878401018</v>
      </c>
      <c r="EB134" s="18">
        <v>102.94375335213834</v>
      </c>
      <c r="EC134" s="18">
        <v>106.60996262432164</v>
      </c>
      <c r="ED134" s="18">
        <v>104.90226046213273</v>
      </c>
      <c r="EE134" s="18">
        <v>97.998080259606738</v>
      </c>
      <c r="EF134" s="18">
        <v>0</v>
      </c>
      <c r="EG134" s="18">
        <v>0</v>
      </c>
      <c r="EH134" s="18">
        <v>0</v>
      </c>
      <c r="EI134" s="18">
        <v>0</v>
      </c>
      <c r="EJ134" s="18">
        <v>0</v>
      </c>
      <c r="EK134" s="18">
        <v>15.367433245651476</v>
      </c>
      <c r="EL134" s="18">
        <v>15.793622352433999</v>
      </c>
      <c r="EM134" s="18">
        <v>15.651369628345959</v>
      </c>
      <c r="EN134" s="18">
        <v>15.624063997887003</v>
      </c>
      <c r="EO134" s="18">
        <v>15.955613742424562</v>
      </c>
      <c r="EP134" s="18">
        <v>14.835436683354018</v>
      </c>
      <c r="EQ134" s="18">
        <v>15.649522876236988</v>
      </c>
      <c r="ER134" s="18">
        <v>0</v>
      </c>
      <c r="ES134" s="18">
        <v>0</v>
      </c>
      <c r="ET134" s="18">
        <v>0</v>
      </c>
      <c r="EU134" s="18">
        <v>0</v>
      </c>
      <c r="EV134" s="18">
        <v>0</v>
      </c>
      <c r="EW134" s="18">
        <v>644.32746291143292</v>
      </c>
      <c r="EX134" s="18">
        <v>653.70519174302115</v>
      </c>
      <c r="EY134" s="18">
        <v>612.90660637712301</v>
      </c>
      <c r="EZ134" s="18">
        <v>664.32323208861249</v>
      </c>
      <c r="FA134" s="18">
        <v>628.81053487340841</v>
      </c>
      <c r="FB134" s="18">
        <v>669.68803949184928</v>
      </c>
      <c r="FC134" s="18">
        <v>616.11159720504577</v>
      </c>
      <c r="FD134" s="18">
        <v>0</v>
      </c>
      <c r="FE134" s="18">
        <v>0</v>
      </c>
      <c r="FF134" s="18">
        <v>0</v>
      </c>
      <c r="FG134" s="18">
        <v>0</v>
      </c>
      <c r="FH134" s="14">
        <v>0</v>
      </c>
      <c r="FI134" s="14">
        <v>13892.117647058823</v>
      </c>
      <c r="FJ134" s="14">
        <v>13966</v>
      </c>
      <c r="FK134" s="14">
        <v>12724</v>
      </c>
      <c r="FL134" s="14">
        <v>14899.769716088327</v>
      </c>
      <c r="FM134" s="14">
        <v>13337.5</v>
      </c>
      <c r="FN134" s="14">
        <v>14651.666666666666</v>
      </c>
      <c r="FO134" s="14">
        <v>12801.818181818182</v>
      </c>
      <c r="FP134" s="14">
        <v>0</v>
      </c>
      <c r="FQ134" s="14">
        <v>0</v>
      </c>
      <c r="FR134" s="14">
        <v>0</v>
      </c>
      <c r="FS134" s="14">
        <v>0</v>
      </c>
      <c r="FT134" s="17">
        <v>0</v>
      </c>
      <c r="FU134" s="17">
        <v>0.1317788335323459</v>
      </c>
      <c r="FV134" s="17">
        <v>0.1022701560933696</v>
      </c>
      <c r="FW134" s="17">
        <v>0.16628004343974165</v>
      </c>
      <c r="FX134" s="17">
        <v>0.12511347009152848</v>
      </c>
      <c r="FY134" s="17">
        <v>0.11233364573570759</v>
      </c>
      <c r="FZ134" s="17">
        <v>0.18426800136503241</v>
      </c>
      <c r="GA134" s="17">
        <v>0.11592103394404205</v>
      </c>
      <c r="GB134" s="17">
        <v>0</v>
      </c>
      <c r="GC134" s="17">
        <v>0</v>
      </c>
      <c r="GD134" s="17">
        <v>0</v>
      </c>
      <c r="GE134" s="17">
        <v>0</v>
      </c>
      <c r="GF134" s="16"/>
      <c r="GG134" s="16">
        <v>0</v>
      </c>
      <c r="GH134" s="16">
        <v>0</v>
      </c>
      <c r="GI134" s="16">
        <v>0</v>
      </c>
      <c r="GJ134" s="16">
        <v>0</v>
      </c>
      <c r="GK134" s="16">
        <v>0</v>
      </c>
      <c r="GL134" s="16">
        <v>0</v>
      </c>
      <c r="GM134" s="16">
        <v>0</v>
      </c>
      <c r="GN134" s="16"/>
      <c r="GO134" s="16"/>
      <c r="GP134" s="16"/>
      <c r="GQ134" s="16"/>
      <c r="GR134" s="16"/>
      <c r="GS134" s="16">
        <v>17</v>
      </c>
      <c r="GT134" s="16">
        <v>0</v>
      </c>
      <c r="GU134" s="16">
        <v>0</v>
      </c>
      <c r="GV134" s="16">
        <v>0</v>
      </c>
      <c r="GW134" s="16">
        <v>0</v>
      </c>
      <c r="GX134" s="16">
        <v>0</v>
      </c>
      <c r="GY134" s="16">
        <v>0</v>
      </c>
      <c r="GZ134" s="16"/>
      <c r="HA134" s="16"/>
      <c r="HB134" s="16"/>
      <c r="HC134" s="16"/>
      <c r="HD134" s="16"/>
      <c r="HE134" s="16">
        <v>0</v>
      </c>
      <c r="HF134" s="16">
        <v>4</v>
      </c>
      <c r="HG134" s="16">
        <v>0</v>
      </c>
      <c r="HH134" s="16">
        <v>0</v>
      </c>
      <c r="HI134" s="16">
        <v>0</v>
      </c>
      <c r="HJ134" s="16">
        <v>0</v>
      </c>
      <c r="HK134" s="16">
        <v>0</v>
      </c>
      <c r="HL134" s="16"/>
      <c r="HM134" s="16"/>
      <c r="HN134" s="16"/>
      <c r="HO134" s="16"/>
      <c r="HP134" s="16"/>
      <c r="HQ134" s="16">
        <v>0</v>
      </c>
      <c r="HR134" s="16">
        <v>0</v>
      </c>
      <c r="HS134" s="16">
        <v>11</v>
      </c>
      <c r="HT134" s="16">
        <v>0</v>
      </c>
      <c r="HU134" s="16">
        <v>0</v>
      </c>
      <c r="HV134" s="16">
        <v>0</v>
      </c>
      <c r="HW134" s="16">
        <v>0</v>
      </c>
      <c r="HX134" s="16"/>
      <c r="HY134" s="16"/>
      <c r="HZ134" s="16"/>
      <c r="IA134" s="16"/>
      <c r="IB134" s="16"/>
      <c r="IC134" s="16">
        <v>0</v>
      </c>
      <c r="ID134" s="16">
        <v>0</v>
      </c>
      <c r="IE134" s="16">
        <v>0</v>
      </c>
      <c r="IF134" s="16">
        <v>317</v>
      </c>
      <c r="IG134" s="16">
        <v>0</v>
      </c>
      <c r="IH134" s="16">
        <v>0</v>
      </c>
      <c r="II134" s="16">
        <v>0</v>
      </c>
      <c r="IJ134" s="16"/>
      <c r="IK134" s="16"/>
      <c r="IL134" s="16"/>
      <c r="IM134" s="16"/>
      <c r="IN134" s="16"/>
      <c r="IO134" s="16">
        <v>0</v>
      </c>
      <c r="IP134" s="16">
        <v>0</v>
      </c>
      <c r="IQ134" s="16">
        <v>0</v>
      </c>
      <c r="IR134" s="16">
        <v>0</v>
      </c>
      <c r="IS134" s="16">
        <v>0</v>
      </c>
      <c r="IT134" s="16">
        <v>0</v>
      </c>
      <c r="IU134" s="16">
        <v>0</v>
      </c>
      <c r="IV134" s="16"/>
      <c r="IW134" s="16"/>
      <c r="IX134" s="16"/>
      <c r="IY134" s="16"/>
      <c r="IZ134" s="16"/>
      <c r="JA134" s="16">
        <v>0</v>
      </c>
      <c r="JB134" s="16">
        <v>0</v>
      </c>
      <c r="JC134" s="16">
        <v>0</v>
      </c>
      <c r="JD134" s="16">
        <v>0</v>
      </c>
      <c r="JE134" s="16">
        <v>0</v>
      </c>
      <c r="JF134" s="16">
        <v>3</v>
      </c>
      <c r="JG134" s="16">
        <v>0</v>
      </c>
      <c r="JH134" s="16"/>
      <c r="JI134" s="16"/>
      <c r="JJ134" s="16"/>
      <c r="JK134" s="16"/>
      <c r="JL134" s="16"/>
      <c r="JM134" s="16">
        <v>0</v>
      </c>
      <c r="JN134" s="16">
        <v>0</v>
      </c>
      <c r="JO134" s="16">
        <v>0</v>
      </c>
      <c r="JP134" s="16">
        <v>0</v>
      </c>
      <c r="JQ134" s="16">
        <v>0</v>
      </c>
      <c r="JR134" s="16">
        <v>0</v>
      </c>
      <c r="JS134" s="16">
        <v>11</v>
      </c>
      <c r="JT134" s="16"/>
      <c r="JU134" s="16"/>
      <c r="JV134" s="16"/>
      <c r="JW134" s="16"/>
      <c r="JX134" s="16"/>
      <c r="JY134" s="16">
        <v>0</v>
      </c>
      <c r="JZ134" s="16">
        <v>0</v>
      </c>
      <c r="KA134" s="16">
        <v>0</v>
      </c>
      <c r="KB134" s="16">
        <v>0</v>
      </c>
      <c r="KC134" s="16">
        <v>0</v>
      </c>
      <c r="KD134" s="16">
        <v>0</v>
      </c>
      <c r="KE134" s="16">
        <v>0</v>
      </c>
      <c r="KF134" s="16"/>
      <c r="KG134" s="16"/>
      <c r="KH134" s="16"/>
      <c r="KI134" s="16"/>
      <c r="KJ134" s="16"/>
      <c r="KK134" s="16">
        <v>0</v>
      </c>
      <c r="KL134" s="16">
        <v>0</v>
      </c>
      <c r="KM134" s="16">
        <v>0</v>
      </c>
      <c r="KN134" s="16">
        <v>0</v>
      </c>
      <c r="KO134" s="16">
        <v>0</v>
      </c>
      <c r="KP134" s="16">
        <v>0</v>
      </c>
      <c r="KQ134" s="16">
        <v>0</v>
      </c>
      <c r="KR134" s="16"/>
      <c r="KS134" s="16"/>
      <c r="KT134" s="16"/>
      <c r="KU134" s="16"/>
      <c r="KV134" s="16"/>
      <c r="KW134" s="16">
        <v>0</v>
      </c>
      <c r="KX134" s="16">
        <v>0</v>
      </c>
      <c r="KY134" s="16">
        <v>0</v>
      </c>
      <c r="KZ134" s="16">
        <v>0</v>
      </c>
      <c r="LA134" s="16">
        <v>0</v>
      </c>
      <c r="LB134" s="16">
        <v>0</v>
      </c>
      <c r="LC134" s="16">
        <v>0</v>
      </c>
      <c r="LD134" s="16"/>
      <c r="LE134" s="16"/>
      <c r="LF134" s="16"/>
      <c r="LG134" s="16"/>
      <c r="LH134" s="16"/>
      <c r="LI134" s="16">
        <v>0</v>
      </c>
      <c r="LJ134" s="16">
        <v>0</v>
      </c>
      <c r="LK134" s="16">
        <v>0</v>
      </c>
      <c r="LL134" s="16">
        <v>0</v>
      </c>
      <c r="LM134" s="16">
        <v>0</v>
      </c>
      <c r="LN134" s="16">
        <v>0</v>
      </c>
      <c r="LO134" s="16">
        <v>0</v>
      </c>
      <c r="LP134" s="16"/>
      <c r="LQ134" s="16"/>
      <c r="LR134" s="16"/>
      <c r="LS134" s="16"/>
      <c r="LT134" s="15"/>
      <c r="LU134" s="15">
        <v>0</v>
      </c>
      <c r="LV134" s="15">
        <v>0</v>
      </c>
      <c r="LW134" s="15">
        <v>0</v>
      </c>
      <c r="LX134" s="15">
        <v>0</v>
      </c>
      <c r="LY134" s="15">
        <v>0</v>
      </c>
      <c r="LZ134" s="15">
        <v>0</v>
      </c>
      <c r="MA134" s="15">
        <v>0</v>
      </c>
      <c r="MB134" s="15"/>
      <c r="MC134" s="15"/>
      <c r="MD134" s="15"/>
      <c r="ME134" s="15"/>
      <c r="MF134" s="15"/>
      <c r="MG134" s="15">
        <v>195021.54836241828</v>
      </c>
      <c r="MH134" s="15">
        <v>0</v>
      </c>
      <c r="MI134" s="15">
        <v>0</v>
      </c>
      <c r="MJ134" s="15">
        <v>0</v>
      </c>
      <c r="MK134" s="15">
        <v>0</v>
      </c>
      <c r="ML134" s="15">
        <v>0</v>
      </c>
      <c r="MM134" s="15">
        <v>0</v>
      </c>
      <c r="MN134" s="15"/>
      <c r="MO134" s="15"/>
      <c r="MP134" s="15"/>
      <c r="MQ134" s="15"/>
      <c r="MR134" s="15"/>
      <c r="MS134" s="15">
        <v>0</v>
      </c>
      <c r="MT134" s="15">
        <v>47501.56</v>
      </c>
      <c r="MU134" s="15">
        <v>0</v>
      </c>
      <c r="MV134" s="15">
        <v>0</v>
      </c>
      <c r="MW134" s="15">
        <v>0</v>
      </c>
      <c r="MX134" s="15">
        <v>0</v>
      </c>
      <c r="MY134" s="15">
        <v>0</v>
      </c>
      <c r="MZ134" s="15"/>
      <c r="NA134" s="15"/>
      <c r="NB134" s="15"/>
      <c r="NC134" s="15"/>
      <c r="ND134" s="15"/>
      <c r="NE134" s="15">
        <v>0</v>
      </c>
      <c r="NF134" s="15">
        <v>0</v>
      </c>
      <c r="NG134" s="15">
        <v>111153.73000000001</v>
      </c>
      <c r="NH134" s="15">
        <v>0</v>
      </c>
      <c r="NI134" s="15">
        <v>0</v>
      </c>
      <c r="NJ134" s="15">
        <v>0</v>
      </c>
      <c r="NK134" s="15">
        <v>0</v>
      </c>
      <c r="NL134" s="15"/>
      <c r="NM134" s="15"/>
      <c r="NN134" s="15"/>
      <c r="NO134" s="15"/>
      <c r="NP134" s="15"/>
      <c r="NQ134" s="15">
        <v>0</v>
      </c>
      <c r="NR134" s="15">
        <v>0</v>
      </c>
      <c r="NS134" s="15">
        <v>0</v>
      </c>
      <c r="NT134" s="15">
        <v>3948234.6199999992</v>
      </c>
      <c r="NU134" s="15">
        <v>0</v>
      </c>
      <c r="NV134" s="15">
        <v>0</v>
      </c>
      <c r="NW134" s="15">
        <v>0</v>
      </c>
      <c r="NX134" s="15"/>
      <c r="NY134" s="15"/>
      <c r="NZ134" s="15"/>
      <c r="OA134" s="15"/>
      <c r="OB134" s="15"/>
      <c r="OC134" s="15">
        <v>0</v>
      </c>
      <c r="OD134" s="15">
        <v>0</v>
      </c>
      <c r="OE134" s="15">
        <v>0</v>
      </c>
      <c r="OF134" s="15">
        <v>0</v>
      </c>
      <c r="OG134" s="15">
        <v>0</v>
      </c>
      <c r="OH134" s="15">
        <v>0</v>
      </c>
      <c r="OI134" s="15">
        <v>0</v>
      </c>
      <c r="OJ134" s="15"/>
      <c r="OK134" s="15"/>
      <c r="OL134" s="15"/>
      <c r="OM134" s="15"/>
      <c r="ON134" s="15"/>
      <c r="OO134" s="15">
        <v>0</v>
      </c>
      <c r="OP134" s="15">
        <v>0</v>
      </c>
      <c r="OQ134" s="15">
        <v>0</v>
      </c>
      <c r="OR134" s="15">
        <v>0</v>
      </c>
      <c r="OS134" s="15">
        <v>0</v>
      </c>
      <c r="OT134" s="15">
        <v>34460.97</v>
      </c>
      <c r="OU134" s="15">
        <v>0</v>
      </c>
      <c r="OV134" s="15"/>
      <c r="OW134" s="15"/>
      <c r="OX134" s="15"/>
      <c r="OY134" s="15"/>
      <c r="OZ134" s="15"/>
      <c r="PA134" s="15">
        <v>0</v>
      </c>
      <c r="PB134" s="15">
        <v>0</v>
      </c>
      <c r="PC134" s="15">
        <v>0</v>
      </c>
      <c r="PD134" s="15">
        <v>0</v>
      </c>
      <c r="PE134" s="15">
        <v>0</v>
      </c>
      <c r="PF134" s="15">
        <v>0</v>
      </c>
      <c r="PG134" s="15">
        <v>119154.42000000001</v>
      </c>
      <c r="PH134" s="15"/>
      <c r="PI134" s="15"/>
      <c r="PJ134" s="15"/>
      <c r="PK134" s="15"/>
      <c r="PL134" s="15"/>
      <c r="PM134" s="15">
        <v>0</v>
      </c>
      <c r="PN134" s="15">
        <v>0</v>
      </c>
      <c r="PO134" s="15">
        <v>0</v>
      </c>
      <c r="PP134" s="15">
        <v>0</v>
      </c>
      <c r="PQ134" s="15">
        <v>0</v>
      </c>
      <c r="PR134" s="15">
        <v>0</v>
      </c>
      <c r="PS134" s="15">
        <v>0</v>
      </c>
      <c r="PT134" s="15"/>
      <c r="PU134" s="15"/>
      <c r="PV134" s="15"/>
      <c r="PW134" s="15"/>
      <c r="PX134" s="15"/>
      <c r="PY134" s="15">
        <v>0</v>
      </c>
      <c r="PZ134" s="15">
        <v>0</v>
      </c>
      <c r="QA134" s="15">
        <v>0</v>
      </c>
      <c r="QB134" s="15">
        <v>0</v>
      </c>
      <c r="QC134" s="15">
        <v>0</v>
      </c>
      <c r="QD134" s="15">
        <v>0</v>
      </c>
      <c r="QE134" s="15">
        <v>0</v>
      </c>
      <c r="QF134" s="15"/>
      <c r="QG134" s="15"/>
      <c r="QH134" s="15"/>
      <c r="QI134" s="15"/>
    </row>
    <row r="135" spans="16:451">
      <c r="P135" s="11"/>
      <c r="Q135" s="11"/>
      <c r="R135" s="13"/>
      <c r="S135" s="13" t="s">
        <v>52</v>
      </c>
      <c r="T135" s="16"/>
      <c r="U135" s="16">
        <v>5</v>
      </c>
      <c r="V135" s="16">
        <v>2</v>
      </c>
      <c r="W135" s="16">
        <v>2</v>
      </c>
      <c r="X135" s="16">
        <v>16</v>
      </c>
      <c r="Y135" s="16">
        <v>1</v>
      </c>
      <c r="Z135" s="16">
        <v>1</v>
      </c>
      <c r="AA135" s="16">
        <v>311</v>
      </c>
      <c r="AB135" s="16"/>
      <c r="AC135" s="16"/>
      <c r="AD135" s="16"/>
      <c r="AE135" s="16"/>
      <c r="AF135" s="24"/>
      <c r="AG135" s="24">
        <v>62455.91</v>
      </c>
      <c r="AH135" s="24">
        <v>25582.75</v>
      </c>
      <c r="AI135" s="24">
        <v>18831.54</v>
      </c>
      <c r="AJ135" s="24">
        <v>219911.87999999998</v>
      </c>
      <c r="AK135" s="24">
        <v>7157.78</v>
      </c>
      <c r="AL135" s="24">
        <v>10839.12</v>
      </c>
      <c r="AM135" s="24">
        <v>3985453.78</v>
      </c>
      <c r="AN135" s="24"/>
      <c r="AO135" s="24"/>
      <c r="AP135" s="24"/>
      <c r="AQ135" s="24"/>
      <c r="AR135" s="15"/>
      <c r="AS135" s="15">
        <v>61776.144500000009</v>
      </c>
      <c r="AT135" s="15">
        <v>25346.5</v>
      </c>
      <c r="AU135" s="15">
        <v>18732.310000000001</v>
      </c>
      <c r="AV135" s="15">
        <v>219514.37</v>
      </c>
      <c r="AW135" s="15">
        <v>7122.5354545454502</v>
      </c>
      <c r="AX135" s="15">
        <v>0</v>
      </c>
      <c r="AY135" s="15">
        <v>0</v>
      </c>
      <c r="AZ135" s="15"/>
      <c r="BA135" s="15"/>
      <c r="BB135" s="15"/>
      <c r="BC135" s="15"/>
      <c r="BD135" s="15"/>
      <c r="BE135" s="15">
        <v>679.76549999999929</v>
      </c>
      <c r="BF135" s="15">
        <v>236.2499999999996</v>
      </c>
      <c r="BG135" s="15">
        <v>99.229999999999592</v>
      </c>
      <c r="BH135" s="15">
        <v>397.51000000000022</v>
      </c>
      <c r="BI135" s="15">
        <v>35.244545454544998</v>
      </c>
      <c r="BJ135" s="15">
        <v>0</v>
      </c>
      <c r="BK135" s="15">
        <v>0</v>
      </c>
      <c r="BL135" s="15"/>
      <c r="BM135" s="15"/>
      <c r="BN135" s="15"/>
      <c r="BO135" s="15"/>
      <c r="BP135" s="15"/>
      <c r="BQ135" s="15">
        <v>2089.8554237500002</v>
      </c>
      <c r="BR135" s="15">
        <v>0</v>
      </c>
      <c r="BS135" s="15">
        <v>0</v>
      </c>
      <c r="BT135" s="15">
        <v>0</v>
      </c>
      <c r="BU135" s="15">
        <v>101.342235166667</v>
      </c>
      <c r="BV135" s="15">
        <v>0</v>
      </c>
      <c r="BW135" s="15">
        <v>0</v>
      </c>
      <c r="BX135" s="15"/>
      <c r="BY135" s="15"/>
      <c r="BZ135" s="15"/>
      <c r="CA135" s="15"/>
      <c r="CB135" s="17" t="e">
        <v>#DIV/0!</v>
      </c>
      <c r="CC135" s="17">
        <v>0</v>
      </c>
      <c r="CD135" s="17">
        <v>0</v>
      </c>
      <c r="CE135" s="17">
        <v>0</v>
      </c>
      <c r="CF135" s="17">
        <v>0</v>
      </c>
      <c r="CG135" s="17">
        <v>0</v>
      </c>
      <c r="CH135" s="17">
        <v>0</v>
      </c>
      <c r="CI135" s="17">
        <v>1</v>
      </c>
      <c r="CJ135" s="17" t="e">
        <v>#DIV/0!</v>
      </c>
      <c r="CK135" s="17" t="e">
        <v>#DIV/0!</v>
      </c>
      <c r="CL135" s="17" t="e">
        <v>#DIV/0!</v>
      </c>
      <c r="CM135" s="17" t="e">
        <v>#DIV/0!</v>
      </c>
      <c r="CN135" s="17" t="e">
        <v>#DIV/0!</v>
      </c>
      <c r="CO135" s="17">
        <v>0</v>
      </c>
      <c r="CP135" s="17">
        <v>0</v>
      </c>
      <c r="CQ135" s="17">
        <v>0</v>
      </c>
      <c r="CR135" s="17">
        <v>0</v>
      </c>
      <c r="CS135" s="17">
        <v>0</v>
      </c>
      <c r="CT135" s="17">
        <v>0</v>
      </c>
      <c r="CU135" s="17">
        <v>0</v>
      </c>
      <c r="CV135" s="17" t="e">
        <v>#DIV/0!</v>
      </c>
      <c r="CW135" s="17" t="e">
        <v>#DIV/0!</v>
      </c>
      <c r="CX135" s="17" t="e">
        <v>#DIV/0!</v>
      </c>
      <c r="CY135" s="17" t="e">
        <v>#DIV/0!</v>
      </c>
      <c r="CZ135" s="17">
        <v>0</v>
      </c>
      <c r="DA135" s="17">
        <v>0.16329063895080875</v>
      </c>
      <c r="DB135" s="17">
        <v>0.17990000000000003</v>
      </c>
      <c r="DC135" s="17">
        <v>0.17989999999999998</v>
      </c>
      <c r="DD135" s="17">
        <v>0.16972993836193903</v>
      </c>
      <c r="DE135" s="17">
        <v>0.16990000000000002</v>
      </c>
      <c r="DF135" s="17">
        <v>0.17990000000000003</v>
      </c>
      <c r="DG135" s="17">
        <v>0.17074935006294836</v>
      </c>
      <c r="DH135" s="17">
        <v>0</v>
      </c>
      <c r="DI135" s="17">
        <v>0</v>
      </c>
      <c r="DJ135" s="17">
        <v>0</v>
      </c>
      <c r="DK135" s="17">
        <v>0</v>
      </c>
      <c r="DL135" s="18">
        <v>0</v>
      </c>
      <c r="DM135" s="18">
        <v>120</v>
      </c>
      <c r="DN135" s="18">
        <v>120</v>
      </c>
      <c r="DO135" s="18">
        <v>120</v>
      </c>
      <c r="DP135" s="18">
        <v>120</v>
      </c>
      <c r="DQ135" s="18">
        <v>120</v>
      </c>
      <c r="DR135" s="18">
        <v>120.00000000000001</v>
      </c>
      <c r="DS135" s="18">
        <v>118.06899604864228</v>
      </c>
      <c r="DT135" s="18">
        <v>0</v>
      </c>
      <c r="DU135" s="18">
        <v>0</v>
      </c>
      <c r="DV135" s="18">
        <v>0</v>
      </c>
      <c r="DW135" s="18">
        <v>0</v>
      </c>
      <c r="DX135" s="18">
        <v>0</v>
      </c>
      <c r="DY135" s="18">
        <v>105.44529779936846</v>
      </c>
      <c r="DZ135" s="18">
        <v>106.4928247734139</v>
      </c>
      <c r="EA135" s="18">
        <v>104.97235023041475</v>
      </c>
      <c r="EB135" s="18">
        <v>104.54872726796175</v>
      </c>
      <c r="EC135" s="18">
        <v>104</v>
      </c>
      <c r="ED135" s="18">
        <v>102.00000000000001</v>
      </c>
      <c r="EE135" s="18">
        <v>102.5370532305668</v>
      </c>
      <c r="EF135" s="18">
        <v>0</v>
      </c>
      <c r="EG135" s="18">
        <v>0</v>
      </c>
      <c r="EH135" s="18">
        <v>0</v>
      </c>
      <c r="EI135" s="18">
        <v>0</v>
      </c>
      <c r="EJ135" s="18">
        <v>0</v>
      </c>
      <c r="EK135" s="18">
        <v>14.554702200631533</v>
      </c>
      <c r="EL135" s="18">
        <v>14.492824773413897</v>
      </c>
      <c r="EM135" s="18">
        <v>15.027649769585253</v>
      </c>
      <c r="EN135" s="18">
        <v>16.20834625650345</v>
      </c>
      <c r="EO135" s="18">
        <v>18</v>
      </c>
      <c r="EP135" s="18">
        <v>18</v>
      </c>
      <c r="EQ135" s="18">
        <v>15.706127435397866</v>
      </c>
      <c r="ER135" s="18">
        <v>0</v>
      </c>
      <c r="ES135" s="18">
        <v>0</v>
      </c>
      <c r="ET135" s="18">
        <v>0</v>
      </c>
      <c r="EU135" s="18">
        <v>0</v>
      </c>
      <c r="EV135" s="18">
        <v>0</v>
      </c>
      <c r="EW135" s="18">
        <v>605.89134973932346</v>
      </c>
      <c r="EX135" s="18">
        <v>601.33251510574019</v>
      </c>
      <c r="EY135" s="18">
        <v>659.10368663594465</v>
      </c>
      <c r="EZ135" s="18">
        <v>640.34241886797395</v>
      </c>
      <c r="FA135" s="18">
        <v>761</v>
      </c>
      <c r="FB135" s="18">
        <v>668.5</v>
      </c>
      <c r="FC135" s="18">
        <v>668.21518218191738</v>
      </c>
      <c r="FD135" s="18">
        <v>0</v>
      </c>
      <c r="FE135" s="18">
        <v>0</v>
      </c>
      <c r="FF135" s="18">
        <v>0</v>
      </c>
      <c r="FG135" s="18">
        <v>0</v>
      </c>
      <c r="FH135" s="14">
        <v>0</v>
      </c>
      <c r="FI135" s="14">
        <v>14407.6</v>
      </c>
      <c r="FJ135" s="14">
        <v>14750</v>
      </c>
      <c r="FK135" s="14">
        <v>10850</v>
      </c>
      <c r="FL135" s="14">
        <v>16015.625</v>
      </c>
      <c r="FM135" s="14">
        <v>9500</v>
      </c>
      <c r="FN135" s="14">
        <v>12682</v>
      </c>
      <c r="FO135" s="14">
        <v>15368.270096463022</v>
      </c>
      <c r="FP135" s="14">
        <v>0</v>
      </c>
      <c r="FQ135" s="14">
        <v>0</v>
      </c>
      <c r="FR135" s="14">
        <v>0</v>
      </c>
      <c r="FS135" s="14">
        <v>0</v>
      </c>
      <c r="FT135" s="17">
        <v>0</v>
      </c>
      <c r="FU135" s="17">
        <v>0.10182417612926511</v>
      </c>
      <c r="FV135" s="17">
        <v>0.1023728813559322</v>
      </c>
      <c r="FW135" s="17">
        <v>0.1</v>
      </c>
      <c r="FX135" s="17">
        <v>0.10666536585365853</v>
      </c>
      <c r="FY135" s="17">
        <v>0.20499999999999999</v>
      </c>
      <c r="FZ135" s="17">
        <v>0.105</v>
      </c>
      <c r="GA135" s="17">
        <v>0.12511043968321581</v>
      </c>
      <c r="GB135" s="17">
        <v>0</v>
      </c>
      <c r="GC135" s="17">
        <v>0</v>
      </c>
      <c r="GD135" s="17">
        <v>0</v>
      </c>
      <c r="GE135" s="17">
        <v>0</v>
      </c>
      <c r="GF135" s="16"/>
      <c r="GG135" s="16">
        <v>0</v>
      </c>
      <c r="GH135" s="16">
        <v>0</v>
      </c>
      <c r="GI135" s="16">
        <v>0</v>
      </c>
      <c r="GJ135" s="16">
        <v>0</v>
      </c>
      <c r="GK135" s="16">
        <v>0</v>
      </c>
      <c r="GL135" s="16">
        <v>0</v>
      </c>
      <c r="GM135" s="16">
        <v>0</v>
      </c>
      <c r="GN135" s="16"/>
      <c r="GO135" s="16"/>
      <c r="GP135" s="16"/>
      <c r="GQ135" s="16"/>
      <c r="GR135" s="16"/>
      <c r="GS135" s="16">
        <v>5</v>
      </c>
      <c r="GT135" s="16">
        <v>0</v>
      </c>
      <c r="GU135" s="16">
        <v>0</v>
      </c>
      <c r="GV135" s="16">
        <v>0</v>
      </c>
      <c r="GW135" s="16">
        <v>0</v>
      </c>
      <c r="GX135" s="16">
        <v>0</v>
      </c>
      <c r="GY135" s="16">
        <v>0</v>
      </c>
      <c r="GZ135" s="16"/>
      <c r="HA135" s="16"/>
      <c r="HB135" s="16"/>
      <c r="HC135" s="16"/>
      <c r="HD135" s="16"/>
      <c r="HE135" s="16">
        <v>0</v>
      </c>
      <c r="HF135" s="16">
        <v>2</v>
      </c>
      <c r="HG135" s="16">
        <v>0</v>
      </c>
      <c r="HH135" s="16">
        <v>0</v>
      </c>
      <c r="HI135" s="16">
        <v>0</v>
      </c>
      <c r="HJ135" s="16">
        <v>0</v>
      </c>
      <c r="HK135" s="16">
        <v>0</v>
      </c>
      <c r="HL135" s="16"/>
      <c r="HM135" s="16"/>
      <c r="HN135" s="16"/>
      <c r="HO135" s="16"/>
      <c r="HP135" s="16"/>
      <c r="HQ135" s="16">
        <v>0</v>
      </c>
      <c r="HR135" s="16">
        <v>0</v>
      </c>
      <c r="HS135" s="16">
        <v>2</v>
      </c>
      <c r="HT135" s="16">
        <v>0</v>
      </c>
      <c r="HU135" s="16">
        <v>0</v>
      </c>
      <c r="HV135" s="16">
        <v>0</v>
      </c>
      <c r="HW135" s="16">
        <v>0</v>
      </c>
      <c r="HX135" s="16"/>
      <c r="HY135" s="16"/>
      <c r="HZ135" s="16"/>
      <c r="IA135" s="16"/>
      <c r="IB135" s="16"/>
      <c r="IC135" s="16">
        <v>0</v>
      </c>
      <c r="ID135" s="16">
        <v>0</v>
      </c>
      <c r="IE135" s="16">
        <v>0</v>
      </c>
      <c r="IF135" s="16">
        <v>16</v>
      </c>
      <c r="IG135" s="16">
        <v>0</v>
      </c>
      <c r="IH135" s="16">
        <v>0</v>
      </c>
      <c r="II135" s="16">
        <v>0</v>
      </c>
      <c r="IJ135" s="16"/>
      <c r="IK135" s="16"/>
      <c r="IL135" s="16"/>
      <c r="IM135" s="16"/>
      <c r="IN135" s="16"/>
      <c r="IO135" s="16">
        <v>0</v>
      </c>
      <c r="IP135" s="16">
        <v>0</v>
      </c>
      <c r="IQ135" s="16">
        <v>0</v>
      </c>
      <c r="IR135" s="16">
        <v>0</v>
      </c>
      <c r="IS135" s="16">
        <v>0</v>
      </c>
      <c r="IT135" s="16">
        <v>0</v>
      </c>
      <c r="IU135" s="16">
        <v>0</v>
      </c>
      <c r="IV135" s="16"/>
      <c r="IW135" s="16"/>
      <c r="IX135" s="16"/>
      <c r="IY135" s="16"/>
      <c r="IZ135" s="16"/>
      <c r="JA135" s="16">
        <v>0</v>
      </c>
      <c r="JB135" s="16">
        <v>0</v>
      </c>
      <c r="JC135" s="16">
        <v>0</v>
      </c>
      <c r="JD135" s="16">
        <v>0</v>
      </c>
      <c r="JE135" s="16">
        <v>0</v>
      </c>
      <c r="JF135" s="16">
        <v>1</v>
      </c>
      <c r="JG135" s="16">
        <v>0</v>
      </c>
      <c r="JH135" s="16"/>
      <c r="JI135" s="16"/>
      <c r="JJ135" s="16"/>
      <c r="JK135" s="16"/>
      <c r="JL135" s="16"/>
      <c r="JM135" s="16">
        <v>0</v>
      </c>
      <c r="JN135" s="16">
        <v>0</v>
      </c>
      <c r="JO135" s="16">
        <v>0</v>
      </c>
      <c r="JP135" s="16">
        <v>0</v>
      </c>
      <c r="JQ135" s="16">
        <v>0</v>
      </c>
      <c r="JR135" s="16">
        <v>0</v>
      </c>
      <c r="JS135" s="16">
        <v>311</v>
      </c>
      <c r="JT135" s="16"/>
      <c r="JU135" s="16"/>
      <c r="JV135" s="16"/>
      <c r="JW135" s="16"/>
      <c r="JX135" s="16"/>
      <c r="JY135" s="16">
        <v>0</v>
      </c>
      <c r="JZ135" s="16">
        <v>0</v>
      </c>
      <c r="KA135" s="16">
        <v>0</v>
      </c>
      <c r="KB135" s="16">
        <v>0</v>
      </c>
      <c r="KC135" s="16">
        <v>0</v>
      </c>
      <c r="KD135" s="16">
        <v>0</v>
      </c>
      <c r="KE135" s="16">
        <v>0</v>
      </c>
      <c r="KF135" s="16"/>
      <c r="KG135" s="16"/>
      <c r="KH135" s="16"/>
      <c r="KI135" s="16"/>
      <c r="KJ135" s="16"/>
      <c r="KK135" s="16">
        <v>0</v>
      </c>
      <c r="KL135" s="16">
        <v>0</v>
      </c>
      <c r="KM135" s="16">
        <v>0</v>
      </c>
      <c r="KN135" s="16">
        <v>0</v>
      </c>
      <c r="KO135" s="16">
        <v>0</v>
      </c>
      <c r="KP135" s="16">
        <v>0</v>
      </c>
      <c r="KQ135" s="16">
        <v>0</v>
      </c>
      <c r="KR135" s="16"/>
      <c r="KS135" s="16"/>
      <c r="KT135" s="16"/>
      <c r="KU135" s="16"/>
      <c r="KV135" s="16"/>
      <c r="KW135" s="16">
        <v>0</v>
      </c>
      <c r="KX135" s="16">
        <v>0</v>
      </c>
      <c r="KY135" s="16">
        <v>0</v>
      </c>
      <c r="KZ135" s="16">
        <v>0</v>
      </c>
      <c r="LA135" s="16">
        <v>0</v>
      </c>
      <c r="LB135" s="16">
        <v>0</v>
      </c>
      <c r="LC135" s="16">
        <v>0</v>
      </c>
      <c r="LD135" s="16"/>
      <c r="LE135" s="16"/>
      <c r="LF135" s="16"/>
      <c r="LG135" s="16"/>
      <c r="LH135" s="16"/>
      <c r="LI135" s="16">
        <v>0</v>
      </c>
      <c r="LJ135" s="16">
        <v>0</v>
      </c>
      <c r="LK135" s="16">
        <v>0</v>
      </c>
      <c r="LL135" s="16">
        <v>0</v>
      </c>
      <c r="LM135" s="16">
        <v>0</v>
      </c>
      <c r="LN135" s="16">
        <v>0</v>
      </c>
      <c r="LO135" s="16">
        <v>0</v>
      </c>
      <c r="LP135" s="16"/>
      <c r="LQ135" s="16"/>
      <c r="LR135" s="16"/>
      <c r="LS135" s="16"/>
      <c r="LT135" s="15"/>
      <c r="LU135" s="15">
        <v>0</v>
      </c>
      <c r="LV135" s="15">
        <v>0</v>
      </c>
      <c r="LW135" s="15">
        <v>0</v>
      </c>
      <c r="LX135" s="15">
        <v>0</v>
      </c>
      <c r="LY135" s="15">
        <v>0</v>
      </c>
      <c r="LZ135" s="15">
        <v>0</v>
      </c>
      <c r="MA135" s="15">
        <v>0</v>
      </c>
      <c r="MB135" s="15"/>
      <c r="MC135" s="15"/>
      <c r="MD135" s="15"/>
      <c r="ME135" s="15"/>
      <c r="MF135" s="15"/>
      <c r="MG135" s="15">
        <v>61776.144500000009</v>
      </c>
      <c r="MH135" s="15">
        <v>0</v>
      </c>
      <c r="MI135" s="15">
        <v>0</v>
      </c>
      <c r="MJ135" s="15">
        <v>0</v>
      </c>
      <c r="MK135" s="15">
        <v>0</v>
      </c>
      <c r="ML135" s="15">
        <v>0</v>
      </c>
      <c r="MM135" s="15">
        <v>0</v>
      </c>
      <c r="MN135" s="15"/>
      <c r="MO135" s="15"/>
      <c r="MP135" s="15"/>
      <c r="MQ135" s="15"/>
      <c r="MR135" s="15"/>
      <c r="MS135" s="15">
        <v>0</v>
      </c>
      <c r="MT135" s="15">
        <v>25346.5</v>
      </c>
      <c r="MU135" s="15">
        <v>0</v>
      </c>
      <c r="MV135" s="15">
        <v>0</v>
      </c>
      <c r="MW135" s="15">
        <v>0</v>
      </c>
      <c r="MX135" s="15">
        <v>0</v>
      </c>
      <c r="MY135" s="15">
        <v>0</v>
      </c>
      <c r="MZ135" s="15"/>
      <c r="NA135" s="15"/>
      <c r="NB135" s="15"/>
      <c r="NC135" s="15"/>
      <c r="ND135" s="15"/>
      <c r="NE135" s="15">
        <v>0</v>
      </c>
      <c r="NF135" s="15">
        <v>0</v>
      </c>
      <c r="NG135" s="15">
        <v>18732.310000000001</v>
      </c>
      <c r="NH135" s="15">
        <v>0</v>
      </c>
      <c r="NI135" s="15">
        <v>0</v>
      </c>
      <c r="NJ135" s="15">
        <v>0</v>
      </c>
      <c r="NK135" s="15">
        <v>0</v>
      </c>
      <c r="NL135" s="15"/>
      <c r="NM135" s="15"/>
      <c r="NN135" s="15"/>
      <c r="NO135" s="15"/>
      <c r="NP135" s="15"/>
      <c r="NQ135" s="15">
        <v>0</v>
      </c>
      <c r="NR135" s="15">
        <v>0</v>
      </c>
      <c r="NS135" s="15">
        <v>0</v>
      </c>
      <c r="NT135" s="15">
        <v>219514.37</v>
      </c>
      <c r="NU135" s="15">
        <v>0</v>
      </c>
      <c r="NV135" s="15">
        <v>0</v>
      </c>
      <c r="NW135" s="15">
        <v>0</v>
      </c>
      <c r="NX135" s="15"/>
      <c r="NY135" s="15"/>
      <c r="NZ135" s="15"/>
      <c r="OA135" s="15"/>
      <c r="OB135" s="15"/>
      <c r="OC135" s="15">
        <v>0</v>
      </c>
      <c r="OD135" s="15">
        <v>0</v>
      </c>
      <c r="OE135" s="15">
        <v>0</v>
      </c>
      <c r="OF135" s="15">
        <v>0</v>
      </c>
      <c r="OG135" s="15">
        <v>0</v>
      </c>
      <c r="OH135" s="15">
        <v>0</v>
      </c>
      <c r="OI135" s="15">
        <v>0</v>
      </c>
      <c r="OJ135" s="15"/>
      <c r="OK135" s="15"/>
      <c r="OL135" s="15"/>
      <c r="OM135" s="15"/>
      <c r="ON135" s="15"/>
      <c r="OO135" s="15">
        <v>0</v>
      </c>
      <c r="OP135" s="15">
        <v>0</v>
      </c>
      <c r="OQ135" s="15">
        <v>0</v>
      </c>
      <c r="OR135" s="15">
        <v>0</v>
      </c>
      <c r="OS135" s="15">
        <v>0</v>
      </c>
      <c r="OT135" s="15">
        <v>10839.12</v>
      </c>
      <c r="OU135" s="15">
        <v>0</v>
      </c>
      <c r="OV135" s="15"/>
      <c r="OW135" s="15"/>
      <c r="OX135" s="15"/>
      <c r="OY135" s="15"/>
      <c r="OZ135" s="15"/>
      <c r="PA135" s="15">
        <v>0</v>
      </c>
      <c r="PB135" s="15">
        <v>0</v>
      </c>
      <c r="PC135" s="15">
        <v>0</v>
      </c>
      <c r="PD135" s="15">
        <v>0</v>
      </c>
      <c r="PE135" s="15">
        <v>0</v>
      </c>
      <c r="PF135" s="15">
        <v>0</v>
      </c>
      <c r="PG135" s="15">
        <v>3985453.78</v>
      </c>
      <c r="PH135" s="15"/>
      <c r="PI135" s="15"/>
      <c r="PJ135" s="15"/>
      <c r="PK135" s="15"/>
      <c r="PL135" s="15"/>
      <c r="PM135" s="15">
        <v>0</v>
      </c>
      <c r="PN135" s="15">
        <v>0</v>
      </c>
      <c r="PO135" s="15">
        <v>0</v>
      </c>
      <c r="PP135" s="15">
        <v>0</v>
      </c>
      <c r="PQ135" s="15">
        <v>0</v>
      </c>
      <c r="PR135" s="15">
        <v>0</v>
      </c>
      <c r="PS135" s="15">
        <v>0</v>
      </c>
      <c r="PT135" s="15"/>
      <c r="PU135" s="15"/>
      <c r="PV135" s="15"/>
      <c r="PW135" s="15"/>
      <c r="PX135" s="15"/>
      <c r="PY135" s="15">
        <v>0</v>
      </c>
      <c r="PZ135" s="15">
        <v>0</v>
      </c>
      <c r="QA135" s="15">
        <v>0</v>
      </c>
      <c r="QB135" s="15">
        <v>0</v>
      </c>
      <c r="QC135" s="15">
        <v>0</v>
      </c>
      <c r="QD135" s="15">
        <v>0</v>
      </c>
      <c r="QE135" s="15">
        <v>0</v>
      </c>
      <c r="QF135" s="15"/>
      <c r="QG135" s="15"/>
      <c r="QH135" s="15"/>
      <c r="QI135" s="15"/>
    </row>
    <row r="136" spans="16:451">
      <c r="P136" s="11"/>
      <c r="Q136" s="11"/>
      <c r="R136" s="13"/>
      <c r="S136" s="13" t="s">
        <v>99</v>
      </c>
      <c r="T136" s="16"/>
      <c r="U136" s="16">
        <v>9</v>
      </c>
      <c r="V136" s="16">
        <v>1</v>
      </c>
      <c r="W136" s="16"/>
      <c r="X136" s="16"/>
      <c r="Y136" s="16">
        <v>1</v>
      </c>
      <c r="Z136" s="16"/>
      <c r="AA136" s="16"/>
      <c r="AB136" s="16"/>
      <c r="AC136" s="16"/>
      <c r="AD136" s="16"/>
      <c r="AE136" s="16"/>
      <c r="AF136" s="24"/>
      <c r="AG136" s="24">
        <v>132812.39833333332</v>
      </c>
      <c r="AH136" s="24">
        <v>13102.17</v>
      </c>
      <c r="AI136" s="24"/>
      <c r="AJ136" s="24"/>
      <c r="AK136" s="24">
        <v>8510.77</v>
      </c>
      <c r="AL136" s="24"/>
      <c r="AM136" s="24"/>
      <c r="AN136" s="24"/>
      <c r="AO136" s="24"/>
      <c r="AP136" s="24"/>
      <c r="AQ136" s="24"/>
      <c r="AR136" s="15"/>
      <c r="AS136" s="15">
        <v>132420.41666666669</v>
      </c>
      <c r="AT136" s="15">
        <v>13102.17</v>
      </c>
      <c r="AU136" s="15"/>
      <c r="AV136" s="15"/>
      <c r="AW136" s="15">
        <v>8477.15</v>
      </c>
      <c r="AX136" s="15"/>
      <c r="AY136" s="15"/>
      <c r="AZ136" s="15"/>
      <c r="BA136" s="15"/>
      <c r="BB136" s="15"/>
      <c r="BC136" s="15"/>
      <c r="BD136" s="15"/>
      <c r="BE136" s="15">
        <v>391.98166666666464</v>
      </c>
      <c r="BF136" s="15">
        <v>0</v>
      </c>
      <c r="BG136" s="15"/>
      <c r="BH136" s="15"/>
      <c r="BI136" s="15">
        <v>33.6200000000008</v>
      </c>
      <c r="BJ136" s="15"/>
      <c r="BK136" s="15"/>
      <c r="BL136" s="15"/>
      <c r="BM136" s="15"/>
      <c r="BN136" s="15"/>
      <c r="BO136" s="15"/>
      <c r="BP136" s="15"/>
      <c r="BQ136" s="15">
        <v>1970.037496680555</v>
      </c>
      <c r="BR136" s="15">
        <v>0</v>
      </c>
      <c r="BS136" s="15"/>
      <c r="BT136" s="15"/>
      <c r="BU136" s="15">
        <v>127.59062691666701</v>
      </c>
      <c r="BV136" s="15"/>
      <c r="BW136" s="15"/>
      <c r="BX136" s="15"/>
      <c r="BY136" s="15"/>
      <c r="BZ136" s="15"/>
      <c r="CA136" s="15"/>
      <c r="CB136" s="17" t="e">
        <v>#DIV/0!</v>
      </c>
      <c r="CC136" s="17">
        <v>0</v>
      </c>
      <c r="CD136" s="17">
        <v>0</v>
      </c>
      <c r="CE136" s="17" t="e">
        <v>#DIV/0!</v>
      </c>
      <c r="CF136" s="17" t="e">
        <v>#DIV/0!</v>
      </c>
      <c r="CG136" s="17">
        <v>0</v>
      </c>
      <c r="CH136" s="17" t="e">
        <v>#DIV/0!</v>
      </c>
      <c r="CI136" s="17" t="e">
        <v>#DIV/0!</v>
      </c>
      <c r="CJ136" s="17" t="e">
        <v>#DIV/0!</v>
      </c>
      <c r="CK136" s="17" t="e">
        <v>#DIV/0!</v>
      </c>
      <c r="CL136" s="17" t="e">
        <v>#DIV/0!</v>
      </c>
      <c r="CM136" s="17" t="e">
        <v>#DIV/0!</v>
      </c>
      <c r="CN136" s="17" t="e">
        <v>#DIV/0!</v>
      </c>
      <c r="CO136" s="17">
        <v>0</v>
      </c>
      <c r="CP136" s="17">
        <v>0</v>
      </c>
      <c r="CQ136" s="17" t="e">
        <v>#DIV/0!</v>
      </c>
      <c r="CR136" s="17" t="e">
        <v>#DIV/0!</v>
      </c>
      <c r="CS136" s="17">
        <v>0</v>
      </c>
      <c r="CT136" s="17" t="e">
        <v>#DIV/0!</v>
      </c>
      <c r="CU136" s="17" t="e">
        <v>#DIV/0!</v>
      </c>
      <c r="CV136" s="17" t="e">
        <v>#DIV/0!</v>
      </c>
      <c r="CW136" s="17" t="e">
        <v>#DIV/0!</v>
      </c>
      <c r="CX136" s="17" t="e">
        <v>#DIV/0!</v>
      </c>
      <c r="CY136" s="17" t="e">
        <v>#DIV/0!</v>
      </c>
      <c r="CZ136" s="17">
        <v>0</v>
      </c>
      <c r="DA136" s="17">
        <v>0.17799242574470836</v>
      </c>
      <c r="DB136" s="17">
        <v>0.17989999999999998</v>
      </c>
      <c r="DC136" s="17">
        <v>0</v>
      </c>
      <c r="DD136" s="17">
        <v>0</v>
      </c>
      <c r="DE136" s="17">
        <v>0.17989999999999998</v>
      </c>
      <c r="DF136" s="17">
        <v>0</v>
      </c>
      <c r="DG136" s="17">
        <v>0</v>
      </c>
      <c r="DH136" s="17">
        <v>0</v>
      </c>
      <c r="DI136" s="17">
        <v>0</v>
      </c>
      <c r="DJ136" s="17">
        <v>0</v>
      </c>
      <c r="DK136" s="17">
        <v>0</v>
      </c>
      <c r="DL136" s="18">
        <v>0</v>
      </c>
      <c r="DM136" s="18">
        <v>120</v>
      </c>
      <c r="DN136" s="18">
        <v>120</v>
      </c>
      <c r="DO136" s="18">
        <v>0</v>
      </c>
      <c r="DP136" s="18">
        <v>0</v>
      </c>
      <c r="DQ136" s="18">
        <v>120</v>
      </c>
      <c r="DR136" s="18">
        <v>0</v>
      </c>
      <c r="DS136" s="18">
        <v>0</v>
      </c>
      <c r="DT136" s="18">
        <v>0</v>
      </c>
      <c r="DU136" s="18">
        <v>0</v>
      </c>
      <c r="DV136" s="18">
        <v>0</v>
      </c>
      <c r="DW136" s="18">
        <v>0</v>
      </c>
      <c r="DX136" s="18">
        <v>0</v>
      </c>
      <c r="DY136" s="18">
        <v>106.76701010188098</v>
      </c>
      <c r="DZ136" s="18">
        <v>105</v>
      </c>
      <c r="EA136" s="18">
        <v>0</v>
      </c>
      <c r="EB136" s="18">
        <v>0</v>
      </c>
      <c r="EC136" s="18">
        <v>105</v>
      </c>
      <c r="ED136" s="18">
        <v>0</v>
      </c>
      <c r="EE136" s="18">
        <v>0</v>
      </c>
      <c r="EF136" s="18">
        <v>0</v>
      </c>
      <c r="EG136" s="18">
        <v>0</v>
      </c>
      <c r="EH136" s="18">
        <v>0</v>
      </c>
      <c r="EI136" s="18">
        <v>0</v>
      </c>
      <c r="EJ136" s="18">
        <v>0</v>
      </c>
      <c r="EK136" s="18">
        <v>15.425428575534193</v>
      </c>
      <c r="EL136" s="18">
        <v>17</v>
      </c>
      <c r="EM136" s="18">
        <v>0</v>
      </c>
      <c r="EN136" s="18">
        <v>0</v>
      </c>
      <c r="EO136" s="18">
        <v>17</v>
      </c>
      <c r="EP136" s="18">
        <v>0</v>
      </c>
      <c r="EQ136" s="18">
        <v>0</v>
      </c>
      <c r="ER136" s="18">
        <v>0</v>
      </c>
      <c r="ES136" s="18">
        <v>0</v>
      </c>
      <c r="ET136" s="18">
        <v>0</v>
      </c>
      <c r="EU136" s="18">
        <v>0</v>
      </c>
      <c r="EV136" s="18">
        <v>0</v>
      </c>
      <c r="EW136" s="18">
        <v>635.0772068698551</v>
      </c>
      <c r="EX136" s="18">
        <v>720.5</v>
      </c>
      <c r="EY136" s="18">
        <v>0</v>
      </c>
      <c r="EZ136" s="18">
        <v>0</v>
      </c>
      <c r="FA136" s="18">
        <v>619</v>
      </c>
      <c r="FB136" s="18">
        <v>0</v>
      </c>
      <c r="FC136" s="18">
        <v>0</v>
      </c>
      <c r="FD136" s="18">
        <v>0</v>
      </c>
      <c r="FE136" s="18">
        <v>0</v>
      </c>
      <c r="FF136" s="18">
        <v>0</v>
      </c>
      <c r="FG136" s="18">
        <v>0</v>
      </c>
      <c r="FH136" s="14">
        <v>0</v>
      </c>
      <c r="FI136" s="14">
        <v>17538.888888888891</v>
      </c>
      <c r="FJ136" s="14">
        <v>15250</v>
      </c>
      <c r="FK136" s="14">
        <v>0</v>
      </c>
      <c r="FL136" s="14">
        <v>0</v>
      </c>
      <c r="FM136" s="14">
        <v>10600</v>
      </c>
      <c r="FN136" s="14">
        <v>0</v>
      </c>
      <c r="FO136" s="14">
        <v>0</v>
      </c>
      <c r="FP136" s="14">
        <v>0</v>
      </c>
      <c r="FQ136" s="14">
        <v>0</v>
      </c>
      <c r="FR136" s="14">
        <v>0</v>
      </c>
      <c r="FS136" s="14">
        <v>0</v>
      </c>
      <c r="FT136" s="17">
        <v>0</v>
      </c>
      <c r="FU136" s="17">
        <v>0.1182641748495407</v>
      </c>
      <c r="FV136" s="17">
        <v>0.1</v>
      </c>
      <c r="FW136" s="17">
        <v>0</v>
      </c>
      <c r="FX136" s="17">
        <v>0</v>
      </c>
      <c r="FY136" s="17">
        <v>0.15566037735849056</v>
      </c>
      <c r="FZ136" s="17">
        <v>0</v>
      </c>
      <c r="GA136" s="17">
        <v>0</v>
      </c>
      <c r="GB136" s="17">
        <v>0</v>
      </c>
      <c r="GC136" s="17">
        <v>0</v>
      </c>
      <c r="GD136" s="17">
        <v>0</v>
      </c>
      <c r="GE136" s="17">
        <v>0</v>
      </c>
      <c r="GF136" s="16"/>
      <c r="GG136" s="16">
        <v>0</v>
      </c>
      <c r="GH136" s="16">
        <v>0</v>
      </c>
      <c r="GI136" s="16"/>
      <c r="GJ136" s="16"/>
      <c r="GK136" s="16">
        <v>0</v>
      </c>
      <c r="GL136" s="16"/>
      <c r="GM136" s="16"/>
      <c r="GN136" s="16"/>
      <c r="GO136" s="16"/>
      <c r="GP136" s="16"/>
      <c r="GQ136" s="16"/>
      <c r="GR136" s="16"/>
      <c r="GS136" s="16">
        <v>9</v>
      </c>
      <c r="GT136" s="16">
        <v>0</v>
      </c>
      <c r="GU136" s="16"/>
      <c r="GV136" s="16"/>
      <c r="GW136" s="16">
        <v>0</v>
      </c>
      <c r="GX136" s="16"/>
      <c r="GY136" s="16"/>
      <c r="GZ136" s="16"/>
      <c r="HA136" s="16"/>
      <c r="HB136" s="16"/>
      <c r="HC136" s="16"/>
      <c r="HD136" s="16"/>
      <c r="HE136" s="16">
        <v>0</v>
      </c>
      <c r="HF136" s="16">
        <v>1</v>
      </c>
      <c r="HG136" s="16"/>
      <c r="HH136" s="16"/>
      <c r="HI136" s="16">
        <v>0</v>
      </c>
      <c r="HJ136" s="16"/>
      <c r="HK136" s="16"/>
      <c r="HL136" s="16"/>
      <c r="HM136" s="16"/>
      <c r="HN136" s="16"/>
      <c r="HO136" s="16"/>
      <c r="HP136" s="16"/>
      <c r="HQ136" s="16">
        <v>0</v>
      </c>
      <c r="HR136" s="16">
        <v>0</v>
      </c>
      <c r="HS136" s="16"/>
      <c r="HT136" s="16"/>
      <c r="HU136" s="16">
        <v>0</v>
      </c>
      <c r="HV136" s="16"/>
      <c r="HW136" s="16"/>
      <c r="HX136" s="16"/>
      <c r="HY136" s="16"/>
      <c r="HZ136" s="16"/>
      <c r="IA136" s="16"/>
      <c r="IB136" s="16"/>
      <c r="IC136" s="16">
        <v>0</v>
      </c>
      <c r="ID136" s="16">
        <v>0</v>
      </c>
      <c r="IE136" s="16"/>
      <c r="IF136" s="16"/>
      <c r="IG136" s="16">
        <v>0</v>
      </c>
      <c r="IH136" s="16"/>
      <c r="II136" s="16"/>
      <c r="IJ136" s="16"/>
      <c r="IK136" s="16"/>
      <c r="IL136" s="16"/>
      <c r="IM136" s="16"/>
      <c r="IN136" s="16"/>
      <c r="IO136" s="16">
        <v>0</v>
      </c>
      <c r="IP136" s="16">
        <v>0</v>
      </c>
      <c r="IQ136" s="16"/>
      <c r="IR136" s="16"/>
      <c r="IS136" s="16">
        <v>0</v>
      </c>
      <c r="IT136" s="16"/>
      <c r="IU136" s="16"/>
      <c r="IV136" s="16"/>
      <c r="IW136" s="16"/>
      <c r="IX136" s="16"/>
      <c r="IY136" s="16"/>
      <c r="IZ136" s="16"/>
      <c r="JA136" s="16">
        <v>0</v>
      </c>
      <c r="JB136" s="16">
        <v>0</v>
      </c>
      <c r="JC136" s="16"/>
      <c r="JD136" s="16"/>
      <c r="JE136" s="16">
        <v>0</v>
      </c>
      <c r="JF136" s="16"/>
      <c r="JG136" s="16"/>
      <c r="JH136" s="16"/>
      <c r="JI136" s="16"/>
      <c r="JJ136" s="16"/>
      <c r="JK136" s="16"/>
      <c r="JL136" s="16"/>
      <c r="JM136" s="16">
        <v>0</v>
      </c>
      <c r="JN136" s="16">
        <v>0</v>
      </c>
      <c r="JO136" s="16"/>
      <c r="JP136" s="16"/>
      <c r="JQ136" s="16">
        <v>0</v>
      </c>
      <c r="JR136" s="16"/>
      <c r="JS136" s="16"/>
      <c r="JT136" s="16"/>
      <c r="JU136" s="16"/>
      <c r="JV136" s="16"/>
      <c r="JW136" s="16"/>
      <c r="JX136" s="16"/>
      <c r="JY136" s="16">
        <v>0</v>
      </c>
      <c r="JZ136" s="16">
        <v>0</v>
      </c>
      <c r="KA136" s="16"/>
      <c r="KB136" s="16"/>
      <c r="KC136" s="16">
        <v>0</v>
      </c>
      <c r="KD136" s="16"/>
      <c r="KE136" s="16"/>
      <c r="KF136" s="16"/>
      <c r="KG136" s="16"/>
      <c r="KH136" s="16"/>
      <c r="KI136" s="16"/>
      <c r="KJ136" s="16"/>
      <c r="KK136" s="16">
        <v>0</v>
      </c>
      <c r="KL136" s="16">
        <v>0</v>
      </c>
      <c r="KM136" s="16"/>
      <c r="KN136" s="16"/>
      <c r="KO136" s="16">
        <v>0</v>
      </c>
      <c r="KP136" s="16"/>
      <c r="KQ136" s="16"/>
      <c r="KR136" s="16"/>
      <c r="KS136" s="16"/>
      <c r="KT136" s="16"/>
      <c r="KU136" s="16"/>
      <c r="KV136" s="16"/>
      <c r="KW136" s="16">
        <v>0</v>
      </c>
      <c r="KX136" s="16">
        <v>0</v>
      </c>
      <c r="KY136" s="16"/>
      <c r="KZ136" s="16"/>
      <c r="LA136" s="16">
        <v>0</v>
      </c>
      <c r="LB136" s="16"/>
      <c r="LC136" s="16"/>
      <c r="LD136" s="16"/>
      <c r="LE136" s="16"/>
      <c r="LF136" s="16"/>
      <c r="LG136" s="16"/>
      <c r="LH136" s="16"/>
      <c r="LI136" s="16">
        <v>0</v>
      </c>
      <c r="LJ136" s="16">
        <v>0</v>
      </c>
      <c r="LK136" s="16"/>
      <c r="LL136" s="16"/>
      <c r="LM136" s="16">
        <v>0</v>
      </c>
      <c r="LN136" s="16"/>
      <c r="LO136" s="16"/>
      <c r="LP136" s="16"/>
      <c r="LQ136" s="16"/>
      <c r="LR136" s="16"/>
      <c r="LS136" s="16"/>
      <c r="LT136" s="15"/>
      <c r="LU136" s="15">
        <v>0</v>
      </c>
      <c r="LV136" s="15">
        <v>0</v>
      </c>
      <c r="LW136" s="15"/>
      <c r="LX136" s="15"/>
      <c r="LY136" s="15">
        <v>0</v>
      </c>
      <c r="LZ136" s="15"/>
      <c r="MA136" s="15"/>
      <c r="MB136" s="15"/>
      <c r="MC136" s="15"/>
      <c r="MD136" s="15"/>
      <c r="ME136" s="15"/>
      <c r="MF136" s="15"/>
      <c r="MG136" s="15">
        <v>132420.41666666669</v>
      </c>
      <c r="MH136" s="15">
        <v>0</v>
      </c>
      <c r="MI136" s="15"/>
      <c r="MJ136" s="15"/>
      <c r="MK136" s="15">
        <v>0</v>
      </c>
      <c r="ML136" s="15"/>
      <c r="MM136" s="15"/>
      <c r="MN136" s="15"/>
      <c r="MO136" s="15"/>
      <c r="MP136" s="15"/>
      <c r="MQ136" s="15"/>
      <c r="MR136" s="15"/>
      <c r="MS136" s="15">
        <v>0</v>
      </c>
      <c r="MT136" s="15">
        <v>13102.17</v>
      </c>
      <c r="MU136" s="15"/>
      <c r="MV136" s="15"/>
      <c r="MW136" s="15">
        <v>0</v>
      </c>
      <c r="MX136" s="15"/>
      <c r="MY136" s="15"/>
      <c r="MZ136" s="15"/>
      <c r="NA136" s="15"/>
      <c r="NB136" s="15"/>
      <c r="NC136" s="15"/>
      <c r="ND136" s="15"/>
      <c r="NE136" s="15">
        <v>0</v>
      </c>
      <c r="NF136" s="15">
        <v>0</v>
      </c>
      <c r="NG136" s="15"/>
      <c r="NH136" s="15"/>
      <c r="NI136" s="15">
        <v>0</v>
      </c>
      <c r="NJ136" s="15"/>
      <c r="NK136" s="15"/>
      <c r="NL136" s="15"/>
      <c r="NM136" s="15"/>
      <c r="NN136" s="15"/>
      <c r="NO136" s="15"/>
      <c r="NP136" s="15"/>
      <c r="NQ136" s="15">
        <v>0</v>
      </c>
      <c r="NR136" s="15">
        <v>0</v>
      </c>
      <c r="NS136" s="15"/>
      <c r="NT136" s="15"/>
      <c r="NU136" s="15">
        <v>0</v>
      </c>
      <c r="NV136" s="15"/>
      <c r="NW136" s="15"/>
      <c r="NX136" s="15"/>
      <c r="NY136" s="15"/>
      <c r="NZ136" s="15"/>
      <c r="OA136" s="15"/>
      <c r="OB136" s="15"/>
      <c r="OC136" s="15">
        <v>0</v>
      </c>
      <c r="OD136" s="15">
        <v>0</v>
      </c>
      <c r="OE136" s="15"/>
      <c r="OF136" s="15"/>
      <c r="OG136" s="15">
        <v>0</v>
      </c>
      <c r="OH136" s="15"/>
      <c r="OI136" s="15"/>
      <c r="OJ136" s="15"/>
      <c r="OK136" s="15"/>
      <c r="OL136" s="15"/>
      <c r="OM136" s="15"/>
      <c r="ON136" s="15"/>
      <c r="OO136" s="15">
        <v>0</v>
      </c>
      <c r="OP136" s="15">
        <v>0</v>
      </c>
      <c r="OQ136" s="15"/>
      <c r="OR136" s="15"/>
      <c r="OS136" s="15">
        <v>0</v>
      </c>
      <c r="OT136" s="15"/>
      <c r="OU136" s="15"/>
      <c r="OV136" s="15"/>
      <c r="OW136" s="15"/>
      <c r="OX136" s="15"/>
      <c r="OY136" s="15"/>
      <c r="OZ136" s="15"/>
      <c r="PA136" s="15">
        <v>0</v>
      </c>
      <c r="PB136" s="15">
        <v>0</v>
      </c>
      <c r="PC136" s="15"/>
      <c r="PD136" s="15"/>
      <c r="PE136" s="15">
        <v>0</v>
      </c>
      <c r="PF136" s="15"/>
      <c r="PG136" s="15"/>
      <c r="PH136" s="15"/>
      <c r="PI136" s="15"/>
      <c r="PJ136" s="15"/>
      <c r="PK136" s="15"/>
      <c r="PL136" s="15"/>
      <c r="PM136" s="15">
        <v>0</v>
      </c>
      <c r="PN136" s="15">
        <v>0</v>
      </c>
      <c r="PO136" s="15"/>
      <c r="PP136" s="15"/>
      <c r="PQ136" s="15">
        <v>0</v>
      </c>
      <c r="PR136" s="15"/>
      <c r="PS136" s="15"/>
      <c r="PT136" s="15"/>
      <c r="PU136" s="15"/>
      <c r="PV136" s="15"/>
      <c r="PW136" s="15"/>
      <c r="PX136" s="15"/>
      <c r="PY136" s="15">
        <v>0</v>
      </c>
      <c r="PZ136" s="15">
        <v>0</v>
      </c>
      <c r="QA136" s="15"/>
      <c r="QB136" s="15"/>
      <c r="QC136" s="15">
        <v>0</v>
      </c>
      <c r="QD136" s="15"/>
      <c r="QE136" s="15"/>
      <c r="QF136" s="15"/>
      <c r="QG136" s="15"/>
      <c r="QH136" s="15"/>
      <c r="QI136" s="15"/>
    </row>
    <row r="137" spans="16:451">
      <c r="P137" s="11"/>
      <c r="Q137" s="11"/>
      <c r="R137" s="13"/>
      <c r="S137" s="13" t="s">
        <v>54</v>
      </c>
      <c r="T137" s="16"/>
      <c r="U137" s="16"/>
      <c r="V137" s="16"/>
      <c r="W137" s="16"/>
      <c r="X137" s="16"/>
      <c r="Y137" s="16"/>
      <c r="Z137" s="16"/>
      <c r="AA137" s="16"/>
      <c r="AB137" s="16"/>
      <c r="AC137" s="16">
        <v>7</v>
      </c>
      <c r="AD137" s="16"/>
      <c r="AE137" s="16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>
        <v>0</v>
      </c>
      <c r="AP137" s="24"/>
      <c r="AQ137" s="24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>
        <v>0</v>
      </c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>
        <v>0</v>
      </c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>
        <v>0</v>
      </c>
      <c r="BZ137" s="15"/>
      <c r="CA137" s="15"/>
      <c r="CB137" s="17" t="e">
        <v>#DIV/0!</v>
      </c>
      <c r="CC137" s="17" t="e">
        <v>#DIV/0!</v>
      </c>
      <c r="CD137" s="17" t="e">
        <v>#DIV/0!</v>
      </c>
      <c r="CE137" s="17" t="e">
        <v>#DIV/0!</v>
      </c>
      <c r="CF137" s="17" t="e">
        <v>#DIV/0!</v>
      </c>
      <c r="CG137" s="17" t="e">
        <v>#DIV/0!</v>
      </c>
      <c r="CH137" s="17" t="e">
        <v>#DIV/0!</v>
      </c>
      <c r="CI137" s="17" t="e">
        <v>#DIV/0!</v>
      </c>
      <c r="CJ137" s="17" t="e">
        <v>#DIV/0!</v>
      </c>
      <c r="CK137" s="17" t="e">
        <v>#DIV/0!</v>
      </c>
      <c r="CL137" s="17" t="e">
        <v>#DIV/0!</v>
      </c>
      <c r="CM137" s="17" t="e">
        <v>#DIV/0!</v>
      </c>
      <c r="CN137" s="17" t="e">
        <v>#DIV/0!</v>
      </c>
      <c r="CO137" s="17" t="e">
        <v>#DIV/0!</v>
      </c>
      <c r="CP137" s="17" t="e">
        <v>#DIV/0!</v>
      </c>
      <c r="CQ137" s="17" t="e">
        <v>#DIV/0!</v>
      </c>
      <c r="CR137" s="17" t="e">
        <v>#DIV/0!</v>
      </c>
      <c r="CS137" s="17" t="e">
        <v>#DIV/0!</v>
      </c>
      <c r="CT137" s="17" t="e">
        <v>#DIV/0!</v>
      </c>
      <c r="CU137" s="17" t="e">
        <v>#DIV/0!</v>
      </c>
      <c r="CV137" s="17" t="e">
        <v>#DIV/0!</v>
      </c>
      <c r="CW137" s="17" t="e">
        <v>#DIV/0!</v>
      </c>
      <c r="CX137" s="17" t="e">
        <v>#DIV/0!</v>
      </c>
      <c r="CY137" s="17" t="e">
        <v>#DIV/0!</v>
      </c>
      <c r="CZ137" s="17">
        <v>0</v>
      </c>
      <c r="DA137" s="17">
        <v>0</v>
      </c>
      <c r="DB137" s="17">
        <v>0</v>
      </c>
      <c r="DC137" s="17">
        <v>0</v>
      </c>
      <c r="DD137" s="17">
        <v>0</v>
      </c>
      <c r="DE137" s="17">
        <v>0</v>
      </c>
      <c r="DF137" s="17">
        <v>0</v>
      </c>
      <c r="DG137" s="17">
        <v>0</v>
      </c>
      <c r="DH137" s="17">
        <v>0</v>
      </c>
      <c r="DI137" s="17">
        <v>0.1722609835221596</v>
      </c>
      <c r="DJ137" s="17">
        <v>0</v>
      </c>
      <c r="DK137" s="17">
        <v>0</v>
      </c>
      <c r="DL137" s="18">
        <v>0</v>
      </c>
      <c r="DM137" s="18">
        <v>0</v>
      </c>
      <c r="DN137" s="18">
        <v>0</v>
      </c>
      <c r="DO137" s="18">
        <v>0</v>
      </c>
      <c r="DP137" s="18">
        <v>0</v>
      </c>
      <c r="DQ137" s="18">
        <v>0</v>
      </c>
      <c r="DR137" s="18">
        <v>0</v>
      </c>
      <c r="DS137" s="18">
        <v>0</v>
      </c>
      <c r="DT137" s="18">
        <v>0</v>
      </c>
      <c r="DU137" s="18">
        <v>120</v>
      </c>
      <c r="DV137" s="18">
        <v>0</v>
      </c>
      <c r="DW137" s="18">
        <v>0</v>
      </c>
      <c r="DX137" s="18">
        <v>0</v>
      </c>
      <c r="DY137" s="18">
        <v>0</v>
      </c>
      <c r="DZ137" s="18">
        <v>0</v>
      </c>
      <c r="EA137" s="18">
        <v>0</v>
      </c>
      <c r="EB137" s="18">
        <v>0</v>
      </c>
      <c r="EC137" s="18">
        <v>0</v>
      </c>
      <c r="ED137" s="18">
        <v>0</v>
      </c>
      <c r="EE137" s="18">
        <v>0</v>
      </c>
      <c r="EF137" s="18">
        <v>0</v>
      </c>
      <c r="EG137" s="18">
        <v>103.20624883958017</v>
      </c>
      <c r="EH137" s="18">
        <v>0</v>
      </c>
      <c r="EI137" s="18">
        <v>0</v>
      </c>
      <c r="EJ137" s="18">
        <v>0</v>
      </c>
      <c r="EK137" s="18">
        <v>0</v>
      </c>
      <c r="EL137" s="18">
        <v>0</v>
      </c>
      <c r="EM137" s="18">
        <v>0</v>
      </c>
      <c r="EN137" s="18">
        <v>0</v>
      </c>
      <c r="EO137" s="18">
        <v>0</v>
      </c>
      <c r="EP137" s="18">
        <v>0</v>
      </c>
      <c r="EQ137" s="18">
        <v>0</v>
      </c>
      <c r="ER137" s="18">
        <v>0</v>
      </c>
      <c r="ES137" s="18">
        <v>16.679769452756915</v>
      </c>
      <c r="ET137" s="18">
        <v>0</v>
      </c>
      <c r="EU137" s="18">
        <v>0</v>
      </c>
      <c r="EV137" s="18">
        <v>0</v>
      </c>
      <c r="EW137" s="18">
        <v>0</v>
      </c>
      <c r="EX137" s="18">
        <v>0</v>
      </c>
      <c r="EY137" s="18">
        <v>0</v>
      </c>
      <c r="EZ137" s="18">
        <v>0</v>
      </c>
      <c r="FA137" s="18">
        <v>0</v>
      </c>
      <c r="FB137" s="18">
        <v>0</v>
      </c>
      <c r="FC137" s="18">
        <v>0</v>
      </c>
      <c r="FD137" s="18">
        <v>0</v>
      </c>
      <c r="FE137" s="18">
        <v>705.20876479944309</v>
      </c>
      <c r="FF137" s="18">
        <v>0</v>
      </c>
      <c r="FG137" s="18">
        <v>0</v>
      </c>
      <c r="FH137" s="14">
        <v>0</v>
      </c>
      <c r="FI137" s="14">
        <v>0</v>
      </c>
      <c r="FJ137" s="14">
        <v>0</v>
      </c>
      <c r="FK137" s="14">
        <v>0</v>
      </c>
      <c r="FL137" s="14">
        <v>0</v>
      </c>
      <c r="FM137" s="14">
        <v>0</v>
      </c>
      <c r="FN137" s="14">
        <v>0</v>
      </c>
      <c r="FO137" s="14">
        <v>0</v>
      </c>
      <c r="FP137" s="14">
        <v>0</v>
      </c>
      <c r="FQ137" s="14">
        <v>97317</v>
      </c>
      <c r="FR137" s="14">
        <v>0</v>
      </c>
      <c r="FS137" s="14">
        <v>0</v>
      </c>
      <c r="FT137" s="17">
        <v>0</v>
      </c>
      <c r="FU137" s="17">
        <v>0</v>
      </c>
      <c r="FV137" s="17">
        <v>0</v>
      </c>
      <c r="FW137" s="17">
        <v>0</v>
      </c>
      <c r="FX137" s="17">
        <v>0</v>
      </c>
      <c r="FY137" s="17">
        <v>0</v>
      </c>
      <c r="FZ137" s="17">
        <v>0</v>
      </c>
      <c r="GA137" s="17">
        <v>0</v>
      </c>
      <c r="GB137" s="17">
        <v>0</v>
      </c>
      <c r="GC137" s="17">
        <v>0.15211895146788332</v>
      </c>
      <c r="GD137" s="17">
        <v>0</v>
      </c>
      <c r="GE137" s="17">
        <v>0</v>
      </c>
      <c r="GF137" s="16"/>
      <c r="GG137" s="16"/>
      <c r="GH137" s="16"/>
      <c r="GI137" s="16"/>
      <c r="GJ137" s="16"/>
      <c r="GK137" s="16"/>
      <c r="GL137" s="16"/>
      <c r="GM137" s="16"/>
      <c r="GN137" s="16"/>
      <c r="GO137" s="16">
        <v>0</v>
      </c>
      <c r="GP137" s="16"/>
      <c r="GQ137" s="16"/>
      <c r="GR137" s="16"/>
      <c r="GS137" s="16"/>
      <c r="GT137" s="16"/>
      <c r="GU137" s="16"/>
      <c r="GV137" s="16"/>
      <c r="GW137" s="16"/>
      <c r="GX137" s="16"/>
      <c r="GY137" s="16"/>
      <c r="GZ137" s="16"/>
      <c r="HA137" s="16">
        <v>0</v>
      </c>
      <c r="HB137" s="16"/>
      <c r="HC137" s="16"/>
      <c r="HD137" s="16"/>
      <c r="HE137" s="16"/>
      <c r="HF137" s="16"/>
      <c r="HG137" s="16"/>
      <c r="HH137" s="16"/>
      <c r="HI137" s="16"/>
      <c r="HJ137" s="16"/>
      <c r="HK137" s="16"/>
      <c r="HL137" s="16"/>
      <c r="HM137" s="16">
        <v>0</v>
      </c>
      <c r="HN137" s="16"/>
      <c r="HO137" s="16"/>
      <c r="HP137" s="16"/>
      <c r="HQ137" s="16"/>
      <c r="HR137" s="16"/>
      <c r="HS137" s="16"/>
      <c r="HT137" s="16"/>
      <c r="HU137" s="16"/>
      <c r="HV137" s="16"/>
      <c r="HW137" s="16"/>
      <c r="HX137" s="16"/>
      <c r="HY137" s="16">
        <v>0</v>
      </c>
      <c r="HZ137" s="16"/>
      <c r="IA137" s="16"/>
      <c r="IB137" s="16"/>
      <c r="IC137" s="16"/>
      <c r="ID137" s="16"/>
      <c r="IE137" s="16"/>
      <c r="IF137" s="16"/>
      <c r="IG137" s="16"/>
      <c r="IH137" s="16"/>
      <c r="II137" s="16"/>
      <c r="IJ137" s="16"/>
      <c r="IK137" s="16">
        <v>0</v>
      </c>
      <c r="IL137" s="16"/>
      <c r="IM137" s="16"/>
      <c r="IN137" s="16"/>
      <c r="IO137" s="16"/>
      <c r="IP137" s="16"/>
      <c r="IQ137" s="16"/>
      <c r="IR137" s="16"/>
      <c r="IS137" s="16"/>
      <c r="IT137" s="16"/>
      <c r="IU137" s="16"/>
      <c r="IV137" s="16"/>
      <c r="IW137" s="16">
        <v>0</v>
      </c>
      <c r="IX137" s="16"/>
      <c r="IY137" s="16"/>
      <c r="IZ137" s="16"/>
      <c r="JA137" s="16"/>
      <c r="JB137" s="16"/>
      <c r="JC137" s="16"/>
      <c r="JD137" s="16"/>
      <c r="JE137" s="16"/>
      <c r="JF137" s="16"/>
      <c r="JG137" s="16"/>
      <c r="JH137" s="16"/>
      <c r="JI137" s="16">
        <v>0</v>
      </c>
      <c r="JJ137" s="16"/>
      <c r="JK137" s="16"/>
      <c r="JL137" s="16"/>
      <c r="JM137" s="16"/>
      <c r="JN137" s="16"/>
      <c r="JO137" s="16"/>
      <c r="JP137" s="16"/>
      <c r="JQ137" s="16"/>
      <c r="JR137" s="16"/>
      <c r="JS137" s="16"/>
      <c r="JT137" s="16"/>
      <c r="JU137" s="16">
        <v>0</v>
      </c>
      <c r="JV137" s="16"/>
      <c r="JW137" s="16"/>
      <c r="JX137" s="16"/>
      <c r="JY137" s="16"/>
      <c r="JZ137" s="16"/>
      <c r="KA137" s="16"/>
      <c r="KB137" s="16"/>
      <c r="KC137" s="16"/>
      <c r="KD137" s="16"/>
      <c r="KE137" s="16"/>
      <c r="KF137" s="16"/>
      <c r="KG137" s="16">
        <v>0</v>
      </c>
      <c r="KH137" s="16"/>
      <c r="KI137" s="16"/>
      <c r="KJ137" s="16"/>
      <c r="KK137" s="16"/>
      <c r="KL137" s="16"/>
      <c r="KM137" s="16"/>
      <c r="KN137" s="16"/>
      <c r="KO137" s="16"/>
      <c r="KP137" s="16"/>
      <c r="KQ137" s="16"/>
      <c r="KR137" s="16"/>
      <c r="KS137" s="16">
        <v>7</v>
      </c>
      <c r="KT137" s="16"/>
      <c r="KU137" s="16"/>
      <c r="KV137" s="16"/>
      <c r="KW137" s="16"/>
      <c r="KX137" s="16"/>
      <c r="KY137" s="16"/>
      <c r="KZ137" s="16"/>
      <c r="LA137" s="16"/>
      <c r="LB137" s="16"/>
      <c r="LC137" s="16"/>
      <c r="LD137" s="16"/>
      <c r="LE137" s="16">
        <v>0</v>
      </c>
      <c r="LF137" s="16"/>
      <c r="LG137" s="16"/>
      <c r="LH137" s="16"/>
      <c r="LI137" s="16"/>
      <c r="LJ137" s="16"/>
      <c r="LK137" s="16"/>
      <c r="LL137" s="16"/>
      <c r="LM137" s="16"/>
      <c r="LN137" s="16"/>
      <c r="LO137" s="16"/>
      <c r="LP137" s="16"/>
      <c r="LQ137" s="16">
        <v>0</v>
      </c>
      <c r="LR137" s="16"/>
      <c r="LS137" s="16"/>
      <c r="LT137" s="15"/>
      <c r="LU137" s="15"/>
      <c r="LV137" s="15"/>
      <c r="LW137" s="15"/>
      <c r="LX137" s="15"/>
      <c r="LY137" s="15"/>
      <c r="LZ137" s="15"/>
      <c r="MA137" s="15"/>
      <c r="MB137" s="15"/>
      <c r="MC137" s="15">
        <v>0</v>
      </c>
      <c r="MD137" s="15"/>
      <c r="ME137" s="15"/>
      <c r="MF137" s="15"/>
      <c r="MG137" s="15"/>
      <c r="MH137" s="15"/>
      <c r="MI137" s="15"/>
      <c r="MJ137" s="15"/>
      <c r="MK137" s="15"/>
      <c r="ML137" s="15"/>
      <c r="MM137" s="15"/>
      <c r="MN137" s="15"/>
      <c r="MO137" s="15">
        <v>0</v>
      </c>
      <c r="MP137" s="15"/>
      <c r="MQ137" s="15"/>
      <c r="MR137" s="15"/>
      <c r="MS137" s="15"/>
      <c r="MT137" s="15"/>
      <c r="MU137" s="15"/>
      <c r="MV137" s="15"/>
      <c r="MW137" s="15"/>
      <c r="MX137" s="15"/>
      <c r="MY137" s="15"/>
      <c r="MZ137" s="15"/>
      <c r="NA137" s="15">
        <v>0</v>
      </c>
      <c r="NB137" s="15"/>
      <c r="NC137" s="15"/>
      <c r="ND137" s="15"/>
      <c r="NE137" s="15"/>
      <c r="NF137" s="15"/>
      <c r="NG137" s="15"/>
      <c r="NH137" s="15"/>
      <c r="NI137" s="15"/>
      <c r="NJ137" s="15"/>
      <c r="NK137" s="15"/>
      <c r="NL137" s="15"/>
      <c r="NM137" s="15">
        <v>0</v>
      </c>
      <c r="NN137" s="15"/>
      <c r="NO137" s="15"/>
      <c r="NP137" s="15"/>
      <c r="NQ137" s="15"/>
      <c r="NR137" s="15"/>
      <c r="NS137" s="15"/>
      <c r="NT137" s="15"/>
      <c r="NU137" s="15"/>
      <c r="NV137" s="15"/>
      <c r="NW137" s="15"/>
      <c r="NX137" s="15"/>
      <c r="NY137" s="15">
        <v>0</v>
      </c>
      <c r="NZ137" s="15"/>
      <c r="OA137" s="15"/>
      <c r="OB137" s="15"/>
      <c r="OC137" s="15"/>
      <c r="OD137" s="15"/>
      <c r="OE137" s="15"/>
      <c r="OF137" s="15"/>
      <c r="OG137" s="15"/>
      <c r="OH137" s="15"/>
      <c r="OI137" s="15"/>
      <c r="OJ137" s="15"/>
      <c r="OK137" s="15">
        <v>0</v>
      </c>
      <c r="OL137" s="15"/>
      <c r="OM137" s="15"/>
      <c r="ON137" s="15"/>
      <c r="OO137" s="15"/>
      <c r="OP137" s="15"/>
      <c r="OQ137" s="15"/>
      <c r="OR137" s="15"/>
      <c r="OS137" s="15"/>
      <c r="OT137" s="15"/>
      <c r="OU137" s="15"/>
      <c r="OV137" s="15"/>
      <c r="OW137" s="15">
        <v>0</v>
      </c>
      <c r="OX137" s="15"/>
      <c r="OY137" s="15"/>
      <c r="OZ137" s="15"/>
      <c r="PA137" s="15"/>
      <c r="PB137" s="15"/>
      <c r="PC137" s="15"/>
      <c r="PD137" s="15"/>
      <c r="PE137" s="15"/>
      <c r="PF137" s="15"/>
      <c r="PG137" s="15"/>
      <c r="PH137" s="15"/>
      <c r="PI137" s="15">
        <v>0</v>
      </c>
      <c r="PJ137" s="15"/>
      <c r="PK137" s="15"/>
      <c r="PL137" s="15"/>
      <c r="PM137" s="15"/>
      <c r="PN137" s="15"/>
      <c r="PO137" s="15"/>
      <c r="PP137" s="15"/>
      <c r="PQ137" s="15"/>
      <c r="PR137" s="15"/>
      <c r="PS137" s="15"/>
      <c r="PT137" s="15"/>
      <c r="PU137" s="15">
        <v>0</v>
      </c>
      <c r="PV137" s="15"/>
      <c r="PW137" s="15"/>
      <c r="PX137" s="15"/>
      <c r="PY137" s="15"/>
      <c r="PZ137" s="15"/>
      <c r="QA137" s="15"/>
      <c r="QB137" s="15"/>
      <c r="QC137" s="15"/>
      <c r="QD137" s="15"/>
      <c r="QE137" s="15"/>
      <c r="QF137" s="15"/>
      <c r="QG137" s="15">
        <v>0</v>
      </c>
      <c r="QH137" s="15"/>
      <c r="QI137" s="15"/>
    </row>
    <row r="138" spans="16:451">
      <c r="P138" s="11"/>
      <c r="Q138" s="11"/>
      <c r="R138" s="13"/>
      <c r="S138" s="13" t="s">
        <v>55</v>
      </c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>
        <v>317</v>
      </c>
      <c r="AE138" s="16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>
        <v>0</v>
      </c>
      <c r="AQ138" s="24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>
        <v>0</v>
      </c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>
        <v>0</v>
      </c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>
        <v>0</v>
      </c>
      <c r="CA138" s="15"/>
      <c r="CB138" s="17" t="e">
        <v>#DIV/0!</v>
      </c>
      <c r="CC138" s="17" t="e">
        <v>#DIV/0!</v>
      </c>
      <c r="CD138" s="17" t="e">
        <v>#DIV/0!</v>
      </c>
      <c r="CE138" s="17" t="e">
        <v>#DIV/0!</v>
      </c>
      <c r="CF138" s="17" t="e">
        <v>#DIV/0!</v>
      </c>
      <c r="CG138" s="17" t="e">
        <v>#DIV/0!</v>
      </c>
      <c r="CH138" s="17" t="e">
        <v>#DIV/0!</v>
      </c>
      <c r="CI138" s="17" t="e">
        <v>#DIV/0!</v>
      </c>
      <c r="CJ138" s="17" t="e">
        <v>#DIV/0!</v>
      </c>
      <c r="CK138" s="17" t="e">
        <v>#DIV/0!</v>
      </c>
      <c r="CL138" s="17" t="e">
        <v>#DIV/0!</v>
      </c>
      <c r="CM138" s="17" t="e">
        <v>#DIV/0!</v>
      </c>
      <c r="CN138" s="17" t="e">
        <v>#DIV/0!</v>
      </c>
      <c r="CO138" s="17" t="e">
        <v>#DIV/0!</v>
      </c>
      <c r="CP138" s="17" t="e">
        <v>#DIV/0!</v>
      </c>
      <c r="CQ138" s="17" t="e">
        <v>#DIV/0!</v>
      </c>
      <c r="CR138" s="17" t="e">
        <v>#DIV/0!</v>
      </c>
      <c r="CS138" s="17" t="e">
        <v>#DIV/0!</v>
      </c>
      <c r="CT138" s="17" t="e">
        <v>#DIV/0!</v>
      </c>
      <c r="CU138" s="17" t="e">
        <v>#DIV/0!</v>
      </c>
      <c r="CV138" s="17" t="e">
        <v>#DIV/0!</v>
      </c>
      <c r="CW138" s="17" t="e">
        <v>#DIV/0!</v>
      </c>
      <c r="CX138" s="17" t="e">
        <v>#DIV/0!</v>
      </c>
      <c r="CY138" s="17" t="e">
        <v>#DIV/0!</v>
      </c>
      <c r="CZ138" s="17">
        <v>0</v>
      </c>
      <c r="DA138" s="17">
        <v>0</v>
      </c>
      <c r="DB138" s="17">
        <v>0</v>
      </c>
      <c r="DC138" s="17">
        <v>0</v>
      </c>
      <c r="DD138" s="17">
        <v>0</v>
      </c>
      <c r="DE138" s="17">
        <v>0</v>
      </c>
      <c r="DF138" s="17">
        <v>0</v>
      </c>
      <c r="DG138" s="17">
        <v>0</v>
      </c>
      <c r="DH138" s="17">
        <v>0</v>
      </c>
      <c r="DI138" s="17">
        <v>0</v>
      </c>
      <c r="DJ138" s="17">
        <v>0.17182561589853862</v>
      </c>
      <c r="DK138" s="17">
        <v>0</v>
      </c>
      <c r="DL138" s="18">
        <v>0</v>
      </c>
      <c r="DM138" s="18">
        <v>0</v>
      </c>
      <c r="DN138" s="18">
        <v>0</v>
      </c>
      <c r="DO138" s="18">
        <v>0</v>
      </c>
      <c r="DP138" s="18">
        <v>0</v>
      </c>
      <c r="DQ138" s="18">
        <v>0</v>
      </c>
      <c r="DR138" s="18">
        <v>0</v>
      </c>
      <c r="DS138" s="18">
        <v>0</v>
      </c>
      <c r="DT138" s="18">
        <v>0</v>
      </c>
      <c r="DU138" s="18">
        <v>0</v>
      </c>
      <c r="DV138" s="18">
        <v>117.52049654127596</v>
      </c>
      <c r="DW138" s="18">
        <v>0</v>
      </c>
      <c r="DX138" s="18">
        <v>0</v>
      </c>
      <c r="DY138" s="18">
        <v>0</v>
      </c>
      <c r="DZ138" s="18">
        <v>0</v>
      </c>
      <c r="EA138" s="18">
        <v>0</v>
      </c>
      <c r="EB138" s="18">
        <v>0</v>
      </c>
      <c r="EC138" s="18">
        <v>0</v>
      </c>
      <c r="ED138" s="18">
        <v>0</v>
      </c>
      <c r="EE138" s="18">
        <v>0</v>
      </c>
      <c r="EF138" s="18">
        <v>0</v>
      </c>
      <c r="EG138" s="18">
        <v>0</v>
      </c>
      <c r="EH138" s="18">
        <v>102.01235242668577</v>
      </c>
      <c r="EI138" s="18">
        <v>0</v>
      </c>
      <c r="EJ138" s="18">
        <v>0</v>
      </c>
      <c r="EK138" s="18">
        <v>0</v>
      </c>
      <c r="EL138" s="18">
        <v>0</v>
      </c>
      <c r="EM138" s="18">
        <v>0</v>
      </c>
      <c r="EN138" s="18">
        <v>0</v>
      </c>
      <c r="EO138" s="18">
        <v>0</v>
      </c>
      <c r="EP138" s="18">
        <v>0</v>
      </c>
      <c r="EQ138" s="18">
        <v>0</v>
      </c>
      <c r="ER138" s="18">
        <v>0</v>
      </c>
      <c r="ES138" s="18">
        <v>0</v>
      </c>
      <c r="ET138" s="18">
        <v>15.721043407057252</v>
      </c>
      <c r="EU138" s="18">
        <v>0</v>
      </c>
      <c r="EV138" s="18">
        <v>0</v>
      </c>
      <c r="EW138" s="18">
        <v>0</v>
      </c>
      <c r="EX138" s="18">
        <v>0</v>
      </c>
      <c r="EY138" s="18">
        <v>0</v>
      </c>
      <c r="EZ138" s="18">
        <v>0</v>
      </c>
      <c r="FA138" s="18">
        <v>0</v>
      </c>
      <c r="FB138" s="18">
        <v>0</v>
      </c>
      <c r="FC138" s="18">
        <v>0</v>
      </c>
      <c r="FD138" s="18">
        <v>0</v>
      </c>
      <c r="FE138" s="18">
        <v>0</v>
      </c>
      <c r="FF138" s="18">
        <v>665.43340708687037</v>
      </c>
      <c r="FG138" s="18">
        <v>0</v>
      </c>
      <c r="FH138" s="14">
        <v>0</v>
      </c>
      <c r="FI138" s="14">
        <v>0</v>
      </c>
      <c r="FJ138" s="14">
        <v>0</v>
      </c>
      <c r="FK138" s="14">
        <v>0</v>
      </c>
      <c r="FL138" s="14">
        <v>0</v>
      </c>
      <c r="FM138" s="14">
        <v>0</v>
      </c>
      <c r="FN138" s="14">
        <v>0</v>
      </c>
      <c r="FO138" s="14">
        <v>0</v>
      </c>
      <c r="FP138" s="14">
        <v>0</v>
      </c>
      <c r="FQ138" s="14">
        <v>0</v>
      </c>
      <c r="FR138" s="14">
        <v>4824893</v>
      </c>
      <c r="FS138" s="14">
        <v>0</v>
      </c>
      <c r="FT138" s="17">
        <v>0</v>
      </c>
      <c r="FU138" s="17">
        <v>0</v>
      </c>
      <c r="FV138" s="17">
        <v>0</v>
      </c>
      <c r="FW138" s="17">
        <v>0</v>
      </c>
      <c r="FX138" s="17">
        <v>0</v>
      </c>
      <c r="FY138" s="17">
        <v>0</v>
      </c>
      <c r="FZ138" s="17">
        <v>0</v>
      </c>
      <c r="GA138" s="17">
        <v>0</v>
      </c>
      <c r="GB138" s="17">
        <v>0</v>
      </c>
      <c r="GC138" s="17">
        <v>0</v>
      </c>
      <c r="GD138" s="17">
        <v>0.12289669636197109</v>
      </c>
      <c r="GE138" s="17">
        <v>0</v>
      </c>
      <c r="GF138" s="16"/>
      <c r="GG138" s="16"/>
      <c r="GH138" s="16"/>
      <c r="GI138" s="16"/>
      <c r="GJ138" s="16"/>
      <c r="GK138" s="16"/>
      <c r="GL138" s="16"/>
      <c r="GM138" s="16"/>
      <c r="GN138" s="16"/>
      <c r="GO138" s="16"/>
      <c r="GP138" s="16">
        <v>0</v>
      </c>
      <c r="GQ138" s="16"/>
      <c r="GR138" s="16"/>
      <c r="GS138" s="16"/>
      <c r="GT138" s="16"/>
      <c r="GU138" s="16"/>
      <c r="GV138" s="16"/>
      <c r="GW138" s="16"/>
      <c r="GX138" s="16"/>
      <c r="GY138" s="16"/>
      <c r="GZ138" s="16"/>
      <c r="HA138" s="16"/>
      <c r="HB138" s="16">
        <v>0</v>
      </c>
      <c r="HC138" s="16"/>
      <c r="HD138" s="16"/>
      <c r="HE138" s="16"/>
      <c r="HF138" s="16"/>
      <c r="HG138" s="16"/>
      <c r="HH138" s="16"/>
      <c r="HI138" s="16"/>
      <c r="HJ138" s="16"/>
      <c r="HK138" s="16"/>
      <c r="HL138" s="16"/>
      <c r="HM138" s="16"/>
      <c r="HN138" s="16">
        <v>0</v>
      </c>
      <c r="HO138" s="16"/>
      <c r="HP138" s="16"/>
      <c r="HQ138" s="16"/>
      <c r="HR138" s="16"/>
      <c r="HS138" s="16"/>
      <c r="HT138" s="16"/>
      <c r="HU138" s="16"/>
      <c r="HV138" s="16"/>
      <c r="HW138" s="16"/>
      <c r="HX138" s="16"/>
      <c r="HY138" s="16"/>
      <c r="HZ138" s="16">
        <v>0</v>
      </c>
      <c r="IA138" s="16"/>
      <c r="IB138" s="16"/>
      <c r="IC138" s="16"/>
      <c r="ID138" s="16"/>
      <c r="IE138" s="16"/>
      <c r="IF138" s="16"/>
      <c r="IG138" s="16"/>
      <c r="IH138" s="16"/>
      <c r="II138" s="16"/>
      <c r="IJ138" s="16"/>
      <c r="IK138" s="16"/>
      <c r="IL138" s="16">
        <v>0</v>
      </c>
      <c r="IM138" s="16"/>
      <c r="IN138" s="16"/>
      <c r="IO138" s="16"/>
      <c r="IP138" s="16"/>
      <c r="IQ138" s="16"/>
      <c r="IR138" s="16"/>
      <c r="IS138" s="16"/>
      <c r="IT138" s="16"/>
      <c r="IU138" s="16"/>
      <c r="IV138" s="16"/>
      <c r="IW138" s="16"/>
      <c r="IX138" s="16">
        <v>0</v>
      </c>
      <c r="IY138" s="16"/>
      <c r="IZ138" s="16"/>
      <c r="JA138" s="16"/>
      <c r="JB138" s="16"/>
      <c r="JC138" s="16"/>
      <c r="JD138" s="16"/>
      <c r="JE138" s="16"/>
      <c r="JF138" s="16"/>
      <c r="JG138" s="16"/>
      <c r="JH138" s="16"/>
      <c r="JI138" s="16"/>
      <c r="JJ138" s="16">
        <v>0</v>
      </c>
      <c r="JK138" s="16"/>
      <c r="JL138" s="16"/>
      <c r="JM138" s="16"/>
      <c r="JN138" s="16"/>
      <c r="JO138" s="16"/>
      <c r="JP138" s="16"/>
      <c r="JQ138" s="16"/>
      <c r="JR138" s="16"/>
      <c r="JS138" s="16"/>
      <c r="JT138" s="16"/>
      <c r="JU138" s="16"/>
      <c r="JV138" s="16">
        <v>0</v>
      </c>
      <c r="JW138" s="16"/>
      <c r="JX138" s="16"/>
      <c r="JY138" s="16"/>
      <c r="JZ138" s="16"/>
      <c r="KA138" s="16"/>
      <c r="KB138" s="16"/>
      <c r="KC138" s="16"/>
      <c r="KD138" s="16"/>
      <c r="KE138" s="16"/>
      <c r="KF138" s="16"/>
      <c r="KG138" s="16"/>
      <c r="KH138" s="16">
        <v>0</v>
      </c>
      <c r="KI138" s="16"/>
      <c r="KJ138" s="16"/>
      <c r="KK138" s="16"/>
      <c r="KL138" s="16"/>
      <c r="KM138" s="16"/>
      <c r="KN138" s="16"/>
      <c r="KO138" s="16"/>
      <c r="KP138" s="16"/>
      <c r="KQ138" s="16"/>
      <c r="KR138" s="16"/>
      <c r="KS138" s="16"/>
      <c r="KT138" s="16">
        <v>0</v>
      </c>
      <c r="KU138" s="16"/>
      <c r="KV138" s="16"/>
      <c r="KW138" s="16"/>
      <c r="KX138" s="16"/>
      <c r="KY138" s="16"/>
      <c r="KZ138" s="16"/>
      <c r="LA138" s="16"/>
      <c r="LB138" s="16"/>
      <c r="LC138" s="16"/>
      <c r="LD138" s="16"/>
      <c r="LE138" s="16"/>
      <c r="LF138" s="16">
        <v>317</v>
      </c>
      <c r="LG138" s="16"/>
      <c r="LH138" s="16"/>
      <c r="LI138" s="16"/>
      <c r="LJ138" s="16"/>
      <c r="LK138" s="16"/>
      <c r="LL138" s="16"/>
      <c r="LM138" s="16"/>
      <c r="LN138" s="16"/>
      <c r="LO138" s="16"/>
      <c r="LP138" s="16"/>
      <c r="LQ138" s="16"/>
      <c r="LR138" s="16">
        <v>0</v>
      </c>
      <c r="LS138" s="16"/>
      <c r="LT138" s="15"/>
      <c r="LU138" s="15"/>
      <c r="LV138" s="15"/>
      <c r="LW138" s="15"/>
      <c r="LX138" s="15"/>
      <c r="LY138" s="15"/>
      <c r="LZ138" s="15"/>
      <c r="MA138" s="15"/>
      <c r="MB138" s="15"/>
      <c r="MC138" s="15"/>
      <c r="MD138" s="15">
        <v>0</v>
      </c>
      <c r="ME138" s="15"/>
      <c r="MF138" s="15"/>
      <c r="MG138" s="15"/>
      <c r="MH138" s="15"/>
      <c r="MI138" s="15"/>
      <c r="MJ138" s="15"/>
      <c r="MK138" s="15"/>
      <c r="ML138" s="15"/>
      <c r="MM138" s="15"/>
      <c r="MN138" s="15"/>
      <c r="MO138" s="15"/>
      <c r="MP138" s="15">
        <v>0</v>
      </c>
      <c r="MQ138" s="15"/>
      <c r="MR138" s="15"/>
      <c r="MS138" s="15"/>
      <c r="MT138" s="15"/>
      <c r="MU138" s="15"/>
      <c r="MV138" s="15"/>
      <c r="MW138" s="15"/>
      <c r="MX138" s="15"/>
      <c r="MY138" s="15"/>
      <c r="MZ138" s="15"/>
      <c r="NA138" s="15"/>
      <c r="NB138" s="15">
        <v>0</v>
      </c>
      <c r="NC138" s="15"/>
      <c r="ND138" s="15"/>
      <c r="NE138" s="15"/>
      <c r="NF138" s="15"/>
      <c r="NG138" s="15"/>
      <c r="NH138" s="15"/>
      <c r="NI138" s="15"/>
      <c r="NJ138" s="15"/>
      <c r="NK138" s="15"/>
      <c r="NL138" s="15"/>
      <c r="NM138" s="15"/>
      <c r="NN138" s="15">
        <v>0</v>
      </c>
      <c r="NO138" s="15"/>
      <c r="NP138" s="15"/>
      <c r="NQ138" s="15"/>
      <c r="NR138" s="15"/>
      <c r="NS138" s="15"/>
      <c r="NT138" s="15"/>
      <c r="NU138" s="15"/>
      <c r="NV138" s="15"/>
      <c r="NW138" s="15"/>
      <c r="NX138" s="15"/>
      <c r="NY138" s="15"/>
      <c r="NZ138" s="15">
        <v>0</v>
      </c>
      <c r="OA138" s="15"/>
      <c r="OB138" s="15"/>
      <c r="OC138" s="15"/>
      <c r="OD138" s="15"/>
      <c r="OE138" s="15"/>
      <c r="OF138" s="15"/>
      <c r="OG138" s="15"/>
      <c r="OH138" s="15"/>
      <c r="OI138" s="15"/>
      <c r="OJ138" s="15"/>
      <c r="OK138" s="15"/>
      <c r="OL138" s="15">
        <v>0</v>
      </c>
      <c r="OM138" s="15"/>
      <c r="ON138" s="15"/>
      <c r="OO138" s="15"/>
      <c r="OP138" s="15"/>
      <c r="OQ138" s="15"/>
      <c r="OR138" s="15"/>
      <c r="OS138" s="15"/>
      <c r="OT138" s="15"/>
      <c r="OU138" s="15"/>
      <c r="OV138" s="15"/>
      <c r="OW138" s="15"/>
      <c r="OX138" s="15">
        <v>0</v>
      </c>
      <c r="OY138" s="15"/>
      <c r="OZ138" s="15"/>
      <c r="PA138" s="15"/>
      <c r="PB138" s="15"/>
      <c r="PC138" s="15"/>
      <c r="PD138" s="15"/>
      <c r="PE138" s="15"/>
      <c r="PF138" s="15"/>
      <c r="PG138" s="15"/>
      <c r="PH138" s="15"/>
      <c r="PI138" s="15"/>
      <c r="PJ138" s="15">
        <v>0</v>
      </c>
      <c r="PK138" s="15"/>
      <c r="PL138" s="15"/>
      <c r="PM138" s="15"/>
      <c r="PN138" s="15"/>
      <c r="PO138" s="15"/>
      <c r="PP138" s="15"/>
      <c r="PQ138" s="15"/>
      <c r="PR138" s="15"/>
      <c r="PS138" s="15"/>
      <c r="PT138" s="15"/>
      <c r="PU138" s="15"/>
      <c r="PV138" s="15">
        <v>0</v>
      </c>
      <c r="PW138" s="15"/>
      <c r="PX138" s="15"/>
      <c r="PY138" s="15"/>
      <c r="PZ138" s="15"/>
      <c r="QA138" s="15"/>
      <c r="QB138" s="15"/>
      <c r="QC138" s="15"/>
      <c r="QD138" s="15"/>
      <c r="QE138" s="15"/>
      <c r="QF138" s="15"/>
      <c r="QG138" s="15"/>
      <c r="QH138" s="15">
        <v>0</v>
      </c>
      <c r="QI138" s="15"/>
    </row>
    <row r="139" spans="16:451">
      <c r="P139" s="11"/>
      <c r="Q139" s="11"/>
      <c r="R139" s="13"/>
      <c r="S139" s="13" t="s">
        <v>56</v>
      </c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>
        <v>212</v>
      </c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>
        <v>25183.57</v>
      </c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>
        <v>25183.57</v>
      </c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>
        <v>0</v>
      </c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>
        <v>0</v>
      </c>
      <c r="CB139" s="17" t="e">
        <v>#DIV/0!</v>
      </c>
      <c r="CC139" s="17" t="e">
        <v>#DIV/0!</v>
      </c>
      <c r="CD139" s="17" t="e">
        <v>#DIV/0!</v>
      </c>
      <c r="CE139" s="17" t="e">
        <v>#DIV/0!</v>
      </c>
      <c r="CF139" s="17" t="e">
        <v>#DIV/0!</v>
      </c>
      <c r="CG139" s="17" t="e">
        <v>#DIV/0!</v>
      </c>
      <c r="CH139" s="17" t="e">
        <v>#DIV/0!</v>
      </c>
      <c r="CI139" s="17" t="e">
        <v>#DIV/0!</v>
      </c>
      <c r="CJ139" s="17" t="e">
        <v>#DIV/0!</v>
      </c>
      <c r="CK139" s="17" t="e">
        <v>#DIV/0!</v>
      </c>
      <c r="CL139" s="17" t="e">
        <v>#DIV/0!</v>
      </c>
      <c r="CM139" s="17" t="e">
        <v>#DIV/0!</v>
      </c>
      <c r="CN139" s="17" t="e">
        <v>#DIV/0!</v>
      </c>
      <c r="CO139" s="17" t="e">
        <v>#DIV/0!</v>
      </c>
      <c r="CP139" s="17" t="e">
        <v>#DIV/0!</v>
      </c>
      <c r="CQ139" s="17" t="e">
        <v>#DIV/0!</v>
      </c>
      <c r="CR139" s="17" t="e">
        <v>#DIV/0!</v>
      </c>
      <c r="CS139" s="17" t="e">
        <v>#DIV/0!</v>
      </c>
      <c r="CT139" s="17" t="e">
        <v>#DIV/0!</v>
      </c>
      <c r="CU139" s="17" t="e">
        <v>#DIV/0!</v>
      </c>
      <c r="CV139" s="17" t="e">
        <v>#DIV/0!</v>
      </c>
      <c r="CW139" s="17" t="e">
        <v>#DIV/0!</v>
      </c>
      <c r="CX139" s="17" t="e">
        <v>#DIV/0!</v>
      </c>
      <c r="CY139" s="17" t="e">
        <v>#DIV/0!</v>
      </c>
      <c r="CZ139" s="17">
        <v>0</v>
      </c>
      <c r="DA139" s="17">
        <v>0</v>
      </c>
      <c r="DB139" s="17">
        <v>0</v>
      </c>
      <c r="DC139" s="17">
        <v>0</v>
      </c>
      <c r="DD139" s="17">
        <v>0</v>
      </c>
      <c r="DE139" s="17">
        <v>0</v>
      </c>
      <c r="DF139" s="17">
        <v>0</v>
      </c>
      <c r="DG139" s="17">
        <v>0</v>
      </c>
      <c r="DH139" s="17">
        <v>0</v>
      </c>
      <c r="DI139" s="17">
        <v>0</v>
      </c>
      <c r="DJ139" s="17">
        <v>0</v>
      </c>
      <c r="DK139" s="17">
        <v>0.15979756467367709</v>
      </c>
      <c r="DL139" s="18">
        <v>0</v>
      </c>
      <c r="DM139" s="18">
        <v>0</v>
      </c>
      <c r="DN139" s="18">
        <v>0</v>
      </c>
      <c r="DO139" s="18">
        <v>0</v>
      </c>
      <c r="DP139" s="18">
        <v>0</v>
      </c>
      <c r="DQ139" s="18">
        <v>0</v>
      </c>
      <c r="DR139" s="18">
        <v>0</v>
      </c>
      <c r="DS139" s="18">
        <v>0</v>
      </c>
      <c r="DT139" s="18">
        <v>0</v>
      </c>
      <c r="DU139" s="18">
        <v>0</v>
      </c>
      <c r="DV139" s="18">
        <v>0</v>
      </c>
      <c r="DW139" s="18">
        <v>117.511919803919</v>
      </c>
      <c r="DX139" s="18">
        <v>0</v>
      </c>
      <c r="DY139" s="18">
        <v>0</v>
      </c>
      <c r="DZ139" s="18">
        <v>0</v>
      </c>
      <c r="EA139" s="18">
        <v>0</v>
      </c>
      <c r="EB139" s="18">
        <v>0</v>
      </c>
      <c r="EC139" s="18">
        <v>0</v>
      </c>
      <c r="ED139" s="18">
        <v>0</v>
      </c>
      <c r="EE139" s="18">
        <v>0</v>
      </c>
      <c r="EF139" s="18">
        <v>0</v>
      </c>
      <c r="EG139" s="18">
        <v>0</v>
      </c>
      <c r="EH139" s="18">
        <v>0</v>
      </c>
      <c r="EI139" s="18">
        <v>102.13767440470455</v>
      </c>
      <c r="EJ139" s="18">
        <v>0</v>
      </c>
      <c r="EK139" s="18">
        <v>0</v>
      </c>
      <c r="EL139" s="18">
        <v>0</v>
      </c>
      <c r="EM139" s="18">
        <v>0</v>
      </c>
      <c r="EN139" s="18">
        <v>0</v>
      </c>
      <c r="EO139" s="18">
        <v>0</v>
      </c>
      <c r="EP139" s="18">
        <v>0</v>
      </c>
      <c r="EQ139" s="18">
        <v>0</v>
      </c>
      <c r="ER139" s="18">
        <v>0</v>
      </c>
      <c r="ES139" s="18">
        <v>0</v>
      </c>
      <c r="ET139" s="18">
        <v>0</v>
      </c>
      <c r="EU139" s="18">
        <v>15.465077375069173</v>
      </c>
      <c r="EV139" s="18">
        <v>0</v>
      </c>
      <c r="EW139" s="18">
        <v>0</v>
      </c>
      <c r="EX139" s="18">
        <v>0</v>
      </c>
      <c r="EY139" s="18">
        <v>0</v>
      </c>
      <c r="EZ139" s="18">
        <v>0</v>
      </c>
      <c r="FA139" s="18">
        <v>0</v>
      </c>
      <c r="FB139" s="18">
        <v>0</v>
      </c>
      <c r="FC139" s="18">
        <v>0</v>
      </c>
      <c r="FD139" s="18">
        <v>0</v>
      </c>
      <c r="FE139" s="18">
        <v>0</v>
      </c>
      <c r="FF139" s="18">
        <v>0</v>
      </c>
      <c r="FG139" s="18">
        <v>714.66952917259914</v>
      </c>
      <c r="FH139" s="14">
        <v>0</v>
      </c>
      <c r="FI139" s="14">
        <v>0</v>
      </c>
      <c r="FJ139" s="14">
        <v>0</v>
      </c>
      <c r="FK139" s="14">
        <v>0</v>
      </c>
      <c r="FL139" s="14">
        <v>0</v>
      </c>
      <c r="FM139" s="14">
        <v>0</v>
      </c>
      <c r="FN139" s="14">
        <v>0</v>
      </c>
      <c r="FO139" s="14">
        <v>0</v>
      </c>
      <c r="FP139" s="14">
        <v>0</v>
      </c>
      <c r="FQ139" s="14">
        <v>0</v>
      </c>
      <c r="FR139" s="14">
        <v>0</v>
      </c>
      <c r="FS139" s="14">
        <v>2994133</v>
      </c>
      <c r="FT139" s="17">
        <v>0</v>
      </c>
      <c r="FU139" s="17">
        <v>0</v>
      </c>
      <c r="FV139" s="17">
        <v>0</v>
      </c>
      <c r="FW139" s="17">
        <v>0</v>
      </c>
      <c r="FX139" s="17">
        <v>0</v>
      </c>
      <c r="FY139" s="17">
        <v>0</v>
      </c>
      <c r="FZ139" s="17">
        <v>0</v>
      </c>
      <c r="GA139" s="17">
        <v>0</v>
      </c>
      <c r="GB139" s="17">
        <v>0</v>
      </c>
      <c r="GC139" s="17">
        <v>0</v>
      </c>
      <c r="GD139" s="17">
        <v>0</v>
      </c>
      <c r="GE139" s="17">
        <v>0.18490474204051724</v>
      </c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Q139" s="16">
        <v>0</v>
      </c>
      <c r="GR139" s="16"/>
      <c r="GS139" s="16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>
        <v>0</v>
      </c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O139" s="16">
        <v>0</v>
      </c>
      <c r="HP139" s="16"/>
      <c r="HQ139" s="16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>
        <v>0</v>
      </c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M139" s="16">
        <v>0</v>
      </c>
      <c r="IN139" s="16"/>
      <c r="IO139" s="16"/>
      <c r="IP139" s="16"/>
      <c r="IQ139" s="16"/>
      <c r="IR139" s="16"/>
      <c r="IS139" s="16"/>
      <c r="IT139" s="16"/>
      <c r="IU139" s="16"/>
      <c r="IV139" s="16"/>
      <c r="IW139" s="16"/>
      <c r="IX139" s="16"/>
      <c r="IY139" s="16">
        <v>0</v>
      </c>
      <c r="IZ139" s="16"/>
      <c r="JA139" s="16"/>
      <c r="JB139" s="16"/>
      <c r="JC139" s="16"/>
      <c r="JD139" s="16"/>
      <c r="JE139" s="16"/>
      <c r="JF139" s="16"/>
      <c r="JG139" s="16"/>
      <c r="JH139" s="16"/>
      <c r="JI139" s="16"/>
      <c r="JJ139" s="16"/>
      <c r="JK139" s="16">
        <v>0</v>
      </c>
      <c r="JL139" s="16"/>
      <c r="JM139" s="16"/>
      <c r="JN139" s="16"/>
      <c r="JO139" s="16"/>
      <c r="JP139" s="16"/>
      <c r="JQ139" s="16"/>
      <c r="JR139" s="16"/>
      <c r="JS139" s="16"/>
      <c r="JT139" s="16"/>
      <c r="JU139" s="16"/>
      <c r="JV139" s="16"/>
      <c r="JW139" s="16">
        <v>0</v>
      </c>
      <c r="JX139" s="16"/>
      <c r="JY139" s="16"/>
      <c r="JZ139" s="16"/>
      <c r="KA139" s="16"/>
      <c r="KB139" s="16"/>
      <c r="KC139" s="16"/>
      <c r="KD139" s="16"/>
      <c r="KE139" s="16"/>
      <c r="KF139" s="16"/>
      <c r="KG139" s="16"/>
      <c r="KH139" s="16"/>
      <c r="KI139" s="16">
        <v>0</v>
      </c>
      <c r="KJ139" s="16"/>
      <c r="KK139" s="16"/>
      <c r="KL139" s="16"/>
      <c r="KM139" s="16"/>
      <c r="KN139" s="16"/>
      <c r="KO139" s="16"/>
      <c r="KP139" s="16"/>
      <c r="KQ139" s="16"/>
      <c r="KR139" s="16"/>
      <c r="KS139" s="16"/>
      <c r="KT139" s="16"/>
      <c r="KU139" s="16">
        <v>0</v>
      </c>
      <c r="KV139" s="16"/>
      <c r="KW139" s="16"/>
      <c r="KX139" s="16"/>
      <c r="KY139" s="16"/>
      <c r="KZ139" s="16"/>
      <c r="LA139" s="16"/>
      <c r="LB139" s="16"/>
      <c r="LC139" s="16"/>
      <c r="LD139" s="16"/>
      <c r="LE139" s="16"/>
      <c r="LF139" s="16"/>
      <c r="LG139" s="16">
        <v>0</v>
      </c>
      <c r="LH139" s="16"/>
      <c r="LI139" s="16"/>
      <c r="LJ139" s="16"/>
      <c r="LK139" s="16"/>
      <c r="LL139" s="16"/>
      <c r="LM139" s="16"/>
      <c r="LN139" s="16"/>
      <c r="LO139" s="16"/>
      <c r="LP139" s="16"/>
      <c r="LQ139" s="16"/>
      <c r="LR139" s="16"/>
      <c r="LS139" s="16">
        <v>212</v>
      </c>
      <c r="LT139" s="15"/>
      <c r="LU139" s="15"/>
      <c r="LV139" s="15"/>
      <c r="LW139" s="15"/>
      <c r="LX139" s="15"/>
      <c r="LY139" s="15"/>
      <c r="LZ139" s="15"/>
      <c r="MA139" s="15"/>
      <c r="MB139" s="15"/>
      <c r="MC139" s="15"/>
      <c r="MD139" s="15"/>
      <c r="ME139" s="15">
        <v>0</v>
      </c>
      <c r="MF139" s="15"/>
      <c r="MG139" s="15"/>
      <c r="MH139" s="15"/>
      <c r="MI139" s="15"/>
      <c r="MJ139" s="15"/>
      <c r="MK139" s="15"/>
      <c r="ML139" s="15"/>
      <c r="MM139" s="15"/>
      <c r="MN139" s="15"/>
      <c r="MO139" s="15"/>
      <c r="MP139" s="15"/>
      <c r="MQ139" s="15">
        <v>0</v>
      </c>
      <c r="MR139" s="15"/>
      <c r="MS139" s="15"/>
      <c r="MT139" s="15"/>
      <c r="MU139" s="15"/>
      <c r="MV139" s="15"/>
      <c r="MW139" s="15"/>
      <c r="MX139" s="15"/>
      <c r="MY139" s="15"/>
      <c r="MZ139" s="15"/>
      <c r="NA139" s="15"/>
      <c r="NB139" s="15"/>
      <c r="NC139" s="15">
        <v>0</v>
      </c>
      <c r="ND139" s="15"/>
      <c r="NE139" s="15"/>
      <c r="NF139" s="15"/>
      <c r="NG139" s="15"/>
      <c r="NH139" s="15"/>
      <c r="NI139" s="15"/>
      <c r="NJ139" s="15"/>
      <c r="NK139" s="15"/>
      <c r="NL139" s="15"/>
      <c r="NM139" s="15"/>
      <c r="NN139" s="15"/>
      <c r="NO139" s="15">
        <v>0</v>
      </c>
      <c r="NP139" s="15"/>
      <c r="NQ139" s="15"/>
      <c r="NR139" s="15"/>
      <c r="NS139" s="15"/>
      <c r="NT139" s="15"/>
      <c r="NU139" s="15"/>
      <c r="NV139" s="15"/>
      <c r="NW139" s="15"/>
      <c r="NX139" s="15"/>
      <c r="NY139" s="15"/>
      <c r="NZ139" s="15"/>
      <c r="OA139" s="15">
        <v>0</v>
      </c>
      <c r="OB139" s="15"/>
      <c r="OC139" s="15"/>
      <c r="OD139" s="15"/>
      <c r="OE139" s="15"/>
      <c r="OF139" s="15"/>
      <c r="OG139" s="15"/>
      <c r="OH139" s="15"/>
      <c r="OI139" s="15"/>
      <c r="OJ139" s="15"/>
      <c r="OK139" s="15"/>
      <c r="OL139" s="15"/>
      <c r="OM139" s="15">
        <v>0</v>
      </c>
      <c r="ON139" s="15"/>
      <c r="OO139" s="15"/>
      <c r="OP139" s="15"/>
      <c r="OQ139" s="15"/>
      <c r="OR139" s="15"/>
      <c r="OS139" s="15"/>
      <c r="OT139" s="15"/>
      <c r="OU139" s="15"/>
      <c r="OV139" s="15"/>
      <c r="OW139" s="15"/>
      <c r="OX139" s="15"/>
      <c r="OY139" s="15">
        <v>0</v>
      </c>
      <c r="OZ139" s="15"/>
      <c r="PA139" s="15"/>
      <c r="PB139" s="15"/>
      <c r="PC139" s="15"/>
      <c r="PD139" s="15"/>
      <c r="PE139" s="15"/>
      <c r="PF139" s="15"/>
      <c r="PG139" s="15"/>
      <c r="PH139" s="15"/>
      <c r="PI139" s="15"/>
      <c r="PJ139" s="15"/>
      <c r="PK139" s="15">
        <v>0</v>
      </c>
      <c r="PL139" s="15"/>
      <c r="PM139" s="15"/>
      <c r="PN139" s="15"/>
      <c r="PO139" s="15"/>
      <c r="PP139" s="15"/>
      <c r="PQ139" s="15"/>
      <c r="PR139" s="15"/>
      <c r="PS139" s="15"/>
      <c r="PT139" s="15"/>
      <c r="PU139" s="15"/>
      <c r="PV139" s="15"/>
      <c r="PW139" s="15">
        <v>0</v>
      </c>
      <c r="PX139" s="15"/>
      <c r="PY139" s="15"/>
      <c r="PZ139" s="15"/>
      <c r="QA139" s="15"/>
      <c r="QB139" s="15"/>
      <c r="QC139" s="15"/>
      <c r="QD139" s="15"/>
      <c r="QE139" s="15"/>
      <c r="QF139" s="15"/>
      <c r="QG139" s="15"/>
      <c r="QH139" s="15"/>
      <c r="QI139" s="15">
        <v>0</v>
      </c>
    </row>
    <row r="140" spans="16:451">
      <c r="P140" s="11"/>
      <c r="Q140" s="11"/>
      <c r="R140" s="13"/>
      <c r="S140" s="13" t="s">
        <v>57</v>
      </c>
      <c r="T140" s="16"/>
      <c r="U140" s="16"/>
      <c r="V140" s="16"/>
      <c r="W140" s="16"/>
      <c r="X140" s="16"/>
      <c r="Y140" s="16"/>
      <c r="Z140" s="16"/>
      <c r="AA140" s="16"/>
      <c r="AB140" s="16"/>
      <c r="AC140" s="14">
        <v>1</v>
      </c>
      <c r="AD140" s="14"/>
      <c r="AE140" s="1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>
        <v>0</v>
      </c>
      <c r="AP140" s="24"/>
      <c r="AQ140" s="24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>
        <v>0</v>
      </c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>
        <v>0</v>
      </c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>
        <v>0</v>
      </c>
      <c r="BZ140" s="15"/>
      <c r="CA140" s="15"/>
      <c r="CB140" s="17" t="e">
        <v>#DIV/0!</v>
      </c>
      <c r="CC140" s="17" t="e">
        <v>#DIV/0!</v>
      </c>
      <c r="CD140" s="17" t="e">
        <v>#DIV/0!</v>
      </c>
      <c r="CE140" s="17" t="e">
        <v>#DIV/0!</v>
      </c>
      <c r="CF140" s="17" t="e">
        <v>#DIV/0!</v>
      </c>
      <c r="CG140" s="17" t="e">
        <v>#DIV/0!</v>
      </c>
      <c r="CH140" s="17" t="e">
        <v>#DIV/0!</v>
      </c>
      <c r="CI140" s="17" t="e">
        <v>#DIV/0!</v>
      </c>
      <c r="CJ140" s="17" t="e">
        <v>#DIV/0!</v>
      </c>
      <c r="CK140" s="17" t="e">
        <v>#DIV/0!</v>
      </c>
      <c r="CL140" s="17" t="e">
        <v>#DIV/0!</v>
      </c>
      <c r="CM140" s="17" t="e">
        <v>#DIV/0!</v>
      </c>
      <c r="CN140" s="17" t="e">
        <v>#DIV/0!</v>
      </c>
      <c r="CO140" s="17" t="e">
        <v>#DIV/0!</v>
      </c>
      <c r="CP140" s="17" t="e">
        <v>#DIV/0!</v>
      </c>
      <c r="CQ140" s="17" t="e">
        <v>#DIV/0!</v>
      </c>
      <c r="CR140" s="17" t="e">
        <v>#DIV/0!</v>
      </c>
      <c r="CS140" s="17" t="e">
        <v>#DIV/0!</v>
      </c>
      <c r="CT140" s="17" t="e">
        <v>#DIV/0!</v>
      </c>
      <c r="CU140" s="17" t="e">
        <v>#DIV/0!</v>
      </c>
      <c r="CV140" s="17" t="e">
        <v>#DIV/0!</v>
      </c>
      <c r="CW140" s="17" t="e">
        <v>#DIV/0!</v>
      </c>
      <c r="CX140" s="17" t="e">
        <v>#DIV/0!</v>
      </c>
      <c r="CY140" s="17" t="e">
        <v>#DIV/0!</v>
      </c>
      <c r="CZ140" s="17">
        <v>0</v>
      </c>
      <c r="DA140" s="17">
        <v>0</v>
      </c>
      <c r="DB140" s="17">
        <v>0</v>
      </c>
      <c r="DC140" s="17">
        <v>0</v>
      </c>
      <c r="DD140" s="17">
        <v>0</v>
      </c>
      <c r="DE140" s="17">
        <v>0</v>
      </c>
      <c r="DF140" s="17">
        <v>0</v>
      </c>
      <c r="DG140" s="17">
        <v>0</v>
      </c>
      <c r="DH140" s="17">
        <v>0</v>
      </c>
      <c r="DI140" s="17">
        <v>0.15966808443824065</v>
      </c>
      <c r="DJ140" s="17">
        <v>0</v>
      </c>
      <c r="DK140" s="17">
        <v>0</v>
      </c>
      <c r="DL140" s="18">
        <v>0</v>
      </c>
      <c r="DM140" s="18">
        <v>0</v>
      </c>
      <c r="DN140" s="18">
        <v>0</v>
      </c>
      <c r="DO140" s="18">
        <v>0</v>
      </c>
      <c r="DP140" s="18">
        <v>0</v>
      </c>
      <c r="DQ140" s="18">
        <v>0</v>
      </c>
      <c r="DR140" s="18">
        <v>0</v>
      </c>
      <c r="DS140" s="18">
        <v>0</v>
      </c>
      <c r="DT140" s="18">
        <v>0</v>
      </c>
      <c r="DU140" s="18">
        <v>115.86004562050366</v>
      </c>
      <c r="DV140" s="18">
        <v>0</v>
      </c>
      <c r="DW140" s="18">
        <v>0</v>
      </c>
      <c r="DX140" s="18">
        <v>0</v>
      </c>
      <c r="DY140" s="18">
        <v>0</v>
      </c>
      <c r="DZ140" s="18">
        <v>0</v>
      </c>
      <c r="EA140" s="18">
        <v>0</v>
      </c>
      <c r="EB140" s="18">
        <v>0</v>
      </c>
      <c r="EC140" s="18">
        <v>0</v>
      </c>
      <c r="ED140" s="18">
        <v>0</v>
      </c>
      <c r="EE140" s="18">
        <v>0</v>
      </c>
      <c r="EF140" s="18">
        <v>0</v>
      </c>
      <c r="EG140" s="18">
        <v>100.71076528295369</v>
      </c>
      <c r="EH140" s="18">
        <v>0</v>
      </c>
      <c r="EI140" s="18">
        <v>0</v>
      </c>
      <c r="EJ140" s="18">
        <v>0</v>
      </c>
      <c r="EK140" s="18">
        <v>0</v>
      </c>
      <c r="EL140" s="18">
        <v>0</v>
      </c>
      <c r="EM140" s="18">
        <v>0</v>
      </c>
      <c r="EN140" s="18">
        <v>0</v>
      </c>
      <c r="EO140" s="18">
        <v>0</v>
      </c>
      <c r="EP140" s="18">
        <v>0</v>
      </c>
      <c r="EQ140" s="18">
        <v>0</v>
      </c>
      <c r="ER140" s="18">
        <v>0</v>
      </c>
      <c r="ES140" s="18">
        <v>15.50998382370118</v>
      </c>
      <c r="ET140" s="18">
        <v>0</v>
      </c>
      <c r="EU140" s="18">
        <v>0</v>
      </c>
      <c r="EV140" s="18">
        <v>0</v>
      </c>
      <c r="EW140" s="18">
        <v>0</v>
      </c>
      <c r="EX140" s="18">
        <v>0</v>
      </c>
      <c r="EY140" s="18">
        <v>0</v>
      </c>
      <c r="EZ140" s="18">
        <v>0</v>
      </c>
      <c r="FA140" s="18">
        <v>0</v>
      </c>
      <c r="FB140" s="18">
        <v>0</v>
      </c>
      <c r="FC140" s="18">
        <v>0</v>
      </c>
      <c r="FD140" s="18">
        <v>0</v>
      </c>
      <c r="FE140" s="18">
        <v>713.26976269431759</v>
      </c>
      <c r="FF140" s="18">
        <v>0</v>
      </c>
      <c r="FG140" s="18">
        <v>0</v>
      </c>
      <c r="FH140" s="14">
        <v>0</v>
      </c>
      <c r="FI140" s="14">
        <v>0</v>
      </c>
      <c r="FJ140" s="14">
        <v>0</v>
      </c>
      <c r="FK140" s="14">
        <v>0</v>
      </c>
      <c r="FL140" s="14">
        <v>0</v>
      </c>
      <c r="FM140" s="14">
        <v>0</v>
      </c>
      <c r="FN140" s="14">
        <v>0</v>
      </c>
      <c r="FO140" s="14">
        <v>0</v>
      </c>
      <c r="FP140" s="14">
        <v>0</v>
      </c>
      <c r="FQ140" s="14">
        <v>15383982</v>
      </c>
      <c r="FR140" s="14">
        <v>0</v>
      </c>
      <c r="FS140" s="14">
        <v>0</v>
      </c>
      <c r="FT140" s="17">
        <v>0</v>
      </c>
      <c r="FU140" s="17">
        <v>0</v>
      </c>
      <c r="FV140" s="17">
        <v>0</v>
      </c>
      <c r="FW140" s="17">
        <v>0</v>
      </c>
      <c r="FX140" s="17">
        <v>0</v>
      </c>
      <c r="FY140" s="17">
        <v>0</v>
      </c>
      <c r="FZ140" s="17">
        <v>0</v>
      </c>
      <c r="GA140" s="17">
        <v>0</v>
      </c>
      <c r="GB140" s="17">
        <v>0</v>
      </c>
      <c r="GC140" s="17">
        <v>0.16810324986079692</v>
      </c>
      <c r="GD140" s="17">
        <v>0</v>
      </c>
      <c r="GE140" s="17">
        <v>0</v>
      </c>
      <c r="GF140" s="16"/>
      <c r="GG140" s="16"/>
      <c r="GH140" s="16"/>
      <c r="GI140" s="16"/>
      <c r="GJ140" s="16"/>
      <c r="GK140" s="16"/>
      <c r="GL140" s="16"/>
      <c r="GM140" s="16"/>
      <c r="GN140" s="16"/>
      <c r="GO140" s="16">
        <v>0</v>
      </c>
      <c r="GP140" s="16"/>
      <c r="GQ140" s="16"/>
      <c r="GR140" s="16"/>
      <c r="GS140" s="16"/>
      <c r="GT140" s="16"/>
      <c r="GU140" s="16"/>
      <c r="GV140" s="16"/>
      <c r="GW140" s="16"/>
      <c r="GX140" s="16"/>
      <c r="GY140" s="16"/>
      <c r="GZ140" s="16"/>
      <c r="HA140" s="16">
        <v>0</v>
      </c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>
        <v>0</v>
      </c>
      <c r="HN140" s="16"/>
      <c r="HO140" s="16"/>
      <c r="HP140" s="16"/>
      <c r="HQ140" s="16"/>
      <c r="HR140" s="16"/>
      <c r="HS140" s="16"/>
      <c r="HT140" s="16"/>
      <c r="HU140" s="16"/>
      <c r="HV140" s="16"/>
      <c r="HW140" s="16"/>
      <c r="HX140" s="16"/>
      <c r="HY140" s="16">
        <v>0</v>
      </c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>
        <v>0</v>
      </c>
      <c r="IL140" s="16"/>
      <c r="IM140" s="16"/>
      <c r="IN140" s="16"/>
      <c r="IO140" s="16"/>
      <c r="IP140" s="16"/>
      <c r="IQ140" s="16"/>
      <c r="IR140" s="16"/>
      <c r="IS140" s="16"/>
      <c r="IT140" s="16"/>
      <c r="IU140" s="16"/>
      <c r="IV140" s="16"/>
      <c r="IW140" s="16">
        <v>0</v>
      </c>
      <c r="IX140" s="16"/>
      <c r="IY140" s="16"/>
      <c r="IZ140" s="16"/>
      <c r="JA140" s="16"/>
      <c r="JB140" s="16"/>
      <c r="JC140" s="16"/>
      <c r="JD140" s="16"/>
      <c r="JE140" s="16"/>
      <c r="JF140" s="16"/>
      <c r="JG140" s="16"/>
      <c r="JH140" s="16"/>
      <c r="JI140" s="16">
        <v>0</v>
      </c>
      <c r="JJ140" s="16"/>
      <c r="JK140" s="16"/>
      <c r="JL140" s="16"/>
      <c r="JM140" s="16"/>
      <c r="JN140" s="16"/>
      <c r="JO140" s="16"/>
      <c r="JP140" s="16"/>
      <c r="JQ140" s="16"/>
      <c r="JR140" s="16"/>
      <c r="JS140" s="16"/>
      <c r="JT140" s="16"/>
      <c r="JU140" s="16">
        <v>0</v>
      </c>
      <c r="JV140" s="16"/>
      <c r="JW140" s="16"/>
      <c r="JX140" s="16"/>
      <c r="JY140" s="16"/>
      <c r="JZ140" s="16"/>
      <c r="KA140" s="16"/>
      <c r="KB140" s="16"/>
      <c r="KC140" s="16"/>
      <c r="KD140" s="16"/>
      <c r="KE140" s="16"/>
      <c r="KF140" s="16"/>
      <c r="KG140" s="16">
        <v>0</v>
      </c>
      <c r="KH140" s="16"/>
      <c r="KI140" s="16"/>
      <c r="KJ140" s="16"/>
      <c r="KK140" s="16"/>
      <c r="KL140" s="16"/>
      <c r="KM140" s="16"/>
      <c r="KN140" s="16"/>
      <c r="KO140" s="16"/>
      <c r="KP140" s="16"/>
      <c r="KQ140" s="16"/>
      <c r="KR140" s="16"/>
      <c r="KS140" s="16">
        <v>1087</v>
      </c>
      <c r="KT140" s="16"/>
      <c r="KU140" s="16"/>
      <c r="KV140" s="16"/>
      <c r="KW140" s="16"/>
      <c r="KX140" s="16"/>
      <c r="KY140" s="16"/>
      <c r="KZ140" s="16"/>
      <c r="LA140" s="16"/>
      <c r="LB140" s="16"/>
      <c r="LC140" s="16"/>
      <c r="LD140" s="16"/>
      <c r="LE140" s="16">
        <v>0</v>
      </c>
      <c r="LF140" s="16"/>
      <c r="LG140" s="16"/>
      <c r="LH140" s="16"/>
      <c r="LI140" s="16"/>
      <c r="LJ140" s="16"/>
      <c r="LK140" s="16"/>
      <c r="LL140" s="16"/>
      <c r="LM140" s="16"/>
      <c r="LN140" s="16"/>
      <c r="LO140" s="16"/>
      <c r="LP140" s="16"/>
      <c r="LQ140" s="16">
        <v>0</v>
      </c>
      <c r="LR140" s="16"/>
      <c r="LS140" s="16"/>
      <c r="LT140" s="15"/>
      <c r="LU140" s="15"/>
      <c r="LV140" s="15"/>
      <c r="LW140" s="15"/>
      <c r="LX140" s="15"/>
      <c r="LY140" s="15"/>
      <c r="LZ140" s="15"/>
      <c r="MA140" s="15"/>
      <c r="MB140" s="15"/>
      <c r="MC140" s="15">
        <v>0</v>
      </c>
      <c r="MD140" s="15"/>
      <c r="ME140" s="15"/>
      <c r="MF140" s="15"/>
      <c r="MG140" s="15"/>
      <c r="MH140" s="15"/>
      <c r="MI140" s="15"/>
      <c r="MJ140" s="15"/>
      <c r="MK140" s="15"/>
      <c r="ML140" s="15"/>
      <c r="MM140" s="15"/>
      <c r="MN140" s="15"/>
      <c r="MO140" s="15">
        <v>0</v>
      </c>
      <c r="MP140" s="15"/>
      <c r="MQ140" s="15"/>
      <c r="MR140" s="15"/>
      <c r="MS140" s="15"/>
      <c r="MT140" s="15"/>
      <c r="MU140" s="15"/>
      <c r="MV140" s="15"/>
      <c r="MW140" s="15"/>
      <c r="MX140" s="15"/>
      <c r="MY140" s="15"/>
      <c r="MZ140" s="15"/>
      <c r="NA140" s="15">
        <v>0</v>
      </c>
      <c r="NB140" s="15"/>
      <c r="NC140" s="15"/>
      <c r="ND140" s="15"/>
      <c r="NE140" s="15"/>
      <c r="NF140" s="15"/>
      <c r="NG140" s="15"/>
      <c r="NH140" s="15"/>
      <c r="NI140" s="15"/>
      <c r="NJ140" s="15"/>
      <c r="NK140" s="15"/>
      <c r="NL140" s="15"/>
      <c r="NM140" s="15">
        <v>0</v>
      </c>
      <c r="NN140" s="15"/>
      <c r="NO140" s="15"/>
      <c r="NP140" s="15"/>
      <c r="NQ140" s="15"/>
      <c r="NR140" s="15"/>
      <c r="NS140" s="15"/>
      <c r="NT140" s="15"/>
      <c r="NU140" s="15"/>
      <c r="NV140" s="15"/>
      <c r="NW140" s="15"/>
      <c r="NX140" s="15"/>
      <c r="NY140" s="15">
        <v>0</v>
      </c>
      <c r="NZ140" s="15"/>
      <c r="OA140" s="15"/>
      <c r="OB140" s="15"/>
      <c r="OC140" s="15"/>
      <c r="OD140" s="15"/>
      <c r="OE140" s="15"/>
      <c r="OF140" s="15"/>
      <c r="OG140" s="15"/>
      <c r="OH140" s="15"/>
      <c r="OI140" s="15"/>
      <c r="OJ140" s="15"/>
      <c r="OK140" s="15">
        <v>0</v>
      </c>
      <c r="OL140" s="15"/>
      <c r="OM140" s="15"/>
      <c r="ON140" s="15"/>
      <c r="OO140" s="15"/>
      <c r="OP140" s="15"/>
      <c r="OQ140" s="15"/>
      <c r="OR140" s="15"/>
      <c r="OS140" s="15"/>
      <c r="OT140" s="15"/>
      <c r="OU140" s="15"/>
      <c r="OV140" s="15"/>
      <c r="OW140" s="15">
        <v>0</v>
      </c>
      <c r="OX140" s="15"/>
      <c r="OY140" s="15"/>
      <c r="OZ140" s="15"/>
      <c r="PA140" s="15"/>
      <c r="PB140" s="15"/>
      <c r="PC140" s="15"/>
      <c r="PD140" s="15"/>
      <c r="PE140" s="15"/>
      <c r="PF140" s="15"/>
      <c r="PG140" s="15"/>
      <c r="PH140" s="15"/>
      <c r="PI140" s="15">
        <v>0</v>
      </c>
      <c r="PJ140" s="15"/>
      <c r="PK140" s="15"/>
      <c r="PL140" s="15"/>
      <c r="PM140" s="15"/>
      <c r="PN140" s="15"/>
      <c r="PO140" s="15"/>
      <c r="PP140" s="15"/>
      <c r="PQ140" s="15"/>
      <c r="PR140" s="15"/>
      <c r="PS140" s="15"/>
      <c r="PT140" s="15"/>
      <c r="PU140" s="15">
        <v>0</v>
      </c>
      <c r="PV140" s="15"/>
      <c r="PW140" s="15"/>
      <c r="PX140" s="15"/>
      <c r="PY140" s="15"/>
      <c r="PZ140" s="15"/>
      <c r="QA140" s="15"/>
      <c r="QB140" s="15"/>
      <c r="QC140" s="15"/>
      <c r="QD140" s="15"/>
      <c r="QE140" s="15"/>
      <c r="QF140" s="15"/>
      <c r="QG140" s="15">
        <v>0</v>
      </c>
      <c r="QH140" s="15"/>
      <c r="QI140" s="15"/>
    </row>
    <row r="141" spans="16:451">
      <c r="P141" s="11"/>
      <c r="Q141" s="11"/>
      <c r="R141" s="13"/>
      <c r="S141" s="13" t="s">
        <v>58</v>
      </c>
      <c r="T141" s="16"/>
      <c r="U141" s="16"/>
      <c r="V141" s="16"/>
      <c r="W141" s="16"/>
      <c r="X141" s="16"/>
      <c r="Y141" s="16"/>
      <c r="Z141" s="16"/>
      <c r="AA141" s="16"/>
      <c r="AB141" s="16"/>
      <c r="AC141" s="14"/>
      <c r="AD141" s="14">
        <v>1</v>
      </c>
      <c r="AE141" s="1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>
        <v>0</v>
      </c>
      <c r="AQ141" s="24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>
        <v>0</v>
      </c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>
        <v>0</v>
      </c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>
        <v>2690.63</v>
      </c>
      <c r="CA141" s="15"/>
      <c r="CB141" s="17" t="e">
        <v>#DIV/0!</v>
      </c>
      <c r="CC141" s="17" t="e">
        <v>#DIV/0!</v>
      </c>
      <c r="CD141" s="17" t="e">
        <v>#DIV/0!</v>
      </c>
      <c r="CE141" s="17" t="e">
        <v>#DIV/0!</v>
      </c>
      <c r="CF141" s="17" t="e">
        <v>#DIV/0!</v>
      </c>
      <c r="CG141" s="17" t="e">
        <v>#DIV/0!</v>
      </c>
      <c r="CH141" s="17" t="e">
        <v>#DIV/0!</v>
      </c>
      <c r="CI141" s="17" t="e">
        <v>#DIV/0!</v>
      </c>
      <c r="CJ141" s="17" t="e">
        <v>#DIV/0!</v>
      </c>
      <c r="CK141" s="17" t="e">
        <v>#DIV/0!</v>
      </c>
      <c r="CL141" s="17" t="e">
        <v>#DIV/0!</v>
      </c>
      <c r="CM141" s="17" t="e">
        <v>#DIV/0!</v>
      </c>
      <c r="CN141" s="17" t="e">
        <v>#DIV/0!</v>
      </c>
      <c r="CO141" s="17" t="e">
        <v>#DIV/0!</v>
      </c>
      <c r="CP141" s="17" t="e">
        <v>#DIV/0!</v>
      </c>
      <c r="CQ141" s="17" t="e">
        <v>#DIV/0!</v>
      </c>
      <c r="CR141" s="17" t="e">
        <v>#DIV/0!</v>
      </c>
      <c r="CS141" s="17" t="e">
        <v>#DIV/0!</v>
      </c>
      <c r="CT141" s="17" t="e">
        <v>#DIV/0!</v>
      </c>
      <c r="CU141" s="17" t="e">
        <v>#DIV/0!</v>
      </c>
      <c r="CV141" s="17" t="e">
        <v>#DIV/0!</v>
      </c>
      <c r="CW141" s="17" t="e">
        <v>#DIV/0!</v>
      </c>
      <c r="CX141" s="17" t="e">
        <v>#DIV/0!</v>
      </c>
      <c r="CY141" s="17" t="e">
        <v>#DIV/0!</v>
      </c>
      <c r="CZ141" s="17">
        <v>0</v>
      </c>
      <c r="DA141" s="17">
        <v>0</v>
      </c>
      <c r="DB141" s="17">
        <v>0</v>
      </c>
      <c r="DC141" s="17">
        <v>0</v>
      </c>
      <c r="DD141" s="17">
        <v>0</v>
      </c>
      <c r="DE141" s="17">
        <v>0</v>
      </c>
      <c r="DF141" s="17">
        <v>0</v>
      </c>
      <c r="DG141" s="17">
        <v>0</v>
      </c>
      <c r="DH141" s="17">
        <v>0</v>
      </c>
      <c r="DI141" s="17">
        <v>0</v>
      </c>
      <c r="DJ141" s="17">
        <v>0.17075098717938364</v>
      </c>
      <c r="DK141" s="17">
        <v>0</v>
      </c>
      <c r="DL141" s="18">
        <v>0</v>
      </c>
      <c r="DM141" s="18">
        <v>0</v>
      </c>
      <c r="DN141" s="18">
        <v>0</v>
      </c>
      <c r="DO141" s="18">
        <v>0</v>
      </c>
      <c r="DP141" s="18">
        <v>0</v>
      </c>
      <c r="DQ141" s="18">
        <v>0</v>
      </c>
      <c r="DR141" s="18">
        <v>0</v>
      </c>
      <c r="DS141" s="18">
        <v>0</v>
      </c>
      <c r="DT141" s="18">
        <v>0</v>
      </c>
      <c r="DU141" s="18">
        <v>0</v>
      </c>
      <c r="DV141" s="18">
        <v>117.28659872396156</v>
      </c>
      <c r="DW141" s="18">
        <v>0</v>
      </c>
      <c r="DX141" s="18">
        <v>0</v>
      </c>
      <c r="DY141" s="18">
        <v>0</v>
      </c>
      <c r="DZ141" s="18">
        <v>0</v>
      </c>
      <c r="EA141" s="18">
        <v>0</v>
      </c>
      <c r="EB141" s="18">
        <v>0</v>
      </c>
      <c r="EC141" s="18">
        <v>0</v>
      </c>
      <c r="ED141" s="18">
        <v>0</v>
      </c>
      <c r="EE141" s="18">
        <v>0</v>
      </c>
      <c r="EF141" s="18">
        <v>0</v>
      </c>
      <c r="EG141" s="18">
        <v>0</v>
      </c>
      <c r="EH141" s="18">
        <v>101.78499351737419</v>
      </c>
      <c r="EI141" s="18">
        <v>0</v>
      </c>
      <c r="EJ141" s="18">
        <v>0</v>
      </c>
      <c r="EK141" s="18">
        <v>0</v>
      </c>
      <c r="EL141" s="18">
        <v>0</v>
      </c>
      <c r="EM141" s="18">
        <v>0</v>
      </c>
      <c r="EN141" s="18">
        <v>0</v>
      </c>
      <c r="EO141" s="18">
        <v>0</v>
      </c>
      <c r="EP141" s="18">
        <v>0</v>
      </c>
      <c r="EQ141" s="18">
        <v>0</v>
      </c>
      <c r="ER141" s="18">
        <v>0</v>
      </c>
      <c r="ES141" s="18">
        <v>0</v>
      </c>
      <c r="ET141" s="18">
        <v>15.847059225369058</v>
      </c>
      <c r="EU141" s="18">
        <v>0</v>
      </c>
      <c r="EV141" s="18">
        <v>0</v>
      </c>
      <c r="EW141" s="18">
        <v>0</v>
      </c>
      <c r="EX141" s="18">
        <v>0</v>
      </c>
      <c r="EY141" s="18">
        <v>0</v>
      </c>
      <c r="EZ141" s="18">
        <v>0</v>
      </c>
      <c r="FA141" s="18">
        <v>0</v>
      </c>
      <c r="FB141" s="18">
        <v>0</v>
      </c>
      <c r="FC141" s="18">
        <v>0</v>
      </c>
      <c r="FD141" s="18">
        <v>0</v>
      </c>
      <c r="FE141" s="18">
        <v>0</v>
      </c>
      <c r="FF141" s="18">
        <v>664.96208022097073</v>
      </c>
      <c r="FG141" s="18">
        <v>0</v>
      </c>
      <c r="FH141" s="14">
        <v>0</v>
      </c>
      <c r="FI141" s="14">
        <v>0</v>
      </c>
      <c r="FJ141" s="14">
        <v>0</v>
      </c>
      <c r="FK141" s="14">
        <v>0</v>
      </c>
      <c r="FL141" s="14">
        <v>0</v>
      </c>
      <c r="FM141" s="14">
        <v>0</v>
      </c>
      <c r="FN141" s="14">
        <v>0</v>
      </c>
      <c r="FO141" s="14">
        <v>0</v>
      </c>
      <c r="FP141" s="14">
        <v>0</v>
      </c>
      <c r="FQ141" s="14">
        <v>0</v>
      </c>
      <c r="FR141" s="14">
        <v>39184657</v>
      </c>
      <c r="FS141" s="14">
        <v>0</v>
      </c>
      <c r="FT141" s="17">
        <v>0</v>
      </c>
      <c r="FU141" s="17">
        <v>0</v>
      </c>
      <c r="FV141" s="17">
        <v>0</v>
      </c>
      <c r="FW141" s="17">
        <v>0</v>
      </c>
      <c r="FX141" s="17">
        <v>0</v>
      </c>
      <c r="FY141" s="17">
        <v>0</v>
      </c>
      <c r="FZ141" s="17">
        <v>0</v>
      </c>
      <c r="GA141" s="17">
        <v>0</v>
      </c>
      <c r="GB141" s="17">
        <v>0</v>
      </c>
      <c r="GC141" s="17">
        <v>0</v>
      </c>
      <c r="GD141" s="17">
        <v>0.12908803718761658</v>
      </c>
      <c r="GE141" s="17">
        <v>0</v>
      </c>
      <c r="GF141" s="16"/>
      <c r="GG141" s="16"/>
      <c r="GH141" s="16"/>
      <c r="GI141" s="16"/>
      <c r="GJ141" s="16"/>
      <c r="GK141" s="16"/>
      <c r="GL141" s="16"/>
      <c r="GM141" s="16"/>
      <c r="GN141" s="16"/>
      <c r="GO141" s="16"/>
      <c r="GP141" s="16">
        <v>0</v>
      </c>
      <c r="GQ141" s="16"/>
      <c r="GR141" s="16"/>
      <c r="GS141" s="16"/>
      <c r="GT141" s="16"/>
      <c r="GU141" s="16"/>
      <c r="GV141" s="16"/>
      <c r="GW141" s="16"/>
      <c r="GX141" s="16"/>
      <c r="GY141" s="16"/>
      <c r="GZ141" s="16"/>
      <c r="HA141" s="16"/>
      <c r="HB141" s="16">
        <v>0</v>
      </c>
      <c r="HC141" s="16"/>
      <c r="HD141" s="16"/>
      <c r="HE141" s="16"/>
      <c r="HF141" s="16"/>
      <c r="HG141" s="16"/>
      <c r="HH141" s="16"/>
      <c r="HI141" s="16"/>
      <c r="HJ141" s="16"/>
      <c r="HK141" s="16"/>
      <c r="HL141" s="16"/>
      <c r="HM141" s="16"/>
      <c r="HN141" s="16">
        <v>0</v>
      </c>
      <c r="HO141" s="16"/>
      <c r="HP141" s="16"/>
      <c r="HQ141" s="16"/>
      <c r="HR141" s="16"/>
      <c r="HS141" s="16"/>
      <c r="HT141" s="16"/>
      <c r="HU141" s="16"/>
      <c r="HV141" s="16"/>
      <c r="HW141" s="16"/>
      <c r="HX141" s="16"/>
      <c r="HY141" s="16"/>
      <c r="HZ141" s="16">
        <v>0</v>
      </c>
      <c r="IA141" s="16"/>
      <c r="IB141" s="16"/>
      <c r="IC141" s="16"/>
      <c r="ID141" s="16"/>
      <c r="IE141" s="16"/>
      <c r="IF141" s="16"/>
      <c r="IG141" s="16"/>
      <c r="IH141" s="16"/>
      <c r="II141" s="16"/>
      <c r="IJ141" s="16"/>
      <c r="IK141" s="16"/>
      <c r="IL141" s="16">
        <v>0</v>
      </c>
      <c r="IM141" s="16"/>
      <c r="IN141" s="16"/>
      <c r="IO141" s="16"/>
      <c r="IP141" s="16"/>
      <c r="IQ141" s="16"/>
      <c r="IR141" s="16"/>
      <c r="IS141" s="16"/>
      <c r="IT141" s="16"/>
      <c r="IU141" s="16"/>
      <c r="IV141" s="16"/>
      <c r="IW141" s="16"/>
      <c r="IX141" s="16">
        <v>0</v>
      </c>
      <c r="IY141" s="16"/>
      <c r="IZ141" s="16"/>
      <c r="JA141" s="16"/>
      <c r="JB141" s="16"/>
      <c r="JC141" s="16"/>
      <c r="JD141" s="16"/>
      <c r="JE141" s="16"/>
      <c r="JF141" s="16"/>
      <c r="JG141" s="16"/>
      <c r="JH141" s="16"/>
      <c r="JI141" s="16"/>
      <c r="JJ141" s="16">
        <v>0</v>
      </c>
      <c r="JK141" s="16"/>
      <c r="JL141" s="16"/>
      <c r="JM141" s="16"/>
      <c r="JN141" s="16"/>
      <c r="JO141" s="16"/>
      <c r="JP141" s="16"/>
      <c r="JQ141" s="16"/>
      <c r="JR141" s="16"/>
      <c r="JS141" s="16"/>
      <c r="JT141" s="16"/>
      <c r="JU141" s="16"/>
      <c r="JV141" s="16">
        <v>0</v>
      </c>
      <c r="JW141" s="16"/>
      <c r="JX141" s="16"/>
      <c r="JY141" s="16"/>
      <c r="JZ141" s="16"/>
      <c r="KA141" s="16"/>
      <c r="KB141" s="16"/>
      <c r="KC141" s="16"/>
      <c r="KD141" s="16"/>
      <c r="KE141" s="16"/>
      <c r="KF141" s="16"/>
      <c r="KG141" s="16"/>
      <c r="KH141" s="16">
        <v>0</v>
      </c>
      <c r="KI141" s="16"/>
      <c r="KJ141" s="16"/>
      <c r="KK141" s="16"/>
      <c r="KL141" s="16"/>
      <c r="KM141" s="16"/>
      <c r="KN141" s="16"/>
      <c r="KO141" s="16"/>
      <c r="KP141" s="16"/>
      <c r="KQ141" s="16"/>
      <c r="KR141" s="16"/>
      <c r="KS141" s="16"/>
      <c r="KT141" s="16">
        <v>0</v>
      </c>
      <c r="KU141" s="16"/>
      <c r="KV141" s="16"/>
      <c r="KW141" s="16"/>
      <c r="KX141" s="16"/>
      <c r="KY141" s="16"/>
      <c r="KZ141" s="16"/>
      <c r="LA141" s="16"/>
      <c r="LB141" s="16"/>
      <c r="LC141" s="16"/>
      <c r="LD141" s="16"/>
      <c r="LE141" s="16"/>
      <c r="LF141" s="16">
        <v>2598</v>
      </c>
      <c r="LG141" s="16"/>
      <c r="LH141" s="16"/>
      <c r="LI141" s="16"/>
      <c r="LJ141" s="16"/>
      <c r="LK141" s="16"/>
      <c r="LL141" s="16"/>
      <c r="LM141" s="16"/>
      <c r="LN141" s="16"/>
      <c r="LO141" s="16"/>
      <c r="LP141" s="16"/>
      <c r="LQ141" s="16"/>
      <c r="LR141" s="16">
        <v>0</v>
      </c>
      <c r="LS141" s="16"/>
      <c r="LT141" s="15"/>
      <c r="LU141" s="15"/>
      <c r="LV141" s="15"/>
      <c r="LW141" s="15"/>
      <c r="LX141" s="15"/>
      <c r="LY141" s="15"/>
      <c r="LZ141" s="15"/>
      <c r="MA141" s="15"/>
      <c r="MB141" s="15"/>
      <c r="MC141" s="15"/>
      <c r="MD141" s="15">
        <v>0</v>
      </c>
      <c r="ME141" s="15"/>
      <c r="MF141" s="15"/>
      <c r="MG141" s="15"/>
      <c r="MH141" s="15"/>
      <c r="MI141" s="15"/>
      <c r="MJ141" s="15"/>
      <c r="MK141" s="15"/>
      <c r="ML141" s="15"/>
      <c r="MM141" s="15"/>
      <c r="MN141" s="15"/>
      <c r="MO141" s="15"/>
      <c r="MP141" s="15">
        <v>0</v>
      </c>
      <c r="MQ141" s="15"/>
      <c r="MR141" s="15"/>
      <c r="MS141" s="15"/>
      <c r="MT141" s="15"/>
      <c r="MU141" s="15"/>
      <c r="MV141" s="15"/>
      <c r="MW141" s="15"/>
      <c r="MX141" s="15"/>
      <c r="MY141" s="15"/>
      <c r="MZ141" s="15"/>
      <c r="NA141" s="15"/>
      <c r="NB141" s="15">
        <v>0</v>
      </c>
      <c r="NC141" s="15"/>
      <c r="ND141" s="15"/>
      <c r="NE141" s="15"/>
      <c r="NF141" s="15"/>
      <c r="NG141" s="15"/>
      <c r="NH141" s="15"/>
      <c r="NI141" s="15"/>
      <c r="NJ141" s="15"/>
      <c r="NK141" s="15"/>
      <c r="NL141" s="15"/>
      <c r="NM141" s="15"/>
      <c r="NN141" s="15">
        <v>0</v>
      </c>
      <c r="NO141" s="15"/>
      <c r="NP141" s="15"/>
      <c r="NQ141" s="15"/>
      <c r="NR141" s="15"/>
      <c r="NS141" s="15"/>
      <c r="NT141" s="15"/>
      <c r="NU141" s="15"/>
      <c r="NV141" s="15"/>
      <c r="NW141" s="15"/>
      <c r="NX141" s="15"/>
      <c r="NY141" s="15"/>
      <c r="NZ141" s="15">
        <v>0</v>
      </c>
      <c r="OA141" s="15"/>
      <c r="OB141" s="15"/>
      <c r="OC141" s="15"/>
      <c r="OD141" s="15"/>
      <c r="OE141" s="15"/>
      <c r="OF141" s="15"/>
      <c r="OG141" s="15"/>
      <c r="OH141" s="15"/>
      <c r="OI141" s="15"/>
      <c r="OJ141" s="15"/>
      <c r="OK141" s="15"/>
      <c r="OL141" s="15">
        <v>0</v>
      </c>
      <c r="OM141" s="15"/>
      <c r="ON141" s="15"/>
      <c r="OO141" s="15"/>
      <c r="OP141" s="15"/>
      <c r="OQ141" s="15"/>
      <c r="OR141" s="15"/>
      <c r="OS141" s="15"/>
      <c r="OT141" s="15"/>
      <c r="OU141" s="15"/>
      <c r="OV141" s="15"/>
      <c r="OW141" s="15"/>
      <c r="OX141" s="15">
        <v>0</v>
      </c>
      <c r="OY141" s="15"/>
      <c r="OZ141" s="15"/>
      <c r="PA141" s="15"/>
      <c r="PB141" s="15"/>
      <c r="PC141" s="15"/>
      <c r="PD141" s="15"/>
      <c r="PE141" s="15"/>
      <c r="PF141" s="15"/>
      <c r="PG141" s="15"/>
      <c r="PH141" s="15"/>
      <c r="PI141" s="15"/>
      <c r="PJ141" s="15">
        <v>0</v>
      </c>
      <c r="PK141" s="15"/>
      <c r="PL141" s="15"/>
      <c r="PM141" s="15"/>
      <c r="PN141" s="15"/>
      <c r="PO141" s="15"/>
      <c r="PP141" s="15"/>
      <c r="PQ141" s="15"/>
      <c r="PR141" s="15"/>
      <c r="PS141" s="15"/>
      <c r="PT141" s="15"/>
      <c r="PU141" s="15"/>
      <c r="PV141" s="15">
        <v>0</v>
      </c>
      <c r="PW141" s="15"/>
      <c r="PX141" s="15"/>
      <c r="PY141" s="15"/>
      <c r="PZ141" s="15"/>
      <c r="QA141" s="15"/>
      <c r="QB141" s="15"/>
      <c r="QC141" s="15"/>
      <c r="QD141" s="15"/>
      <c r="QE141" s="15"/>
      <c r="QF141" s="15"/>
      <c r="QG141" s="15"/>
      <c r="QH141" s="15">
        <v>0</v>
      </c>
      <c r="QI141" s="15"/>
    </row>
    <row r="142" spans="16:451">
      <c r="P142" s="11"/>
      <c r="Q142" s="11"/>
      <c r="R142" s="13"/>
      <c r="S142" s="13" t="s">
        <v>59</v>
      </c>
      <c r="T142" s="16"/>
      <c r="U142" s="16"/>
      <c r="V142" s="16"/>
      <c r="W142" s="16"/>
      <c r="X142" s="16"/>
      <c r="Y142" s="16"/>
      <c r="Z142" s="16"/>
      <c r="AA142" s="16"/>
      <c r="AB142" s="16"/>
      <c r="AC142" s="14"/>
      <c r="AD142" s="14"/>
      <c r="AE142" s="14">
        <v>1</v>
      </c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>
        <v>494386.49</v>
      </c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>
        <v>494386.49</v>
      </c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>
        <v>0</v>
      </c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>
        <v>-1.19</v>
      </c>
      <c r="CB142" s="17" t="e">
        <v>#DIV/0!</v>
      </c>
      <c r="CC142" s="17" t="e">
        <v>#DIV/0!</v>
      </c>
      <c r="CD142" s="17" t="e">
        <v>#DIV/0!</v>
      </c>
      <c r="CE142" s="17" t="e">
        <v>#DIV/0!</v>
      </c>
      <c r="CF142" s="17" t="e">
        <v>#DIV/0!</v>
      </c>
      <c r="CG142" s="17" t="e">
        <v>#DIV/0!</v>
      </c>
      <c r="CH142" s="17" t="e">
        <v>#DIV/0!</v>
      </c>
      <c r="CI142" s="17" t="e">
        <v>#DIV/0!</v>
      </c>
      <c r="CJ142" s="17" t="e">
        <v>#DIV/0!</v>
      </c>
      <c r="CK142" s="17" t="e">
        <v>#DIV/0!</v>
      </c>
      <c r="CL142" s="17" t="e">
        <v>#DIV/0!</v>
      </c>
      <c r="CM142" s="17" t="e">
        <v>#DIV/0!</v>
      </c>
      <c r="CN142" s="17" t="e">
        <v>#DIV/0!</v>
      </c>
      <c r="CO142" s="17" t="e">
        <v>#DIV/0!</v>
      </c>
      <c r="CP142" s="17" t="e">
        <v>#DIV/0!</v>
      </c>
      <c r="CQ142" s="17" t="e">
        <v>#DIV/0!</v>
      </c>
      <c r="CR142" s="17" t="e">
        <v>#DIV/0!</v>
      </c>
      <c r="CS142" s="17" t="e">
        <v>#DIV/0!</v>
      </c>
      <c r="CT142" s="17" t="e">
        <v>#DIV/0!</v>
      </c>
      <c r="CU142" s="17" t="e">
        <v>#DIV/0!</v>
      </c>
      <c r="CV142" s="17" t="e">
        <v>#DIV/0!</v>
      </c>
      <c r="CW142" s="17" t="e">
        <v>#DIV/0!</v>
      </c>
      <c r="CX142" s="17" t="e">
        <v>#DIV/0!</v>
      </c>
      <c r="CY142" s="17" t="e">
        <v>#DIV/0!</v>
      </c>
      <c r="CZ142" s="17">
        <v>0</v>
      </c>
      <c r="DA142" s="17">
        <v>0</v>
      </c>
      <c r="DB142" s="17">
        <v>0</v>
      </c>
      <c r="DC142" s="17">
        <v>0</v>
      </c>
      <c r="DD142" s="17">
        <v>0</v>
      </c>
      <c r="DE142" s="17">
        <v>0</v>
      </c>
      <c r="DF142" s="17">
        <v>0</v>
      </c>
      <c r="DG142" s="17">
        <v>0</v>
      </c>
      <c r="DH142" s="17">
        <v>0</v>
      </c>
      <c r="DI142" s="17">
        <v>0</v>
      </c>
      <c r="DJ142" s="17">
        <v>0</v>
      </c>
      <c r="DK142" s="17">
        <v>0.15897083345347274</v>
      </c>
      <c r="DL142" s="18">
        <v>0</v>
      </c>
      <c r="DM142" s="18">
        <v>0</v>
      </c>
      <c r="DN142" s="18">
        <v>0</v>
      </c>
      <c r="DO142" s="18">
        <v>0</v>
      </c>
      <c r="DP142" s="18">
        <v>0</v>
      </c>
      <c r="DQ142" s="18">
        <v>0</v>
      </c>
      <c r="DR142" s="18">
        <v>0</v>
      </c>
      <c r="DS142" s="18">
        <v>0</v>
      </c>
      <c r="DT142" s="18">
        <v>0</v>
      </c>
      <c r="DU142" s="18">
        <v>0</v>
      </c>
      <c r="DV142" s="18">
        <v>0</v>
      </c>
      <c r="DW142" s="18">
        <v>115.10851548392772</v>
      </c>
      <c r="DX142" s="18">
        <v>0</v>
      </c>
      <c r="DY142" s="18">
        <v>0</v>
      </c>
      <c r="DZ142" s="18">
        <v>0</v>
      </c>
      <c r="EA142" s="18">
        <v>0</v>
      </c>
      <c r="EB142" s="18">
        <v>0</v>
      </c>
      <c r="EC142" s="18">
        <v>0</v>
      </c>
      <c r="ED142" s="18">
        <v>0</v>
      </c>
      <c r="EE142" s="18">
        <v>0</v>
      </c>
      <c r="EF142" s="18">
        <v>0</v>
      </c>
      <c r="EG142" s="18">
        <v>0</v>
      </c>
      <c r="EH142" s="18">
        <v>0</v>
      </c>
      <c r="EI142" s="18">
        <v>99.649635290883339</v>
      </c>
      <c r="EJ142" s="18">
        <v>0</v>
      </c>
      <c r="EK142" s="18">
        <v>0</v>
      </c>
      <c r="EL142" s="18">
        <v>0</v>
      </c>
      <c r="EM142" s="18">
        <v>0</v>
      </c>
      <c r="EN142" s="18">
        <v>0</v>
      </c>
      <c r="EO142" s="18">
        <v>0</v>
      </c>
      <c r="EP142" s="18">
        <v>0</v>
      </c>
      <c r="EQ142" s="18">
        <v>0</v>
      </c>
      <c r="ER142" s="18">
        <v>0</v>
      </c>
      <c r="ES142" s="18">
        <v>0</v>
      </c>
      <c r="ET142" s="18">
        <v>0</v>
      </c>
      <c r="EU142" s="18">
        <v>15.572895737528016</v>
      </c>
      <c r="EV142" s="18">
        <v>0</v>
      </c>
      <c r="EW142" s="18">
        <v>0</v>
      </c>
      <c r="EX142" s="18">
        <v>0</v>
      </c>
      <c r="EY142" s="18">
        <v>0</v>
      </c>
      <c r="EZ142" s="18">
        <v>0</v>
      </c>
      <c r="FA142" s="18">
        <v>0</v>
      </c>
      <c r="FB142" s="18">
        <v>0</v>
      </c>
      <c r="FC142" s="18">
        <v>0</v>
      </c>
      <c r="FD142" s="18">
        <v>0</v>
      </c>
      <c r="FE142" s="18">
        <v>0</v>
      </c>
      <c r="FF142" s="18">
        <v>0</v>
      </c>
      <c r="FG142" s="18">
        <v>751.78913797568714</v>
      </c>
      <c r="FH142" s="14">
        <v>0</v>
      </c>
      <c r="FI142" s="14">
        <v>0</v>
      </c>
      <c r="FJ142" s="14">
        <v>0</v>
      </c>
      <c r="FK142" s="14">
        <v>0</v>
      </c>
      <c r="FL142" s="14">
        <v>0</v>
      </c>
      <c r="FM142" s="14">
        <v>0</v>
      </c>
      <c r="FN142" s="14">
        <v>0</v>
      </c>
      <c r="FO142" s="14">
        <v>0</v>
      </c>
      <c r="FP142" s="14">
        <v>0</v>
      </c>
      <c r="FQ142" s="14">
        <v>0</v>
      </c>
      <c r="FR142" s="14">
        <v>0</v>
      </c>
      <c r="FS142" s="14">
        <v>186219663</v>
      </c>
      <c r="FT142" s="17">
        <v>0</v>
      </c>
      <c r="FU142" s="17">
        <v>0</v>
      </c>
      <c r="FV142" s="17">
        <v>0</v>
      </c>
      <c r="FW142" s="17">
        <v>0</v>
      </c>
      <c r="FX142" s="17">
        <v>0</v>
      </c>
      <c r="FY142" s="17">
        <v>0</v>
      </c>
      <c r="FZ142" s="17">
        <v>0</v>
      </c>
      <c r="GA142" s="17">
        <v>0</v>
      </c>
      <c r="GB142" s="17">
        <v>0</v>
      </c>
      <c r="GC142" s="17">
        <v>0</v>
      </c>
      <c r="GD142" s="17">
        <v>0</v>
      </c>
      <c r="GE142" s="17">
        <v>0.19802496318554708</v>
      </c>
      <c r="GF142" s="16"/>
      <c r="GG142" s="16"/>
      <c r="GH142" s="16"/>
      <c r="GI142" s="16"/>
      <c r="GJ142" s="16"/>
      <c r="GK142" s="16"/>
      <c r="GL142" s="16"/>
      <c r="GM142" s="16"/>
      <c r="GN142" s="16"/>
      <c r="GO142" s="16"/>
      <c r="GP142" s="16"/>
      <c r="GQ142" s="16">
        <v>0</v>
      </c>
      <c r="GR142" s="16"/>
      <c r="GS142" s="16"/>
      <c r="GT142" s="16"/>
      <c r="GU142" s="16"/>
      <c r="GV142" s="16"/>
      <c r="GW142" s="16"/>
      <c r="GX142" s="16"/>
      <c r="GY142" s="16"/>
      <c r="GZ142" s="16"/>
      <c r="HA142" s="16"/>
      <c r="HB142" s="16"/>
      <c r="HC142" s="16">
        <v>0</v>
      </c>
      <c r="HD142" s="16"/>
      <c r="HE142" s="16"/>
      <c r="HF142" s="16"/>
      <c r="HG142" s="16"/>
      <c r="HH142" s="16"/>
      <c r="HI142" s="16"/>
      <c r="HJ142" s="16"/>
      <c r="HK142" s="16"/>
      <c r="HL142" s="16"/>
      <c r="HM142" s="16"/>
      <c r="HN142" s="16"/>
      <c r="HO142" s="16">
        <v>0</v>
      </c>
      <c r="HP142" s="16"/>
      <c r="HQ142" s="16"/>
      <c r="HR142" s="16"/>
      <c r="HS142" s="16"/>
      <c r="HT142" s="16"/>
      <c r="HU142" s="16"/>
      <c r="HV142" s="16"/>
      <c r="HW142" s="16"/>
      <c r="HX142" s="16"/>
      <c r="HY142" s="16"/>
      <c r="HZ142" s="16"/>
      <c r="IA142" s="16">
        <v>0</v>
      </c>
      <c r="IB142" s="16"/>
      <c r="IC142" s="16"/>
      <c r="ID142" s="16"/>
      <c r="IE142" s="16"/>
      <c r="IF142" s="16"/>
      <c r="IG142" s="16"/>
      <c r="IH142" s="16"/>
      <c r="II142" s="16"/>
      <c r="IJ142" s="16"/>
      <c r="IK142" s="16"/>
      <c r="IL142" s="16"/>
      <c r="IM142" s="16">
        <v>0</v>
      </c>
      <c r="IN142" s="16"/>
      <c r="IO142" s="16"/>
      <c r="IP142" s="16"/>
      <c r="IQ142" s="16"/>
      <c r="IR142" s="16"/>
      <c r="IS142" s="16"/>
      <c r="IT142" s="16"/>
      <c r="IU142" s="16"/>
      <c r="IV142" s="16"/>
      <c r="IW142" s="16"/>
      <c r="IX142" s="16"/>
      <c r="IY142" s="16">
        <v>0</v>
      </c>
      <c r="IZ142" s="16"/>
      <c r="JA142" s="16"/>
      <c r="JB142" s="16"/>
      <c r="JC142" s="16"/>
      <c r="JD142" s="16"/>
      <c r="JE142" s="16"/>
      <c r="JF142" s="16"/>
      <c r="JG142" s="16"/>
      <c r="JH142" s="16"/>
      <c r="JI142" s="16"/>
      <c r="JJ142" s="16"/>
      <c r="JK142" s="16">
        <v>0</v>
      </c>
      <c r="JL142" s="16"/>
      <c r="JM142" s="16"/>
      <c r="JN142" s="16"/>
      <c r="JO142" s="16"/>
      <c r="JP142" s="16"/>
      <c r="JQ142" s="16"/>
      <c r="JR142" s="16"/>
      <c r="JS142" s="16"/>
      <c r="JT142" s="16"/>
      <c r="JU142" s="16"/>
      <c r="JV142" s="16"/>
      <c r="JW142" s="16">
        <v>0</v>
      </c>
      <c r="JX142" s="16"/>
      <c r="JY142" s="16"/>
      <c r="JZ142" s="16"/>
      <c r="KA142" s="16"/>
      <c r="KB142" s="16"/>
      <c r="KC142" s="16"/>
      <c r="KD142" s="16"/>
      <c r="KE142" s="16"/>
      <c r="KF142" s="16"/>
      <c r="KG142" s="16"/>
      <c r="KH142" s="16"/>
      <c r="KI142" s="16">
        <v>0</v>
      </c>
      <c r="KJ142" s="16"/>
      <c r="KK142" s="16"/>
      <c r="KL142" s="16"/>
      <c r="KM142" s="16"/>
      <c r="KN142" s="16"/>
      <c r="KO142" s="16"/>
      <c r="KP142" s="16"/>
      <c r="KQ142" s="16"/>
      <c r="KR142" s="16"/>
      <c r="KS142" s="16"/>
      <c r="KT142" s="16"/>
      <c r="KU142" s="16">
        <v>0</v>
      </c>
      <c r="KV142" s="16"/>
      <c r="KW142" s="16"/>
      <c r="KX142" s="16"/>
      <c r="KY142" s="16"/>
      <c r="KZ142" s="16"/>
      <c r="LA142" s="16"/>
      <c r="LB142" s="16"/>
      <c r="LC142" s="16"/>
      <c r="LD142" s="16"/>
      <c r="LE142" s="16"/>
      <c r="LF142" s="16"/>
      <c r="LG142" s="16">
        <v>0</v>
      </c>
      <c r="LH142" s="16"/>
      <c r="LI142" s="16"/>
      <c r="LJ142" s="16"/>
      <c r="LK142" s="16"/>
      <c r="LL142" s="16"/>
      <c r="LM142" s="16"/>
      <c r="LN142" s="16"/>
      <c r="LO142" s="16"/>
      <c r="LP142" s="16"/>
      <c r="LQ142" s="16"/>
      <c r="LR142" s="16"/>
      <c r="LS142" s="16">
        <v>11574</v>
      </c>
      <c r="LT142" s="15"/>
      <c r="LU142" s="15"/>
      <c r="LV142" s="15"/>
      <c r="LW142" s="15"/>
      <c r="LX142" s="15"/>
      <c r="LY142" s="15"/>
      <c r="LZ142" s="15"/>
      <c r="MA142" s="15"/>
      <c r="MB142" s="15"/>
      <c r="MC142" s="15"/>
      <c r="MD142" s="15"/>
      <c r="ME142" s="15">
        <v>0</v>
      </c>
      <c r="MF142" s="15"/>
      <c r="MG142" s="15"/>
      <c r="MH142" s="15"/>
      <c r="MI142" s="15"/>
      <c r="MJ142" s="15"/>
      <c r="MK142" s="15"/>
      <c r="ML142" s="15"/>
      <c r="MM142" s="15"/>
      <c r="MN142" s="15"/>
      <c r="MO142" s="15"/>
      <c r="MP142" s="15"/>
      <c r="MQ142" s="15">
        <v>0</v>
      </c>
      <c r="MR142" s="15"/>
      <c r="MS142" s="15"/>
      <c r="MT142" s="15"/>
      <c r="MU142" s="15"/>
      <c r="MV142" s="15"/>
      <c r="MW142" s="15"/>
      <c r="MX142" s="15"/>
      <c r="MY142" s="15"/>
      <c r="MZ142" s="15"/>
      <c r="NA142" s="15"/>
      <c r="NB142" s="15"/>
      <c r="NC142" s="15">
        <v>0</v>
      </c>
      <c r="ND142" s="15"/>
      <c r="NE142" s="15"/>
      <c r="NF142" s="15"/>
      <c r="NG142" s="15"/>
      <c r="NH142" s="15"/>
      <c r="NI142" s="15"/>
      <c r="NJ142" s="15"/>
      <c r="NK142" s="15"/>
      <c r="NL142" s="15"/>
      <c r="NM142" s="15"/>
      <c r="NN142" s="15"/>
      <c r="NO142" s="15">
        <v>0</v>
      </c>
      <c r="NP142" s="15"/>
      <c r="NQ142" s="15"/>
      <c r="NR142" s="15"/>
      <c r="NS142" s="15"/>
      <c r="NT142" s="15"/>
      <c r="NU142" s="15"/>
      <c r="NV142" s="15"/>
      <c r="NW142" s="15"/>
      <c r="NX142" s="15"/>
      <c r="NY142" s="15"/>
      <c r="NZ142" s="15"/>
      <c r="OA142" s="15">
        <v>0</v>
      </c>
      <c r="OB142" s="15"/>
      <c r="OC142" s="15"/>
      <c r="OD142" s="15"/>
      <c r="OE142" s="15"/>
      <c r="OF142" s="15"/>
      <c r="OG142" s="15"/>
      <c r="OH142" s="15"/>
      <c r="OI142" s="15"/>
      <c r="OJ142" s="15"/>
      <c r="OK142" s="15"/>
      <c r="OL142" s="15"/>
      <c r="OM142" s="15">
        <v>0</v>
      </c>
      <c r="ON142" s="15"/>
      <c r="OO142" s="15"/>
      <c r="OP142" s="15"/>
      <c r="OQ142" s="15"/>
      <c r="OR142" s="15"/>
      <c r="OS142" s="15"/>
      <c r="OT142" s="15"/>
      <c r="OU142" s="15"/>
      <c r="OV142" s="15"/>
      <c r="OW142" s="15"/>
      <c r="OX142" s="15"/>
      <c r="OY142" s="15">
        <v>0</v>
      </c>
      <c r="OZ142" s="15"/>
      <c r="PA142" s="15"/>
      <c r="PB142" s="15"/>
      <c r="PC142" s="15"/>
      <c r="PD142" s="15"/>
      <c r="PE142" s="15"/>
      <c r="PF142" s="15"/>
      <c r="PG142" s="15"/>
      <c r="PH142" s="15"/>
      <c r="PI142" s="15"/>
      <c r="PJ142" s="15"/>
      <c r="PK142" s="15">
        <v>0</v>
      </c>
      <c r="PL142" s="15"/>
      <c r="PM142" s="15"/>
      <c r="PN142" s="15"/>
      <c r="PO142" s="15"/>
      <c r="PP142" s="15"/>
      <c r="PQ142" s="15"/>
      <c r="PR142" s="15"/>
      <c r="PS142" s="15"/>
      <c r="PT142" s="15"/>
      <c r="PU142" s="15"/>
      <c r="PV142" s="15"/>
      <c r="PW142" s="15">
        <v>0</v>
      </c>
      <c r="PX142" s="15"/>
      <c r="PY142" s="15"/>
      <c r="PZ142" s="15"/>
      <c r="QA142" s="15"/>
      <c r="QB142" s="15"/>
      <c r="QC142" s="15"/>
      <c r="QD142" s="15"/>
      <c r="QE142" s="15"/>
      <c r="QF142" s="15"/>
      <c r="QG142" s="15"/>
      <c r="QH142" s="15"/>
      <c r="QI142" s="15">
        <v>0</v>
      </c>
    </row>
    <row r="143" spans="16:451">
      <c r="P143" s="11"/>
      <c r="Q143" s="11"/>
      <c r="R143" s="13" t="s">
        <v>110</v>
      </c>
      <c r="S143" s="13" t="s">
        <v>48</v>
      </c>
      <c r="T143" s="16"/>
      <c r="U143" s="16">
        <v>8</v>
      </c>
      <c r="V143" s="16"/>
      <c r="W143" s="16"/>
      <c r="X143" s="16"/>
      <c r="Y143" s="16"/>
      <c r="Z143" s="16"/>
      <c r="AA143" s="16"/>
      <c r="AB143" s="16">
        <v>1</v>
      </c>
      <c r="AC143" s="16"/>
      <c r="AD143" s="16"/>
      <c r="AE143" s="16"/>
      <c r="AF143" s="24"/>
      <c r="AG143" s="24">
        <v>18173.23</v>
      </c>
      <c r="AH143" s="24"/>
      <c r="AI143" s="24"/>
      <c r="AJ143" s="24"/>
      <c r="AK143" s="24"/>
      <c r="AL143" s="24"/>
      <c r="AM143" s="24"/>
      <c r="AN143" s="24">
        <v>0</v>
      </c>
      <c r="AO143" s="24"/>
      <c r="AP143" s="24"/>
      <c r="AQ143" s="24"/>
      <c r="AR143" s="15"/>
      <c r="AS143" s="15">
        <v>18173.23</v>
      </c>
      <c r="AT143" s="15"/>
      <c r="AU143" s="15"/>
      <c r="AV143" s="15"/>
      <c r="AW143" s="15"/>
      <c r="AX143" s="15"/>
      <c r="AY143" s="15"/>
      <c r="AZ143" s="15">
        <v>0</v>
      </c>
      <c r="BA143" s="15"/>
      <c r="BB143" s="15"/>
      <c r="BC143" s="15"/>
      <c r="BD143" s="15"/>
      <c r="BE143" s="15">
        <v>0</v>
      </c>
      <c r="BF143" s="15"/>
      <c r="BG143" s="15"/>
      <c r="BH143" s="15"/>
      <c r="BI143" s="15"/>
      <c r="BJ143" s="15"/>
      <c r="BK143" s="15"/>
      <c r="BL143" s="15">
        <v>0</v>
      </c>
      <c r="BM143" s="15"/>
      <c r="BN143" s="15"/>
      <c r="BO143" s="15"/>
      <c r="BP143" s="15"/>
      <c r="BQ143" s="15">
        <v>257.302648083333</v>
      </c>
      <c r="BR143" s="15"/>
      <c r="BS143" s="15"/>
      <c r="BT143" s="15"/>
      <c r="BU143" s="15"/>
      <c r="BV143" s="15"/>
      <c r="BW143" s="15"/>
      <c r="BX143" s="15">
        <v>0</v>
      </c>
      <c r="BY143" s="15"/>
      <c r="BZ143" s="15"/>
      <c r="CA143" s="15"/>
      <c r="CB143" s="17" t="e">
        <v>#DIV/0!</v>
      </c>
      <c r="CC143" s="17">
        <v>0</v>
      </c>
      <c r="CD143" s="17" t="e">
        <v>#DIV/0!</v>
      </c>
      <c r="CE143" s="17" t="e">
        <v>#DIV/0!</v>
      </c>
      <c r="CF143" s="17" t="e">
        <v>#DIV/0!</v>
      </c>
      <c r="CG143" s="17" t="e">
        <v>#DIV/0!</v>
      </c>
      <c r="CH143" s="17" t="e">
        <v>#DIV/0!</v>
      </c>
      <c r="CI143" s="17" t="e">
        <v>#DIV/0!</v>
      </c>
      <c r="CJ143" s="17" t="e">
        <v>#DIV/0!</v>
      </c>
      <c r="CK143" s="17" t="e">
        <v>#DIV/0!</v>
      </c>
      <c r="CL143" s="17" t="e">
        <v>#DIV/0!</v>
      </c>
      <c r="CM143" s="17" t="e">
        <v>#DIV/0!</v>
      </c>
      <c r="CN143" s="17" t="e">
        <v>#DIV/0!</v>
      </c>
      <c r="CO143" s="17">
        <v>0</v>
      </c>
      <c r="CP143" s="17" t="e">
        <v>#DIV/0!</v>
      </c>
      <c r="CQ143" s="17" t="e">
        <v>#DIV/0!</v>
      </c>
      <c r="CR143" s="17" t="e">
        <v>#DIV/0!</v>
      </c>
      <c r="CS143" s="17" t="e">
        <v>#DIV/0!</v>
      </c>
      <c r="CT143" s="17" t="e">
        <v>#DIV/0!</v>
      </c>
      <c r="CU143" s="17" t="e">
        <v>#DIV/0!</v>
      </c>
      <c r="CV143" s="17" t="e">
        <v>#DIV/0!</v>
      </c>
      <c r="CW143" s="17" t="e">
        <v>#DIV/0!</v>
      </c>
      <c r="CX143" s="17" t="e">
        <v>#DIV/0!</v>
      </c>
      <c r="CY143" s="17" t="e">
        <v>#DIV/0!</v>
      </c>
      <c r="CZ143" s="17">
        <v>0</v>
      </c>
      <c r="DA143" s="17">
        <v>0.1664495853205836</v>
      </c>
      <c r="DB143" s="17">
        <v>0</v>
      </c>
      <c r="DC143" s="17">
        <v>0</v>
      </c>
      <c r="DD143" s="17">
        <v>0</v>
      </c>
      <c r="DE143" s="17">
        <v>0</v>
      </c>
      <c r="DF143" s="17">
        <v>0</v>
      </c>
      <c r="DG143" s="17">
        <v>0</v>
      </c>
      <c r="DH143" s="17">
        <v>0.15990000000000001</v>
      </c>
      <c r="DI143" s="17">
        <v>0</v>
      </c>
      <c r="DJ143" s="17">
        <v>0</v>
      </c>
      <c r="DK143" s="17">
        <v>0</v>
      </c>
      <c r="DL143" s="18">
        <v>0</v>
      </c>
      <c r="DM143" s="18">
        <v>116.59261397390759</v>
      </c>
      <c r="DN143" s="18">
        <v>0</v>
      </c>
      <c r="DO143" s="18">
        <v>0</v>
      </c>
      <c r="DP143" s="18">
        <v>0</v>
      </c>
      <c r="DQ143" s="18">
        <v>0</v>
      </c>
      <c r="DR143" s="18">
        <v>0</v>
      </c>
      <c r="DS143" s="18">
        <v>0</v>
      </c>
      <c r="DT143" s="18">
        <v>60</v>
      </c>
      <c r="DU143" s="18">
        <v>0</v>
      </c>
      <c r="DV143" s="18">
        <v>0</v>
      </c>
      <c r="DW143" s="18">
        <v>0</v>
      </c>
      <c r="DX143" s="18">
        <v>0</v>
      </c>
      <c r="DY143" s="18">
        <v>95.130535911472407</v>
      </c>
      <c r="DZ143" s="18">
        <v>0</v>
      </c>
      <c r="EA143" s="18">
        <v>0</v>
      </c>
      <c r="EB143" s="18">
        <v>0</v>
      </c>
      <c r="EC143" s="18">
        <v>0</v>
      </c>
      <c r="ED143" s="18">
        <v>0</v>
      </c>
      <c r="EE143" s="18">
        <v>0</v>
      </c>
      <c r="EF143" s="18">
        <v>36</v>
      </c>
      <c r="EG143" s="18">
        <v>0</v>
      </c>
      <c r="EH143" s="18">
        <v>0</v>
      </c>
      <c r="EI143" s="18">
        <v>0</v>
      </c>
      <c r="EJ143" s="18">
        <v>0</v>
      </c>
      <c r="EK143" s="18">
        <v>21.847835645312326</v>
      </c>
      <c r="EL143" s="18">
        <v>0</v>
      </c>
      <c r="EM143" s="18">
        <v>0</v>
      </c>
      <c r="EN143" s="18">
        <v>0</v>
      </c>
      <c r="EO143" s="18">
        <v>0</v>
      </c>
      <c r="EP143" s="18">
        <v>0</v>
      </c>
      <c r="EQ143" s="18">
        <v>0</v>
      </c>
      <c r="ER143" s="18">
        <v>24</v>
      </c>
      <c r="ES143" s="18">
        <v>0</v>
      </c>
      <c r="ET143" s="18">
        <v>0</v>
      </c>
      <c r="EU143" s="18">
        <v>0</v>
      </c>
      <c r="EV143" s="18">
        <v>0</v>
      </c>
      <c r="EW143" s="18">
        <v>652.83856315867592</v>
      </c>
      <c r="EX143" s="18">
        <v>0</v>
      </c>
      <c r="EY143" s="18">
        <v>0</v>
      </c>
      <c r="EZ143" s="18">
        <v>0</v>
      </c>
      <c r="FA143" s="18">
        <v>0</v>
      </c>
      <c r="FB143" s="18">
        <v>0</v>
      </c>
      <c r="FC143" s="18">
        <v>0</v>
      </c>
      <c r="FD143" s="18">
        <v>0</v>
      </c>
      <c r="FE143" s="18">
        <v>0</v>
      </c>
      <c r="FF143" s="18">
        <v>0</v>
      </c>
      <c r="FG143" s="18">
        <v>0</v>
      </c>
      <c r="FH143" s="14">
        <v>0</v>
      </c>
      <c r="FI143" s="14">
        <v>12777.5</v>
      </c>
      <c r="FJ143" s="14">
        <v>0</v>
      </c>
      <c r="FK143" s="14">
        <v>0</v>
      </c>
      <c r="FL143" s="14">
        <v>0</v>
      </c>
      <c r="FM143" s="14">
        <v>0</v>
      </c>
      <c r="FN143" s="14">
        <v>0</v>
      </c>
      <c r="FO143" s="14">
        <v>0</v>
      </c>
      <c r="FP143" s="14">
        <v>9100</v>
      </c>
      <c r="FQ143" s="14">
        <v>0</v>
      </c>
      <c r="FR143" s="14">
        <v>0</v>
      </c>
      <c r="FS143" s="14">
        <v>0</v>
      </c>
      <c r="FT143" s="17">
        <v>0</v>
      </c>
      <c r="FU143" s="17">
        <v>0.27132410487184505</v>
      </c>
      <c r="FV143" s="17">
        <v>0</v>
      </c>
      <c r="FW143" s="17">
        <v>0</v>
      </c>
      <c r="FX143" s="17">
        <v>0</v>
      </c>
      <c r="FY143" s="17">
        <v>0</v>
      </c>
      <c r="FZ143" s="17">
        <v>0</v>
      </c>
      <c r="GA143" s="17">
        <v>0</v>
      </c>
      <c r="GB143" s="17">
        <v>0.1</v>
      </c>
      <c r="GC143" s="17">
        <v>0</v>
      </c>
      <c r="GD143" s="17">
        <v>0</v>
      </c>
      <c r="GE143" s="17">
        <v>0</v>
      </c>
      <c r="GF143" s="16"/>
      <c r="GG143" s="16">
        <v>0</v>
      </c>
      <c r="GH143" s="16"/>
      <c r="GI143" s="16"/>
      <c r="GJ143" s="16"/>
      <c r="GK143" s="16"/>
      <c r="GL143" s="16"/>
      <c r="GM143" s="16"/>
      <c r="GN143" s="16">
        <v>0</v>
      </c>
      <c r="GO143" s="16"/>
      <c r="GP143" s="16"/>
      <c r="GQ143" s="16"/>
      <c r="GR143" s="16"/>
      <c r="GS143" s="16">
        <v>8</v>
      </c>
      <c r="GT143" s="16"/>
      <c r="GU143" s="16"/>
      <c r="GV143" s="16"/>
      <c r="GW143" s="16"/>
      <c r="GX143" s="16"/>
      <c r="GY143" s="16"/>
      <c r="GZ143" s="16">
        <v>0</v>
      </c>
      <c r="HA143" s="16"/>
      <c r="HB143" s="16"/>
      <c r="HC143" s="16"/>
      <c r="HD143" s="16"/>
      <c r="HE143" s="16">
        <v>0</v>
      </c>
      <c r="HF143" s="16"/>
      <c r="HG143" s="16"/>
      <c r="HH143" s="16"/>
      <c r="HI143" s="16"/>
      <c r="HJ143" s="16"/>
      <c r="HK143" s="16"/>
      <c r="HL143" s="16">
        <v>0</v>
      </c>
      <c r="HM143" s="16"/>
      <c r="HN143" s="16"/>
      <c r="HO143" s="16"/>
      <c r="HP143" s="16"/>
      <c r="HQ143" s="16">
        <v>0</v>
      </c>
      <c r="HR143" s="16"/>
      <c r="HS143" s="16"/>
      <c r="HT143" s="16"/>
      <c r="HU143" s="16"/>
      <c r="HV143" s="16"/>
      <c r="HW143" s="16"/>
      <c r="HX143" s="16">
        <v>0</v>
      </c>
      <c r="HY143" s="16"/>
      <c r="HZ143" s="16"/>
      <c r="IA143" s="16"/>
      <c r="IB143" s="16"/>
      <c r="IC143" s="16">
        <v>0</v>
      </c>
      <c r="ID143" s="16"/>
      <c r="IE143" s="16"/>
      <c r="IF143" s="16"/>
      <c r="IG143" s="16"/>
      <c r="IH143" s="16"/>
      <c r="II143" s="16"/>
      <c r="IJ143" s="16">
        <v>0</v>
      </c>
      <c r="IK143" s="16"/>
      <c r="IL143" s="16"/>
      <c r="IM143" s="16"/>
      <c r="IN143" s="16"/>
      <c r="IO143" s="16">
        <v>0</v>
      </c>
      <c r="IP143" s="16"/>
      <c r="IQ143" s="16"/>
      <c r="IR143" s="16"/>
      <c r="IS143" s="16"/>
      <c r="IT143" s="16"/>
      <c r="IU143" s="16"/>
      <c r="IV143" s="16">
        <v>0</v>
      </c>
      <c r="IW143" s="16"/>
      <c r="IX143" s="16"/>
      <c r="IY143" s="16"/>
      <c r="IZ143" s="16"/>
      <c r="JA143" s="16">
        <v>0</v>
      </c>
      <c r="JB143" s="16"/>
      <c r="JC143" s="16"/>
      <c r="JD143" s="16"/>
      <c r="JE143" s="16"/>
      <c r="JF143" s="16"/>
      <c r="JG143" s="16"/>
      <c r="JH143" s="16">
        <v>0</v>
      </c>
      <c r="JI143" s="16"/>
      <c r="JJ143" s="16"/>
      <c r="JK143" s="16"/>
      <c r="JL143" s="16"/>
      <c r="JM143" s="16">
        <v>0</v>
      </c>
      <c r="JN143" s="16"/>
      <c r="JO143" s="16"/>
      <c r="JP143" s="16"/>
      <c r="JQ143" s="16"/>
      <c r="JR143" s="16"/>
      <c r="JS143" s="16"/>
      <c r="JT143" s="16">
        <v>0</v>
      </c>
      <c r="JU143" s="16"/>
      <c r="JV143" s="16"/>
      <c r="JW143" s="16"/>
      <c r="JX143" s="16"/>
      <c r="JY143" s="16">
        <v>0</v>
      </c>
      <c r="JZ143" s="16"/>
      <c r="KA143" s="16"/>
      <c r="KB143" s="16"/>
      <c r="KC143" s="16"/>
      <c r="KD143" s="16"/>
      <c r="KE143" s="16"/>
      <c r="KF143" s="16">
        <v>1</v>
      </c>
      <c r="KG143" s="16"/>
      <c r="KH143" s="16"/>
      <c r="KI143" s="16"/>
      <c r="KJ143" s="16"/>
      <c r="KK143" s="16">
        <v>0</v>
      </c>
      <c r="KL143" s="16"/>
      <c r="KM143" s="16"/>
      <c r="KN143" s="16"/>
      <c r="KO143" s="16"/>
      <c r="KP143" s="16"/>
      <c r="KQ143" s="16"/>
      <c r="KR143" s="16">
        <v>0</v>
      </c>
      <c r="KS143" s="16"/>
      <c r="KT143" s="16"/>
      <c r="KU143" s="16"/>
      <c r="KV143" s="16"/>
      <c r="KW143" s="16">
        <v>0</v>
      </c>
      <c r="KX143" s="16"/>
      <c r="KY143" s="16"/>
      <c r="KZ143" s="16"/>
      <c r="LA143" s="16"/>
      <c r="LB143" s="16"/>
      <c r="LC143" s="16"/>
      <c r="LD143" s="16">
        <v>0</v>
      </c>
      <c r="LE143" s="16"/>
      <c r="LF143" s="16"/>
      <c r="LG143" s="16"/>
      <c r="LH143" s="16"/>
      <c r="LI143" s="16">
        <v>0</v>
      </c>
      <c r="LJ143" s="16"/>
      <c r="LK143" s="16"/>
      <c r="LL143" s="16"/>
      <c r="LM143" s="16"/>
      <c r="LN143" s="16"/>
      <c r="LO143" s="16"/>
      <c r="LP143" s="16">
        <v>0</v>
      </c>
      <c r="LQ143" s="16"/>
      <c r="LR143" s="16"/>
      <c r="LS143" s="16"/>
      <c r="LT143" s="15"/>
      <c r="LU143" s="15">
        <v>0</v>
      </c>
      <c r="LV143" s="15"/>
      <c r="LW143" s="15"/>
      <c r="LX143" s="15"/>
      <c r="LY143" s="15"/>
      <c r="LZ143" s="15"/>
      <c r="MA143" s="15"/>
      <c r="MB143" s="15">
        <v>0</v>
      </c>
      <c r="MC143" s="15"/>
      <c r="MD143" s="15"/>
      <c r="ME143" s="15"/>
      <c r="MF143" s="15"/>
      <c r="MG143" s="15">
        <v>18173.23</v>
      </c>
      <c r="MH143" s="15"/>
      <c r="MI143" s="15"/>
      <c r="MJ143" s="15"/>
      <c r="MK143" s="15"/>
      <c r="ML143" s="15"/>
      <c r="MM143" s="15"/>
      <c r="MN143" s="15">
        <v>0</v>
      </c>
      <c r="MO143" s="15"/>
      <c r="MP143" s="15"/>
      <c r="MQ143" s="15"/>
      <c r="MR143" s="15"/>
      <c r="MS143" s="15">
        <v>0</v>
      </c>
      <c r="MT143" s="15"/>
      <c r="MU143" s="15"/>
      <c r="MV143" s="15"/>
      <c r="MW143" s="15"/>
      <c r="MX143" s="15"/>
      <c r="MY143" s="15"/>
      <c r="MZ143" s="15">
        <v>0</v>
      </c>
      <c r="NA143" s="15"/>
      <c r="NB143" s="15"/>
      <c r="NC143" s="15"/>
      <c r="ND143" s="15"/>
      <c r="NE143" s="15">
        <v>0</v>
      </c>
      <c r="NF143" s="15"/>
      <c r="NG143" s="15"/>
      <c r="NH143" s="15"/>
      <c r="NI143" s="15"/>
      <c r="NJ143" s="15"/>
      <c r="NK143" s="15"/>
      <c r="NL143" s="15">
        <v>0</v>
      </c>
      <c r="NM143" s="15"/>
      <c r="NN143" s="15"/>
      <c r="NO143" s="15"/>
      <c r="NP143" s="15"/>
      <c r="NQ143" s="15">
        <v>0</v>
      </c>
      <c r="NR143" s="15"/>
      <c r="NS143" s="15"/>
      <c r="NT143" s="15"/>
      <c r="NU143" s="15"/>
      <c r="NV143" s="15"/>
      <c r="NW143" s="15"/>
      <c r="NX143" s="15">
        <v>0</v>
      </c>
      <c r="NY143" s="15"/>
      <c r="NZ143" s="15"/>
      <c r="OA143" s="15"/>
      <c r="OB143" s="15"/>
      <c r="OC143" s="15">
        <v>0</v>
      </c>
      <c r="OD143" s="15"/>
      <c r="OE143" s="15"/>
      <c r="OF143" s="15"/>
      <c r="OG143" s="15"/>
      <c r="OH143" s="15"/>
      <c r="OI143" s="15"/>
      <c r="OJ143" s="15">
        <v>0</v>
      </c>
      <c r="OK143" s="15"/>
      <c r="OL143" s="15"/>
      <c r="OM143" s="15"/>
      <c r="ON143" s="15"/>
      <c r="OO143" s="15">
        <v>0</v>
      </c>
      <c r="OP143" s="15"/>
      <c r="OQ143" s="15"/>
      <c r="OR143" s="15"/>
      <c r="OS143" s="15"/>
      <c r="OT143" s="15"/>
      <c r="OU143" s="15"/>
      <c r="OV143" s="15">
        <v>0</v>
      </c>
      <c r="OW143" s="15"/>
      <c r="OX143" s="15"/>
      <c r="OY143" s="15"/>
      <c r="OZ143" s="15"/>
      <c r="PA143" s="15">
        <v>0</v>
      </c>
      <c r="PB143" s="15"/>
      <c r="PC143" s="15"/>
      <c r="PD143" s="15"/>
      <c r="PE143" s="15"/>
      <c r="PF143" s="15"/>
      <c r="PG143" s="15"/>
      <c r="PH143" s="15">
        <v>0</v>
      </c>
      <c r="PI143" s="15"/>
      <c r="PJ143" s="15"/>
      <c r="PK143" s="15"/>
      <c r="PL143" s="15"/>
      <c r="PM143" s="15">
        <v>0</v>
      </c>
      <c r="PN143" s="15"/>
      <c r="PO143" s="15"/>
      <c r="PP143" s="15"/>
      <c r="PQ143" s="15"/>
      <c r="PR143" s="15"/>
      <c r="PS143" s="15"/>
      <c r="PT143" s="15">
        <v>0</v>
      </c>
      <c r="PU143" s="15"/>
      <c r="PV143" s="15"/>
      <c r="PW143" s="15"/>
      <c r="PX143" s="15"/>
      <c r="PY143" s="15">
        <v>0</v>
      </c>
      <c r="PZ143" s="15"/>
      <c r="QA143" s="15"/>
      <c r="QB143" s="15"/>
      <c r="QC143" s="15"/>
      <c r="QD143" s="15"/>
      <c r="QE143" s="15"/>
      <c r="QF143" s="15">
        <v>0</v>
      </c>
      <c r="QG143" s="15"/>
      <c r="QH143" s="15"/>
      <c r="QI143" s="15"/>
    </row>
    <row r="144" spans="16:451">
      <c r="P144" s="11">
        <v>1.2488992074293491E-2</v>
      </c>
      <c r="Q144" s="11"/>
      <c r="R144" s="13"/>
      <c r="S144" s="13" t="s">
        <v>49</v>
      </c>
      <c r="T144" s="16"/>
      <c r="U144" s="16">
        <v>24460</v>
      </c>
      <c r="V144" s="16">
        <v>312</v>
      </c>
      <c r="W144" s="16">
        <v>12</v>
      </c>
      <c r="X144" s="16">
        <v>1</v>
      </c>
      <c r="Y144" s="16">
        <v>1</v>
      </c>
      <c r="Z144" s="16">
        <v>3</v>
      </c>
      <c r="AA144" s="16">
        <v>6</v>
      </c>
      <c r="AB144" s="16">
        <v>187</v>
      </c>
      <c r="AC144" s="16"/>
      <c r="AD144" s="16"/>
      <c r="AE144" s="16"/>
      <c r="AF144" s="24"/>
      <c r="AG144" s="24">
        <v>258614020.14912635</v>
      </c>
      <c r="AH144" s="24">
        <v>3435079.9244473916</v>
      </c>
      <c r="AI144" s="24">
        <v>119355.00951553349</v>
      </c>
      <c r="AJ144" s="24">
        <v>10692.89</v>
      </c>
      <c r="AK144" s="24">
        <v>5732.9016666666703</v>
      </c>
      <c r="AL144" s="24">
        <v>22210.03428571429</v>
      </c>
      <c r="AM144" s="24">
        <v>48904.44666666667</v>
      </c>
      <c r="AN144" s="24">
        <v>1805523.688086207</v>
      </c>
      <c r="AO144" s="24"/>
      <c r="AP144" s="24"/>
      <c r="AQ144" s="24"/>
      <c r="AR144" s="15"/>
      <c r="AS144" s="15">
        <v>257062496.16795751</v>
      </c>
      <c r="AT144" s="15">
        <v>3422215.4800000009</v>
      </c>
      <c r="AU144" s="15">
        <v>118888.76000000001</v>
      </c>
      <c r="AV144" s="15">
        <v>10692.89</v>
      </c>
      <c r="AW144" s="15">
        <v>5702.8433333333296</v>
      </c>
      <c r="AX144" s="15">
        <v>0</v>
      </c>
      <c r="AY144" s="15">
        <v>0</v>
      </c>
      <c r="AZ144" s="15">
        <v>0</v>
      </c>
      <c r="BA144" s="15"/>
      <c r="BB144" s="15"/>
      <c r="BC144" s="15"/>
      <c r="BD144" s="15"/>
      <c r="BE144" s="15">
        <v>1561466.6115077343</v>
      </c>
      <c r="BF144" s="15">
        <v>12720.753197390924</v>
      </c>
      <c r="BG144" s="15">
        <v>375.55951553348768</v>
      </c>
      <c r="BH144" s="15">
        <v>-136.43</v>
      </c>
      <c r="BI144" s="15">
        <v>30.058333333333401</v>
      </c>
      <c r="BJ144" s="15">
        <v>0</v>
      </c>
      <c r="BK144" s="15">
        <v>0</v>
      </c>
      <c r="BL144" s="15">
        <v>0</v>
      </c>
      <c r="BM144" s="15"/>
      <c r="BN144" s="15"/>
      <c r="BO144" s="15"/>
      <c r="BP144" s="15"/>
      <c r="BQ144" s="15">
        <v>3539729.5312520238</v>
      </c>
      <c r="BR144" s="15">
        <v>-127.79</v>
      </c>
      <c r="BS144" s="15">
        <v>-188.53</v>
      </c>
      <c r="BT144" s="15">
        <v>-452.26</v>
      </c>
      <c r="BU144" s="15">
        <v>81.168332763888898</v>
      </c>
      <c r="BV144" s="15">
        <v>0</v>
      </c>
      <c r="BW144" s="15">
        <v>0</v>
      </c>
      <c r="BX144" s="15">
        <v>4212.9400000000005</v>
      </c>
      <c r="BY144" s="15"/>
      <c r="BZ144" s="15"/>
      <c r="CA144" s="15"/>
      <c r="CB144" s="17" t="e">
        <v>#DIV/0!</v>
      </c>
      <c r="CC144" s="17">
        <v>0</v>
      </c>
      <c r="CD144" s="17">
        <v>0</v>
      </c>
      <c r="CE144" s="17">
        <v>0</v>
      </c>
      <c r="CF144" s="17">
        <v>0</v>
      </c>
      <c r="CG144" s="17">
        <v>0</v>
      </c>
      <c r="CH144" s="17">
        <v>0</v>
      </c>
      <c r="CI144" s="17">
        <v>1</v>
      </c>
      <c r="CJ144" s="17">
        <v>0</v>
      </c>
      <c r="CK144" s="17" t="e">
        <v>#DIV/0!</v>
      </c>
      <c r="CL144" s="17" t="e">
        <v>#DIV/0!</v>
      </c>
      <c r="CM144" s="17" t="e">
        <v>#DIV/0!</v>
      </c>
      <c r="CN144" s="17" t="e">
        <v>#DIV/0!</v>
      </c>
      <c r="CO144" s="17">
        <v>0</v>
      </c>
      <c r="CP144" s="17">
        <v>0</v>
      </c>
      <c r="CQ144" s="17">
        <v>0</v>
      </c>
      <c r="CR144" s="17">
        <v>0</v>
      </c>
      <c r="CS144" s="17">
        <v>0</v>
      </c>
      <c r="CT144" s="17">
        <v>0</v>
      </c>
      <c r="CU144" s="17">
        <v>0</v>
      </c>
      <c r="CV144" s="17">
        <v>1</v>
      </c>
      <c r="CW144" s="17" t="e">
        <v>#DIV/0!</v>
      </c>
      <c r="CX144" s="17" t="e">
        <v>#DIV/0!</v>
      </c>
      <c r="CY144" s="17" t="e">
        <v>#DIV/0!</v>
      </c>
      <c r="CZ144" s="17">
        <v>0</v>
      </c>
      <c r="DA144" s="17">
        <v>0.16399329656303532</v>
      </c>
      <c r="DB144" s="17">
        <v>0.1714538413238007</v>
      </c>
      <c r="DC144" s="17">
        <v>0.17040348057020691</v>
      </c>
      <c r="DD144" s="17">
        <v>0.17989999999999998</v>
      </c>
      <c r="DE144" s="17">
        <v>0.1699</v>
      </c>
      <c r="DF144" s="17">
        <v>0.15548979489744874</v>
      </c>
      <c r="DG144" s="17">
        <v>0.16217493165176058</v>
      </c>
      <c r="DH144" s="17">
        <v>0.15904650367707293</v>
      </c>
      <c r="DI144" s="17">
        <v>0</v>
      </c>
      <c r="DJ144" s="17">
        <v>0</v>
      </c>
      <c r="DK144" s="17">
        <v>0</v>
      </c>
      <c r="DL144" s="18">
        <v>0</v>
      </c>
      <c r="DM144" s="18">
        <v>117.66927738493202</v>
      </c>
      <c r="DN144" s="18">
        <v>117.15569490920193</v>
      </c>
      <c r="DO144" s="18">
        <v>120</v>
      </c>
      <c r="DP144" s="18">
        <v>120</v>
      </c>
      <c r="DQ144" s="18">
        <v>120</v>
      </c>
      <c r="DR144" s="18">
        <v>107.59179589794897</v>
      </c>
      <c r="DS144" s="18">
        <v>120</v>
      </c>
      <c r="DT144" s="18">
        <v>116.78058263809112</v>
      </c>
      <c r="DU144" s="18">
        <v>0</v>
      </c>
      <c r="DV144" s="18">
        <v>0</v>
      </c>
      <c r="DW144" s="18">
        <v>0</v>
      </c>
      <c r="DX144" s="18">
        <v>0</v>
      </c>
      <c r="DY144" s="18">
        <v>96.205082753573862</v>
      </c>
      <c r="DZ144" s="18">
        <v>96.124034999102619</v>
      </c>
      <c r="EA144" s="18">
        <v>98.156836490875065</v>
      </c>
      <c r="EB144" s="18">
        <v>101</v>
      </c>
      <c r="EC144" s="18">
        <v>101</v>
      </c>
      <c r="ED144" s="18">
        <v>86.589594797398703</v>
      </c>
      <c r="EE144" s="18">
        <v>98.712140570690622</v>
      </c>
      <c r="EF144" s="18">
        <v>95.251692318637964</v>
      </c>
      <c r="EG144" s="18">
        <v>0</v>
      </c>
      <c r="EH144" s="18">
        <v>0</v>
      </c>
      <c r="EI144" s="18">
        <v>0</v>
      </c>
      <c r="EJ144" s="18">
        <v>0</v>
      </c>
      <c r="EK144" s="18">
        <v>21.56634908949087</v>
      </c>
      <c r="EL144" s="18">
        <v>21.393511035615504</v>
      </c>
      <c r="EM144" s="18">
        <v>22.234052626517432</v>
      </c>
      <c r="EN144" s="18">
        <v>19</v>
      </c>
      <c r="EO144" s="18">
        <v>21</v>
      </c>
      <c r="EP144" s="18">
        <v>21.002201100550277</v>
      </c>
      <c r="EQ144" s="18">
        <v>21.363227960268723</v>
      </c>
      <c r="ER144" s="18">
        <v>21.602904603554666</v>
      </c>
      <c r="ES144" s="18">
        <v>0</v>
      </c>
      <c r="ET144" s="18">
        <v>0</v>
      </c>
      <c r="EU144" s="18">
        <v>0</v>
      </c>
      <c r="EV144" s="18">
        <v>0</v>
      </c>
      <c r="EW144" s="18">
        <v>682.46867551534615</v>
      </c>
      <c r="EX144" s="18">
        <v>658.82858021286643</v>
      </c>
      <c r="EY144" s="18">
        <v>652.0428193729723</v>
      </c>
      <c r="EZ144" s="18">
        <v>622</v>
      </c>
      <c r="FA144" s="18">
        <v>671</v>
      </c>
      <c r="FB144" s="18">
        <v>688.01450725362679</v>
      </c>
      <c r="FC144" s="18">
        <v>646.48990918957531</v>
      </c>
      <c r="FD144" s="18">
        <v>714.43830330892183</v>
      </c>
      <c r="FE144" s="18">
        <v>0</v>
      </c>
      <c r="FF144" s="18">
        <v>0</v>
      </c>
      <c r="FG144" s="18">
        <v>0</v>
      </c>
      <c r="FH144" s="14">
        <v>0</v>
      </c>
      <c r="FI144" s="14">
        <v>13686.707972199509</v>
      </c>
      <c r="FJ144" s="14">
        <v>13829.596153846154</v>
      </c>
      <c r="FK144" s="14">
        <v>14232.5</v>
      </c>
      <c r="FL144" s="14">
        <v>12620</v>
      </c>
      <c r="FM144" s="14">
        <v>7700</v>
      </c>
      <c r="FN144" s="14">
        <v>9983.3333333333339</v>
      </c>
      <c r="FO144" s="14">
        <v>14141.833333333334</v>
      </c>
      <c r="FP144" s="14">
        <v>14537.588235294117</v>
      </c>
      <c r="FQ144" s="14">
        <v>0</v>
      </c>
      <c r="FR144" s="14">
        <v>0</v>
      </c>
      <c r="FS144" s="14">
        <v>0</v>
      </c>
      <c r="FT144" s="17">
        <v>0</v>
      </c>
      <c r="FU144" s="17">
        <v>0.15157919016013743</v>
      </c>
      <c r="FV144" s="17">
        <v>0.13386057957270195</v>
      </c>
      <c r="FW144" s="17">
        <v>0.20850752385971075</v>
      </c>
      <c r="FX144" s="17">
        <v>0.10499207606973059</v>
      </c>
      <c r="FY144" s="17">
        <v>0.2</v>
      </c>
      <c r="FZ144" s="17">
        <v>0.16569282136894825</v>
      </c>
      <c r="GA144" s="17">
        <v>0.14215507183179926</v>
      </c>
      <c r="GB144" s="17">
        <v>0.18134755229758445</v>
      </c>
      <c r="GC144" s="17">
        <v>0</v>
      </c>
      <c r="GD144" s="17">
        <v>0</v>
      </c>
      <c r="GE144" s="17">
        <v>0</v>
      </c>
      <c r="GF144" s="16"/>
      <c r="GG144" s="16">
        <v>0</v>
      </c>
      <c r="GH144" s="16">
        <v>0</v>
      </c>
      <c r="GI144" s="16">
        <v>0</v>
      </c>
      <c r="GJ144" s="16">
        <v>0</v>
      </c>
      <c r="GK144" s="16">
        <v>0</v>
      </c>
      <c r="GL144" s="16">
        <v>0</v>
      </c>
      <c r="GM144" s="16">
        <v>0</v>
      </c>
      <c r="GN144" s="16">
        <v>0</v>
      </c>
      <c r="GO144" s="16"/>
      <c r="GP144" s="16"/>
      <c r="GQ144" s="16"/>
      <c r="GR144" s="16"/>
      <c r="GS144" s="16">
        <v>24460</v>
      </c>
      <c r="GT144" s="16">
        <v>0</v>
      </c>
      <c r="GU144" s="16">
        <v>0</v>
      </c>
      <c r="GV144" s="16">
        <v>0</v>
      </c>
      <c r="GW144" s="16">
        <v>0</v>
      </c>
      <c r="GX144" s="16">
        <v>0</v>
      </c>
      <c r="GY144" s="16">
        <v>0</v>
      </c>
      <c r="GZ144" s="16">
        <v>0</v>
      </c>
      <c r="HA144" s="16"/>
      <c r="HB144" s="16"/>
      <c r="HC144" s="16"/>
      <c r="HD144" s="16"/>
      <c r="HE144" s="16">
        <v>0</v>
      </c>
      <c r="HF144" s="16">
        <v>312</v>
      </c>
      <c r="HG144" s="16">
        <v>0</v>
      </c>
      <c r="HH144" s="16">
        <v>0</v>
      </c>
      <c r="HI144" s="16">
        <v>0</v>
      </c>
      <c r="HJ144" s="16">
        <v>0</v>
      </c>
      <c r="HK144" s="16">
        <v>0</v>
      </c>
      <c r="HL144" s="16">
        <v>0</v>
      </c>
      <c r="HM144" s="16"/>
      <c r="HN144" s="16"/>
      <c r="HO144" s="16"/>
      <c r="HP144" s="16"/>
      <c r="HQ144" s="16">
        <v>0</v>
      </c>
      <c r="HR144" s="16">
        <v>0</v>
      </c>
      <c r="HS144" s="16">
        <v>12</v>
      </c>
      <c r="HT144" s="16">
        <v>0</v>
      </c>
      <c r="HU144" s="16">
        <v>0</v>
      </c>
      <c r="HV144" s="16">
        <v>0</v>
      </c>
      <c r="HW144" s="16">
        <v>0</v>
      </c>
      <c r="HX144" s="16">
        <v>0</v>
      </c>
      <c r="HY144" s="16"/>
      <c r="HZ144" s="16"/>
      <c r="IA144" s="16"/>
      <c r="IB144" s="16"/>
      <c r="IC144" s="16">
        <v>0</v>
      </c>
      <c r="ID144" s="16">
        <v>0</v>
      </c>
      <c r="IE144" s="16">
        <v>0</v>
      </c>
      <c r="IF144" s="16">
        <v>1</v>
      </c>
      <c r="IG144" s="16">
        <v>0</v>
      </c>
      <c r="IH144" s="16">
        <v>0</v>
      </c>
      <c r="II144" s="16">
        <v>0</v>
      </c>
      <c r="IJ144" s="16">
        <v>0</v>
      </c>
      <c r="IK144" s="16"/>
      <c r="IL144" s="16"/>
      <c r="IM144" s="16"/>
      <c r="IN144" s="16"/>
      <c r="IO144" s="16">
        <v>0</v>
      </c>
      <c r="IP144" s="16">
        <v>0</v>
      </c>
      <c r="IQ144" s="16">
        <v>0</v>
      </c>
      <c r="IR144" s="16">
        <v>0</v>
      </c>
      <c r="IS144" s="16">
        <v>0</v>
      </c>
      <c r="IT144" s="16">
        <v>0</v>
      </c>
      <c r="IU144" s="16">
        <v>0</v>
      </c>
      <c r="IV144" s="16">
        <v>0</v>
      </c>
      <c r="IW144" s="16"/>
      <c r="IX144" s="16"/>
      <c r="IY144" s="16"/>
      <c r="IZ144" s="16"/>
      <c r="JA144" s="16">
        <v>0</v>
      </c>
      <c r="JB144" s="16">
        <v>0</v>
      </c>
      <c r="JC144" s="16">
        <v>0</v>
      </c>
      <c r="JD144" s="16">
        <v>0</v>
      </c>
      <c r="JE144" s="16">
        <v>0</v>
      </c>
      <c r="JF144" s="16">
        <v>3</v>
      </c>
      <c r="JG144" s="16">
        <v>0</v>
      </c>
      <c r="JH144" s="16">
        <v>0</v>
      </c>
      <c r="JI144" s="16"/>
      <c r="JJ144" s="16"/>
      <c r="JK144" s="16"/>
      <c r="JL144" s="16"/>
      <c r="JM144" s="16">
        <v>0</v>
      </c>
      <c r="JN144" s="16">
        <v>0</v>
      </c>
      <c r="JO144" s="16">
        <v>0</v>
      </c>
      <c r="JP144" s="16">
        <v>0</v>
      </c>
      <c r="JQ144" s="16">
        <v>0</v>
      </c>
      <c r="JR144" s="16">
        <v>0</v>
      </c>
      <c r="JS144" s="16">
        <v>6</v>
      </c>
      <c r="JT144" s="16">
        <v>0</v>
      </c>
      <c r="JU144" s="16"/>
      <c r="JV144" s="16"/>
      <c r="JW144" s="16"/>
      <c r="JX144" s="16"/>
      <c r="JY144" s="16">
        <v>0</v>
      </c>
      <c r="JZ144" s="16">
        <v>0</v>
      </c>
      <c r="KA144" s="16">
        <v>0</v>
      </c>
      <c r="KB144" s="16">
        <v>0</v>
      </c>
      <c r="KC144" s="16">
        <v>0</v>
      </c>
      <c r="KD144" s="16">
        <v>0</v>
      </c>
      <c r="KE144" s="16">
        <v>0</v>
      </c>
      <c r="KF144" s="16">
        <v>187</v>
      </c>
      <c r="KG144" s="16"/>
      <c r="KH144" s="16"/>
      <c r="KI144" s="16"/>
      <c r="KJ144" s="16"/>
      <c r="KK144" s="16">
        <v>0</v>
      </c>
      <c r="KL144" s="16">
        <v>0</v>
      </c>
      <c r="KM144" s="16">
        <v>0</v>
      </c>
      <c r="KN144" s="16">
        <v>0</v>
      </c>
      <c r="KO144" s="16">
        <v>0</v>
      </c>
      <c r="KP144" s="16">
        <v>0</v>
      </c>
      <c r="KQ144" s="16">
        <v>0</v>
      </c>
      <c r="KR144" s="16">
        <v>0</v>
      </c>
      <c r="KS144" s="16"/>
      <c r="KT144" s="16"/>
      <c r="KU144" s="16"/>
      <c r="KV144" s="16"/>
      <c r="KW144" s="16">
        <v>0</v>
      </c>
      <c r="KX144" s="16">
        <v>0</v>
      </c>
      <c r="KY144" s="16">
        <v>0</v>
      </c>
      <c r="KZ144" s="16">
        <v>0</v>
      </c>
      <c r="LA144" s="16">
        <v>0</v>
      </c>
      <c r="LB144" s="16">
        <v>0</v>
      </c>
      <c r="LC144" s="16">
        <v>0</v>
      </c>
      <c r="LD144" s="16">
        <v>0</v>
      </c>
      <c r="LE144" s="16"/>
      <c r="LF144" s="16"/>
      <c r="LG144" s="16"/>
      <c r="LH144" s="16"/>
      <c r="LI144" s="16">
        <v>0</v>
      </c>
      <c r="LJ144" s="16">
        <v>0</v>
      </c>
      <c r="LK144" s="16">
        <v>0</v>
      </c>
      <c r="LL144" s="16">
        <v>0</v>
      </c>
      <c r="LM144" s="16">
        <v>0</v>
      </c>
      <c r="LN144" s="16">
        <v>0</v>
      </c>
      <c r="LO144" s="16">
        <v>0</v>
      </c>
      <c r="LP144" s="16">
        <v>0</v>
      </c>
      <c r="LQ144" s="16"/>
      <c r="LR144" s="16"/>
      <c r="LS144" s="16"/>
      <c r="LT144" s="15"/>
      <c r="LU144" s="15">
        <v>0</v>
      </c>
      <c r="LV144" s="15">
        <v>0</v>
      </c>
      <c r="LW144" s="15">
        <v>0</v>
      </c>
      <c r="LX144" s="15">
        <v>0</v>
      </c>
      <c r="LY144" s="15">
        <v>0</v>
      </c>
      <c r="LZ144" s="15">
        <v>0</v>
      </c>
      <c r="MA144" s="15">
        <v>0</v>
      </c>
      <c r="MB144" s="15">
        <v>0</v>
      </c>
      <c r="MC144" s="15"/>
      <c r="MD144" s="15"/>
      <c r="ME144" s="15"/>
      <c r="MF144" s="15"/>
      <c r="MG144" s="15">
        <v>257062496.16795751</v>
      </c>
      <c r="MH144" s="15">
        <v>0</v>
      </c>
      <c r="MI144" s="15">
        <v>0</v>
      </c>
      <c r="MJ144" s="15">
        <v>0</v>
      </c>
      <c r="MK144" s="15">
        <v>0</v>
      </c>
      <c r="ML144" s="15">
        <v>0</v>
      </c>
      <c r="MM144" s="15">
        <v>0</v>
      </c>
      <c r="MN144" s="15">
        <v>0</v>
      </c>
      <c r="MO144" s="15"/>
      <c r="MP144" s="15"/>
      <c r="MQ144" s="15"/>
      <c r="MR144" s="15"/>
      <c r="MS144" s="15">
        <v>0</v>
      </c>
      <c r="MT144" s="15">
        <v>3422215.4800000009</v>
      </c>
      <c r="MU144" s="15">
        <v>0</v>
      </c>
      <c r="MV144" s="15">
        <v>0</v>
      </c>
      <c r="MW144" s="15">
        <v>0</v>
      </c>
      <c r="MX144" s="15">
        <v>0</v>
      </c>
      <c r="MY144" s="15">
        <v>0</v>
      </c>
      <c r="MZ144" s="15">
        <v>0</v>
      </c>
      <c r="NA144" s="15"/>
      <c r="NB144" s="15"/>
      <c r="NC144" s="15"/>
      <c r="ND144" s="15"/>
      <c r="NE144" s="15">
        <v>0</v>
      </c>
      <c r="NF144" s="15">
        <v>0</v>
      </c>
      <c r="NG144" s="15">
        <v>118888.76000000001</v>
      </c>
      <c r="NH144" s="15">
        <v>0</v>
      </c>
      <c r="NI144" s="15">
        <v>0</v>
      </c>
      <c r="NJ144" s="15">
        <v>0</v>
      </c>
      <c r="NK144" s="15">
        <v>0</v>
      </c>
      <c r="NL144" s="15">
        <v>0</v>
      </c>
      <c r="NM144" s="15"/>
      <c r="NN144" s="15"/>
      <c r="NO144" s="15"/>
      <c r="NP144" s="15"/>
      <c r="NQ144" s="15">
        <v>0</v>
      </c>
      <c r="NR144" s="15">
        <v>0</v>
      </c>
      <c r="NS144" s="15">
        <v>0</v>
      </c>
      <c r="NT144" s="15">
        <v>10692.89</v>
      </c>
      <c r="NU144" s="15">
        <v>0</v>
      </c>
      <c r="NV144" s="15">
        <v>0</v>
      </c>
      <c r="NW144" s="15">
        <v>0</v>
      </c>
      <c r="NX144" s="15">
        <v>0</v>
      </c>
      <c r="NY144" s="15"/>
      <c r="NZ144" s="15"/>
      <c r="OA144" s="15"/>
      <c r="OB144" s="15"/>
      <c r="OC144" s="15">
        <v>0</v>
      </c>
      <c r="OD144" s="15">
        <v>0</v>
      </c>
      <c r="OE144" s="15">
        <v>0</v>
      </c>
      <c r="OF144" s="15">
        <v>0</v>
      </c>
      <c r="OG144" s="15">
        <v>0</v>
      </c>
      <c r="OH144" s="15">
        <v>0</v>
      </c>
      <c r="OI144" s="15">
        <v>0</v>
      </c>
      <c r="OJ144" s="15">
        <v>0</v>
      </c>
      <c r="OK144" s="15"/>
      <c r="OL144" s="15"/>
      <c r="OM144" s="15"/>
      <c r="ON144" s="15"/>
      <c r="OO144" s="15">
        <v>0</v>
      </c>
      <c r="OP144" s="15">
        <v>0</v>
      </c>
      <c r="OQ144" s="15">
        <v>0</v>
      </c>
      <c r="OR144" s="15">
        <v>0</v>
      </c>
      <c r="OS144" s="15">
        <v>0</v>
      </c>
      <c r="OT144" s="15">
        <v>22210.03428571429</v>
      </c>
      <c r="OU144" s="15">
        <v>0</v>
      </c>
      <c r="OV144" s="15">
        <v>0</v>
      </c>
      <c r="OW144" s="15"/>
      <c r="OX144" s="15"/>
      <c r="OY144" s="15"/>
      <c r="OZ144" s="15"/>
      <c r="PA144" s="15">
        <v>0</v>
      </c>
      <c r="PB144" s="15">
        <v>0</v>
      </c>
      <c r="PC144" s="15">
        <v>0</v>
      </c>
      <c r="PD144" s="15">
        <v>0</v>
      </c>
      <c r="PE144" s="15">
        <v>0</v>
      </c>
      <c r="PF144" s="15">
        <v>0</v>
      </c>
      <c r="PG144" s="15">
        <v>48904.44666666667</v>
      </c>
      <c r="PH144" s="15">
        <v>0</v>
      </c>
      <c r="PI144" s="15"/>
      <c r="PJ144" s="15"/>
      <c r="PK144" s="15"/>
      <c r="PL144" s="15"/>
      <c r="PM144" s="15">
        <v>0</v>
      </c>
      <c r="PN144" s="15">
        <v>0</v>
      </c>
      <c r="PO144" s="15">
        <v>0</v>
      </c>
      <c r="PP144" s="15">
        <v>0</v>
      </c>
      <c r="PQ144" s="15">
        <v>0</v>
      </c>
      <c r="PR144" s="15">
        <v>0</v>
      </c>
      <c r="PS144" s="15">
        <v>0</v>
      </c>
      <c r="PT144" s="15">
        <v>1805523.688086207</v>
      </c>
      <c r="PU144" s="15"/>
      <c r="PV144" s="15"/>
      <c r="PW144" s="15"/>
      <c r="PX144" s="15"/>
      <c r="PY144" s="15">
        <v>0</v>
      </c>
      <c r="PZ144" s="15">
        <v>0</v>
      </c>
      <c r="QA144" s="15">
        <v>0</v>
      </c>
      <c r="QB144" s="15">
        <v>0</v>
      </c>
      <c r="QC144" s="15">
        <v>0</v>
      </c>
      <c r="QD144" s="15">
        <v>0</v>
      </c>
      <c r="QE144" s="15">
        <v>0</v>
      </c>
      <c r="QF144" s="15">
        <v>0</v>
      </c>
      <c r="QG144" s="15"/>
      <c r="QH144" s="15"/>
      <c r="QI144" s="15"/>
    </row>
    <row r="145" spans="16:451">
      <c r="P145" s="11"/>
      <c r="Q145" s="11"/>
      <c r="R145" s="13"/>
      <c r="S145" s="13" t="s">
        <v>50</v>
      </c>
      <c r="T145" s="16"/>
      <c r="U145" s="16">
        <v>46</v>
      </c>
      <c r="V145" s="16">
        <v>26</v>
      </c>
      <c r="W145" s="16">
        <v>259</v>
      </c>
      <c r="X145" s="16">
        <v>10</v>
      </c>
      <c r="Y145" s="16">
        <v>3</v>
      </c>
      <c r="Z145" s="16"/>
      <c r="AA145" s="16">
        <v>2</v>
      </c>
      <c r="AB145" s="16"/>
      <c r="AC145" s="16"/>
      <c r="AD145" s="16"/>
      <c r="AE145" s="16"/>
      <c r="AF145" s="24"/>
      <c r="AG145" s="24">
        <v>502635.83999999997</v>
      </c>
      <c r="AH145" s="24">
        <v>326994.26</v>
      </c>
      <c r="AI145" s="24">
        <v>2842224.3800000004</v>
      </c>
      <c r="AJ145" s="24">
        <v>120845.76000000001</v>
      </c>
      <c r="AK145" s="24">
        <v>29300.68</v>
      </c>
      <c r="AL145" s="24"/>
      <c r="AM145" s="24">
        <v>29825.58</v>
      </c>
      <c r="AN145" s="24"/>
      <c r="AO145" s="24"/>
      <c r="AP145" s="24"/>
      <c r="AQ145" s="24"/>
      <c r="AR145" s="15"/>
      <c r="AS145" s="15">
        <v>496090.52230983501</v>
      </c>
      <c r="AT145" s="15">
        <v>325701.35000000003</v>
      </c>
      <c r="AU145" s="15">
        <v>2842181.8400000003</v>
      </c>
      <c r="AV145" s="15">
        <v>120845.76000000001</v>
      </c>
      <c r="AW145" s="15">
        <v>29215.899333333327</v>
      </c>
      <c r="AX145" s="15"/>
      <c r="AY145" s="15">
        <v>0</v>
      </c>
      <c r="AZ145" s="15"/>
      <c r="BA145" s="15"/>
      <c r="BB145" s="15"/>
      <c r="BC145" s="15"/>
      <c r="BD145" s="15"/>
      <c r="BE145" s="15">
        <v>6545.3176901649113</v>
      </c>
      <c r="BF145" s="15">
        <v>1292.9099999999996</v>
      </c>
      <c r="BG145" s="15">
        <v>42.539999999999097</v>
      </c>
      <c r="BH145" s="15">
        <v>0</v>
      </c>
      <c r="BI145" s="15">
        <v>84.780666666667514</v>
      </c>
      <c r="BJ145" s="15"/>
      <c r="BK145" s="15">
        <v>0</v>
      </c>
      <c r="BL145" s="15"/>
      <c r="BM145" s="15"/>
      <c r="BN145" s="15"/>
      <c r="BO145" s="15"/>
      <c r="BP145" s="15"/>
      <c r="BQ145" s="15">
        <v>8867.6705389166673</v>
      </c>
      <c r="BR145" s="15">
        <v>781.13</v>
      </c>
      <c r="BS145" s="15">
        <v>0</v>
      </c>
      <c r="BT145" s="15">
        <v>0</v>
      </c>
      <c r="BU145" s="15">
        <v>423.938194333333</v>
      </c>
      <c r="BV145" s="15"/>
      <c r="BW145" s="15">
        <v>0</v>
      </c>
      <c r="BX145" s="15"/>
      <c r="BY145" s="15"/>
      <c r="BZ145" s="15"/>
      <c r="CA145" s="15"/>
      <c r="CB145" s="17" t="e">
        <v>#DIV/0!</v>
      </c>
      <c r="CC145" s="17">
        <v>0</v>
      </c>
      <c r="CD145" s="17">
        <v>0</v>
      </c>
      <c r="CE145" s="17">
        <v>0</v>
      </c>
      <c r="CF145" s="17">
        <v>0</v>
      </c>
      <c r="CG145" s="17">
        <v>0</v>
      </c>
      <c r="CH145" s="17" t="e">
        <v>#DIV/0!</v>
      </c>
      <c r="CI145" s="17">
        <v>1</v>
      </c>
      <c r="CJ145" s="17" t="e">
        <v>#DIV/0!</v>
      </c>
      <c r="CK145" s="17" t="e">
        <v>#DIV/0!</v>
      </c>
      <c r="CL145" s="17" t="e">
        <v>#DIV/0!</v>
      </c>
      <c r="CM145" s="17" t="e">
        <v>#DIV/0!</v>
      </c>
      <c r="CN145" s="17" t="e">
        <v>#DIV/0!</v>
      </c>
      <c r="CO145" s="17">
        <v>0</v>
      </c>
      <c r="CP145" s="17">
        <v>0</v>
      </c>
      <c r="CQ145" s="17">
        <v>0</v>
      </c>
      <c r="CR145" s="17">
        <v>0</v>
      </c>
      <c r="CS145" s="17">
        <v>0</v>
      </c>
      <c r="CT145" s="17" t="e">
        <v>#DIV/0!</v>
      </c>
      <c r="CU145" s="17">
        <v>0</v>
      </c>
      <c r="CV145" s="17" t="e">
        <v>#DIV/0!</v>
      </c>
      <c r="CW145" s="17" t="e">
        <v>#DIV/0!</v>
      </c>
      <c r="CX145" s="17" t="e">
        <v>#DIV/0!</v>
      </c>
      <c r="CY145" s="17" t="e">
        <v>#DIV/0!</v>
      </c>
      <c r="CZ145" s="17">
        <v>0</v>
      </c>
      <c r="DA145" s="17">
        <v>0.17399724626263796</v>
      </c>
      <c r="DB145" s="17">
        <v>0.1699299189212542</v>
      </c>
      <c r="DC145" s="17">
        <v>0.17158504499429264</v>
      </c>
      <c r="DD145" s="17">
        <v>0.17365738509936318</v>
      </c>
      <c r="DE145" s="17">
        <v>0.17359518823753992</v>
      </c>
      <c r="DF145" s="17">
        <v>0</v>
      </c>
      <c r="DG145" s="17">
        <v>0.16811529745042494</v>
      </c>
      <c r="DH145" s="17">
        <v>0</v>
      </c>
      <c r="DI145" s="17">
        <v>0</v>
      </c>
      <c r="DJ145" s="17">
        <v>0</v>
      </c>
      <c r="DK145" s="17">
        <v>0</v>
      </c>
      <c r="DL145" s="18">
        <v>0</v>
      </c>
      <c r="DM145" s="18">
        <v>116.13362941369436</v>
      </c>
      <c r="DN145" s="18">
        <v>119.99999999999997</v>
      </c>
      <c r="DO145" s="18">
        <v>117.2945281003766</v>
      </c>
      <c r="DP145" s="18">
        <v>116.51960408194583</v>
      </c>
      <c r="DQ145" s="18">
        <v>120</v>
      </c>
      <c r="DR145" s="18">
        <v>0</v>
      </c>
      <c r="DS145" s="18">
        <v>120</v>
      </c>
      <c r="DT145" s="18">
        <v>0</v>
      </c>
      <c r="DU145" s="18">
        <v>0</v>
      </c>
      <c r="DV145" s="18">
        <v>0</v>
      </c>
      <c r="DW145" s="18">
        <v>0</v>
      </c>
      <c r="DX145" s="18">
        <v>0</v>
      </c>
      <c r="DY145" s="18">
        <v>95.101428875147462</v>
      </c>
      <c r="DZ145" s="18">
        <v>98.385348902133742</v>
      </c>
      <c r="EA145" s="18">
        <v>96.193754566960465</v>
      </c>
      <c r="EB145" s="18">
        <v>95.578899716105269</v>
      </c>
      <c r="EC145" s="18">
        <v>100.34767336564829</v>
      </c>
      <c r="ED145" s="18">
        <v>0</v>
      </c>
      <c r="EE145" s="18">
        <v>100.41076487252124</v>
      </c>
      <c r="EF145" s="18">
        <v>0</v>
      </c>
      <c r="EG145" s="18">
        <v>0</v>
      </c>
      <c r="EH145" s="18">
        <v>0</v>
      </c>
      <c r="EI145" s="18">
        <v>0</v>
      </c>
      <c r="EJ145" s="18">
        <v>0</v>
      </c>
      <c r="EK145" s="18">
        <v>21.685146079442212</v>
      </c>
      <c r="EL145" s="18">
        <v>22.116772977017138</v>
      </c>
      <c r="EM145" s="18">
        <v>21.453100035727015</v>
      </c>
      <c r="EN145" s="18">
        <v>21.22467582291107</v>
      </c>
      <c r="EO145" s="18">
        <v>21.652326634351727</v>
      </c>
      <c r="EP145" s="18">
        <v>0</v>
      </c>
      <c r="EQ145" s="18">
        <v>20.410764872521245</v>
      </c>
      <c r="ER145" s="18">
        <v>0</v>
      </c>
      <c r="ES145" s="18">
        <v>0</v>
      </c>
      <c r="ET145" s="18">
        <v>0</v>
      </c>
      <c r="EU145" s="18">
        <v>0</v>
      </c>
      <c r="EV145" s="18">
        <v>0</v>
      </c>
      <c r="EW145" s="18">
        <v>650.70698356491391</v>
      </c>
      <c r="EX145" s="18">
        <v>661.56007942676638</v>
      </c>
      <c r="EY145" s="18">
        <v>660.17851896479158</v>
      </c>
      <c r="EZ145" s="18">
        <v>653.70713573237163</v>
      </c>
      <c r="FA145" s="18">
        <v>625.09283398588923</v>
      </c>
      <c r="FB145" s="18">
        <v>0</v>
      </c>
      <c r="FC145" s="18">
        <v>614.65014164305944</v>
      </c>
      <c r="FD145" s="18">
        <v>0</v>
      </c>
      <c r="FE145" s="18">
        <v>0</v>
      </c>
      <c r="FF145" s="18">
        <v>0</v>
      </c>
      <c r="FG145" s="18">
        <v>0</v>
      </c>
      <c r="FH145" s="14">
        <v>0</v>
      </c>
      <c r="FI145" s="14">
        <v>13872.282608695652</v>
      </c>
      <c r="FJ145" s="14">
        <v>15259.692307692309</v>
      </c>
      <c r="FK145" s="14">
        <v>13757.084942084943</v>
      </c>
      <c r="FL145" s="14">
        <v>15030</v>
      </c>
      <c r="FM145" s="14">
        <v>13027.333333333334</v>
      </c>
      <c r="FN145" s="14">
        <v>0</v>
      </c>
      <c r="FO145" s="14">
        <v>17650</v>
      </c>
      <c r="FP145" s="14">
        <v>0</v>
      </c>
      <c r="FQ145" s="14">
        <v>0</v>
      </c>
      <c r="FR145" s="14">
        <v>0</v>
      </c>
      <c r="FS145" s="14">
        <v>0</v>
      </c>
      <c r="FT145" s="17">
        <v>0</v>
      </c>
      <c r="FU145" s="17">
        <v>0.12904675416258568</v>
      </c>
      <c r="FV145" s="17">
        <v>0.1108970843247167</v>
      </c>
      <c r="FW145" s="17">
        <v>0.13302950673363109</v>
      </c>
      <c r="FX145" s="17">
        <v>0.13286759813705923</v>
      </c>
      <c r="FY145" s="17">
        <v>0.19441456424952663</v>
      </c>
      <c r="FZ145" s="17">
        <v>0</v>
      </c>
      <c r="GA145" s="17">
        <v>0.1</v>
      </c>
      <c r="GB145" s="17">
        <v>0</v>
      </c>
      <c r="GC145" s="17">
        <v>0</v>
      </c>
      <c r="GD145" s="17">
        <v>0</v>
      </c>
      <c r="GE145" s="17">
        <v>0</v>
      </c>
      <c r="GF145" s="16"/>
      <c r="GG145" s="16">
        <v>0</v>
      </c>
      <c r="GH145" s="16">
        <v>0</v>
      </c>
      <c r="GI145" s="16">
        <v>0</v>
      </c>
      <c r="GJ145" s="16">
        <v>0</v>
      </c>
      <c r="GK145" s="16">
        <v>0</v>
      </c>
      <c r="GL145" s="16"/>
      <c r="GM145" s="16">
        <v>0</v>
      </c>
      <c r="GN145" s="16"/>
      <c r="GO145" s="16"/>
      <c r="GP145" s="16"/>
      <c r="GQ145" s="16"/>
      <c r="GR145" s="16"/>
      <c r="GS145" s="16">
        <v>46</v>
      </c>
      <c r="GT145" s="16">
        <v>0</v>
      </c>
      <c r="GU145" s="16">
        <v>0</v>
      </c>
      <c r="GV145" s="16">
        <v>0</v>
      </c>
      <c r="GW145" s="16">
        <v>0</v>
      </c>
      <c r="GX145" s="16"/>
      <c r="GY145" s="16">
        <v>0</v>
      </c>
      <c r="GZ145" s="16"/>
      <c r="HA145" s="16"/>
      <c r="HB145" s="16"/>
      <c r="HC145" s="16"/>
      <c r="HD145" s="16"/>
      <c r="HE145" s="16">
        <v>0</v>
      </c>
      <c r="HF145" s="16">
        <v>26</v>
      </c>
      <c r="HG145" s="16">
        <v>0</v>
      </c>
      <c r="HH145" s="16">
        <v>0</v>
      </c>
      <c r="HI145" s="16">
        <v>0</v>
      </c>
      <c r="HJ145" s="16"/>
      <c r="HK145" s="16">
        <v>0</v>
      </c>
      <c r="HL145" s="16"/>
      <c r="HM145" s="16"/>
      <c r="HN145" s="16"/>
      <c r="HO145" s="16"/>
      <c r="HP145" s="16"/>
      <c r="HQ145" s="16">
        <v>0</v>
      </c>
      <c r="HR145" s="16">
        <v>0</v>
      </c>
      <c r="HS145" s="16">
        <v>259</v>
      </c>
      <c r="HT145" s="16">
        <v>0</v>
      </c>
      <c r="HU145" s="16">
        <v>0</v>
      </c>
      <c r="HV145" s="16"/>
      <c r="HW145" s="16">
        <v>0</v>
      </c>
      <c r="HX145" s="16"/>
      <c r="HY145" s="16"/>
      <c r="HZ145" s="16"/>
      <c r="IA145" s="16"/>
      <c r="IB145" s="16"/>
      <c r="IC145" s="16">
        <v>0</v>
      </c>
      <c r="ID145" s="16">
        <v>0</v>
      </c>
      <c r="IE145" s="16">
        <v>0</v>
      </c>
      <c r="IF145" s="16">
        <v>10</v>
      </c>
      <c r="IG145" s="16">
        <v>0</v>
      </c>
      <c r="IH145" s="16"/>
      <c r="II145" s="16">
        <v>0</v>
      </c>
      <c r="IJ145" s="16"/>
      <c r="IK145" s="16"/>
      <c r="IL145" s="16"/>
      <c r="IM145" s="16"/>
      <c r="IN145" s="16"/>
      <c r="IO145" s="16">
        <v>0</v>
      </c>
      <c r="IP145" s="16">
        <v>0</v>
      </c>
      <c r="IQ145" s="16">
        <v>0</v>
      </c>
      <c r="IR145" s="16">
        <v>0</v>
      </c>
      <c r="IS145" s="16">
        <v>0</v>
      </c>
      <c r="IT145" s="16"/>
      <c r="IU145" s="16">
        <v>0</v>
      </c>
      <c r="IV145" s="16"/>
      <c r="IW145" s="16"/>
      <c r="IX145" s="16"/>
      <c r="IY145" s="16"/>
      <c r="IZ145" s="16"/>
      <c r="JA145" s="16">
        <v>0</v>
      </c>
      <c r="JB145" s="16">
        <v>0</v>
      </c>
      <c r="JC145" s="16">
        <v>0</v>
      </c>
      <c r="JD145" s="16">
        <v>0</v>
      </c>
      <c r="JE145" s="16">
        <v>0</v>
      </c>
      <c r="JF145" s="16"/>
      <c r="JG145" s="16">
        <v>0</v>
      </c>
      <c r="JH145" s="16"/>
      <c r="JI145" s="16"/>
      <c r="JJ145" s="16"/>
      <c r="JK145" s="16"/>
      <c r="JL145" s="16"/>
      <c r="JM145" s="16">
        <v>0</v>
      </c>
      <c r="JN145" s="16">
        <v>0</v>
      </c>
      <c r="JO145" s="16">
        <v>0</v>
      </c>
      <c r="JP145" s="16">
        <v>0</v>
      </c>
      <c r="JQ145" s="16">
        <v>0</v>
      </c>
      <c r="JR145" s="16"/>
      <c r="JS145" s="16">
        <v>2</v>
      </c>
      <c r="JT145" s="16"/>
      <c r="JU145" s="16"/>
      <c r="JV145" s="16"/>
      <c r="JW145" s="16"/>
      <c r="JX145" s="16"/>
      <c r="JY145" s="16">
        <v>0</v>
      </c>
      <c r="JZ145" s="16">
        <v>0</v>
      </c>
      <c r="KA145" s="16">
        <v>0</v>
      </c>
      <c r="KB145" s="16">
        <v>0</v>
      </c>
      <c r="KC145" s="16">
        <v>0</v>
      </c>
      <c r="KD145" s="16"/>
      <c r="KE145" s="16">
        <v>0</v>
      </c>
      <c r="KF145" s="16"/>
      <c r="KG145" s="16"/>
      <c r="KH145" s="16"/>
      <c r="KI145" s="16"/>
      <c r="KJ145" s="16"/>
      <c r="KK145" s="16">
        <v>0</v>
      </c>
      <c r="KL145" s="16">
        <v>0</v>
      </c>
      <c r="KM145" s="16">
        <v>0</v>
      </c>
      <c r="KN145" s="16">
        <v>0</v>
      </c>
      <c r="KO145" s="16">
        <v>0</v>
      </c>
      <c r="KP145" s="16"/>
      <c r="KQ145" s="16">
        <v>0</v>
      </c>
      <c r="KR145" s="16"/>
      <c r="KS145" s="16"/>
      <c r="KT145" s="16"/>
      <c r="KU145" s="16"/>
      <c r="KV145" s="16"/>
      <c r="KW145" s="16">
        <v>0</v>
      </c>
      <c r="KX145" s="16">
        <v>0</v>
      </c>
      <c r="KY145" s="16">
        <v>0</v>
      </c>
      <c r="KZ145" s="16">
        <v>0</v>
      </c>
      <c r="LA145" s="16">
        <v>0</v>
      </c>
      <c r="LB145" s="16"/>
      <c r="LC145" s="16">
        <v>0</v>
      </c>
      <c r="LD145" s="16"/>
      <c r="LE145" s="16"/>
      <c r="LF145" s="16"/>
      <c r="LG145" s="16"/>
      <c r="LH145" s="16"/>
      <c r="LI145" s="16">
        <v>0</v>
      </c>
      <c r="LJ145" s="16">
        <v>0</v>
      </c>
      <c r="LK145" s="16">
        <v>0</v>
      </c>
      <c r="LL145" s="16">
        <v>0</v>
      </c>
      <c r="LM145" s="16">
        <v>0</v>
      </c>
      <c r="LN145" s="16"/>
      <c r="LO145" s="16">
        <v>0</v>
      </c>
      <c r="LP145" s="16"/>
      <c r="LQ145" s="16"/>
      <c r="LR145" s="16"/>
      <c r="LS145" s="16"/>
      <c r="LT145" s="15"/>
      <c r="LU145" s="15">
        <v>0</v>
      </c>
      <c r="LV145" s="15">
        <v>0</v>
      </c>
      <c r="LW145" s="15">
        <v>0</v>
      </c>
      <c r="LX145" s="15">
        <v>0</v>
      </c>
      <c r="LY145" s="15">
        <v>0</v>
      </c>
      <c r="LZ145" s="15"/>
      <c r="MA145" s="15">
        <v>0</v>
      </c>
      <c r="MB145" s="15"/>
      <c r="MC145" s="15"/>
      <c r="MD145" s="15"/>
      <c r="ME145" s="15"/>
      <c r="MF145" s="15"/>
      <c r="MG145" s="15">
        <v>496090.52230983501</v>
      </c>
      <c r="MH145" s="15">
        <v>0</v>
      </c>
      <c r="MI145" s="15">
        <v>0</v>
      </c>
      <c r="MJ145" s="15">
        <v>0</v>
      </c>
      <c r="MK145" s="15">
        <v>0</v>
      </c>
      <c r="ML145" s="15"/>
      <c r="MM145" s="15">
        <v>0</v>
      </c>
      <c r="MN145" s="15"/>
      <c r="MO145" s="15"/>
      <c r="MP145" s="15"/>
      <c r="MQ145" s="15"/>
      <c r="MR145" s="15"/>
      <c r="MS145" s="15">
        <v>0</v>
      </c>
      <c r="MT145" s="15">
        <v>325701.35000000003</v>
      </c>
      <c r="MU145" s="15">
        <v>0</v>
      </c>
      <c r="MV145" s="15">
        <v>0</v>
      </c>
      <c r="MW145" s="15">
        <v>0</v>
      </c>
      <c r="MX145" s="15"/>
      <c r="MY145" s="15">
        <v>0</v>
      </c>
      <c r="MZ145" s="15"/>
      <c r="NA145" s="15"/>
      <c r="NB145" s="15"/>
      <c r="NC145" s="15"/>
      <c r="ND145" s="15"/>
      <c r="NE145" s="15">
        <v>0</v>
      </c>
      <c r="NF145" s="15">
        <v>0</v>
      </c>
      <c r="NG145" s="15">
        <v>2842181.8400000003</v>
      </c>
      <c r="NH145" s="15">
        <v>0</v>
      </c>
      <c r="NI145" s="15">
        <v>0</v>
      </c>
      <c r="NJ145" s="15"/>
      <c r="NK145" s="15">
        <v>0</v>
      </c>
      <c r="NL145" s="15"/>
      <c r="NM145" s="15"/>
      <c r="NN145" s="15"/>
      <c r="NO145" s="15"/>
      <c r="NP145" s="15"/>
      <c r="NQ145" s="15">
        <v>0</v>
      </c>
      <c r="NR145" s="15">
        <v>0</v>
      </c>
      <c r="NS145" s="15">
        <v>0</v>
      </c>
      <c r="NT145" s="15">
        <v>120845.76000000001</v>
      </c>
      <c r="NU145" s="15">
        <v>0</v>
      </c>
      <c r="NV145" s="15"/>
      <c r="NW145" s="15">
        <v>0</v>
      </c>
      <c r="NX145" s="15"/>
      <c r="NY145" s="15"/>
      <c r="NZ145" s="15"/>
      <c r="OA145" s="15"/>
      <c r="OB145" s="15"/>
      <c r="OC145" s="15">
        <v>0</v>
      </c>
      <c r="OD145" s="15">
        <v>0</v>
      </c>
      <c r="OE145" s="15">
        <v>0</v>
      </c>
      <c r="OF145" s="15">
        <v>0</v>
      </c>
      <c r="OG145" s="15">
        <v>0</v>
      </c>
      <c r="OH145" s="15"/>
      <c r="OI145" s="15">
        <v>0</v>
      </c>
      <c r="OJ145" s="15"/>
      <c r="OK145" s="15"/>
      <c r="OL145" s="15"/>
      <c r="OM145" s="15"/>
      <c r="ON145" s="15"/>
      <c r="OO145" s="15">
        <v>0</v>
      </c>
      <c r="OP145" s="15">
        <v>0</v>
      </c>
      <c r="OQ145" s="15">
        <v>0</v>
      </c>
      <c r="OR145" s="15">
        <v>0</v>
      </c>
      <c r="OS145" s="15">
        <v>0</v>
      </c>
      <c r="OT145" s="15"/>
      <c r="OU145" s="15">
        <v>0</v>
      </c>
      <c r="OV145" s="15"/>
      <c r="OW145" s="15"/>
      <c r="OX145" s="15"/>
      <c r="OY145" s="15"/>
      <c r="OZ145" s="15"/>
      <c r="PA145" s="15">
        <v>0</v>
      </c>
      <c r="PB145" s="15">
        <v>0</v>
      </c>
      <c r="PC145" s="15">
        <v>0</v>
      </c>
      <c r="PD145" s="15">
        <v>0</v>
      </c>
      <c r="PE145" s="15">
        <v>0</v>
      </c>
      <c r="PF145" s="15"/>
      <c r="PG145" s="15">
        <v>29825.58</v>
      </c>
      <c r="PH145" s="15"/>
      <c r="PI145" s="15"/>
      <c r="PJ145" s="15"/>
      <c r="PK145" s="15"/>
      <c r="PL145" s="15"/>
      <c r="PM145" s="15">
        <v>0</v>
      </c>
      <c r="PN145" s="15">
        <v>0</v>
      </c>
      <c r="PO145" s="15">
        <v>0</v>
      </c>
      <c r="PP145" s="15">
        <v>0</v>
      </c>
      <c r="PQ145" s="15">
        <v>0</v>
      </c>
      <c r="PR145" s="15"/>
      <c r="PS145" s="15">
        <v>0</v>
      </c>
      <c r="PT145" s="15"/>
      <c r="PU145" s="15"/>
      <c r="PV145" s="15"/>
      <c r="PW145" s="15"/>
      <c r="PX145" s="15"/>
      <c r="PY145" s="15">
        <v>0</v>
      </c>
      <c r="PZ145" s="15">
        <v>0</v>
      </c>
      <c r="QA145" s="15">
        <v>0</v>
      </c>
      <c r="QB145" s="15">
        <v>0</v>
      </c>
      <c r="QC145" s="15">
        <v>0</v>
      </c>
      <c r="QD145" s="15"/>
      <c r="QE145" s="15">
        <v>0</v>
      </c>
      <c r="QF145" s="15"/>
      <c r="QG145" s="15"/>
      <c r="QH145" s="15"/>
      <c r="QI145" s="15"/>
    </row>
    <row r="146" spans="16:451">
      <c r="P146" s="11"/>
      <c r="Q146" s="11"/>
      <c r="R146" s="13"/>
      <c r="S146" s="13" t="s">
        <v>51</v>
      </c>
      <c r="T146" s="16"/>
      <c r="U146" s="16">
        <v>16</v>
      </c>
      <c r="V146" s="16">
        <v>5</v>
      </c>
      <c r="W146" s="16">
        <v>15</v>
      </c>
      <c r="X146" s="16">
        <v>259</v>
      </c>
      <c r="Y146" s="16">
        <v>6</v>
      </c>
      <c r="Z146" s="16"/>
      <c r="AA146" s="16">
        <v>5</v>
      </c>
      <c r="AB146" s="16">
        <v>1</v>
      </c>
      <c r="AC146" s="16"/>
      <c r="AD146" s="16"/>
      <c r="AE146" s="16"/>
      <c r="AF146" s="24"/>
      <c r="AG146" s="24">
        <v>147543.67999999999</v>
      </c>
      <c r="AH146" s="24">
        <v>43678.64</v>
      </c>
      <c r="AI146" s="24">
        <v>149534.59</v>
      </c>
      <c r="AJ146" s="24">
        <v>2952899.7300000009</v>
      </c>
      <c r="AK146" s="24">
        <v>71684.100000000006</v>
      </c>
      <c r="AL146" s="24"/>
      <c r="AM146" s="24">
        <v>45213.61</v>
      </c>
      <c r="AN146" s="24">
        <v>136</v>
      </c>
      <c r="AO146" s="24"/>
      <c r="AP146" s="24"/>
      <c r="AQ146" s="24"/>
      <c r="AR146" s="15"/>
      <c r="AS146" s="15">
        <v>146391.79711111108</v>
      </c>
      <c r="AT146" s="15">
        <v>43248.83</v>
      </c>
      <c r="AU146" s="15">
        <v>149390.66</v>
      </c>
      <c r="AV146" s="15">
        <v>2952899.7300000009</v>
      </c>
      <c r="AW146" s="15">
        <v>71161.135545454556</v>
      </c>
      <c r="AX146" s="15"/>
      <c r="AY146" s="15">
        <v>0</v>
      </c>
      <c r="AZ146" s="15">
        <v>0</v>
      </c>
      <c r="BA146" s="15"/>
      <c r="BB146" s="15"/>
      <c r="BC146" s="15"/>
      <c r="BD146" s="15"/>
      <c r="BE146" s="15">
        <v>1151.882888888892</v>
      </c>
      <c r="BF146" s="15">
        <v>429.81000000000017</v>
      </c>
      <c r="BG146" s="15">
        <v>143.92999999999938</v>
      </c>
      <c r="BH146" s="15">
        <v>0</v>
      </c>
      <c r="BI146" s="15">
        <v>522.9644545454513</v>
      </c>
      <c r="BJ146" s="15"/>
      <c r="BK146" s="15">
        <v>0</v>
      </c>
      <c r="BL146" s="15">
        <v>0</v>
      </c>
      <c r="BM146" s="15"/>
      <c r="BN146" s="15"/>
      <c r="BO146" s="15"/>
      <c r="BP146" s="15"/>
      <c r="BQ146" s="15">
        <v>2877.6049989999979</v>
      </c>
      <c r="BR146" s="15">
        <v>231.86</v>
      </c>
      <c r="BS146" s="15">
        <v>0</v>
      </c>
      <c r="BT146" s="15">
        <v>0</v>
      </c>
      <c r="BU146" s="15">
        <v>1074.6641324999998</v>
      </c>
      <c r="BV146" s="15"/>
      <c r="BW146" s="15">
        <v>0</v>
      </c>
      <c r="BX146" s="15">
        <v>0</v>
      </c>
      <c r="BY146" s="15"/>
      <c r="BZ146" s="15"/>
      <c r="CA146" s="15"/>
      <c r="CB146" s="17" t="e">
        <v>#DIV/0!</v>
      </c>
      <c r="CC146" s="17">
        <v>0</v>
      </c>
      <c r="CD146" s="17">
        <v>0</v>
      </c>
      <c r="CE146" s="17">
        <v>0</v>
      </c>
      <c r="CF146" s="17">
        <v>0</v>
      </c>
      <c r="CG146" s="17">
        <v>0</v>
      </c>
      <c r="CH146" s="17" t="e">
        <v>#DIV/0!</v>
      </c>
      <c r="CI146" s="17">
        <v>1</v>
      </c>
      <c r="CJ146" s="17">
        <v>0</v>
      </c>
      <c r="CK146" s="17" t="e">
        <v>#DIV/0!</v>
      </c>
      <c r="CL146" s="17" t="e">
        <v>#DIV/0!</v>
      </c>
      <c r="CM146" s="17" t="e">
        <v>#DIV/0!</v>
      </c>
      <c r="CN146" s="17" t="e">
        <v>#DIV/0!</v>
      </c>
      <c r="CO146" s="17">
        <v>0</v>
      </c>
      <c r="CP146" s="17">
        <v>0</v>
      </c>
      <c r="CQ146" s="17">
        <v>0</v>
      </c>
      <c r="CR146" s="17">
        <v>0</v>
      </c>
      <c r="CS146" s="17">
        <v>0</v>
      </c>
      <c r="CT146" s="17" t="e">
        <v>#DIV/0!</v>
      </c>
      <c r="CU146" s="17">
        <v>0</v>
      </c>
      <c r="CV146" s="17">
        <v>1</v>
      </c>
      <c r="CW146" s="17" t="e">
        <v>#DIV/0!</v>
      </c>
      <c r="CX146" s="17" t="e">
        <v>#DIV/0!</v>
      </c>
      <c r="CY146" s="17" t="e">
        <v>#DIV/0!</v>
      </c>
      <c r="CZ146" s="17">
        <v>0</v>
      </c>
      <c r="DA146" s="17">
        <v>0.17454312007860615</v>
      </c>
      <c r="DB146" s="17">
        <v>0.17515152194809358</v>
      </c>
      <c r="DC146" s="17">
        <v>0.17489202596722075</v>
      </c>
      <c r="DD146" s="17">
        <v>0.17131035997752828</v>
      </c>
      <c r="DE146" s="17">
        <v>0.17990000000000003</v>
      </c>
      <c r="DF146" s="17">
        <v>0</v>
      </c>
      <c r="DG146" s="17">
        <v>0.17781086815033262</v>
      </c>
      <c r="DH146" s="17">
        <v>0.16990000000000002</v>
      </c>
      <c r="DI146" s="17">
        <v>0</v>
      </c>
      <c r="DJ146" s="17">
        <v>0</v>
      </c>
      <c r="DK146" s="17">
        <v>0</v>
      </c>
      <c r="DL146" s="18">
        <v>0</v>
      </c>
      <c r="DM146" s="18">
        <v>117.62889630632836</v>
      </c>
      <c r="DN146" s="18">
        <v>114.42486382569689</v>
      </c>
      <c r="DO146" s="18">
        <v>120</v>
      </c>
      <c r="DP146" s="18">
        <v>117.23802195341283</v>
      </c>
      <c r="DQ146" s="18">
        <v>120</v>
      </c>
      <c r="DR146" s="18">
        <v>0</v>
      </c>
      <c r="DS146" s="18">
        <v>119.99999999999999</v>
      </c>
      <c r="DT146" s="18">
        <v>120</v>
      </c>
      <c r="DU146" s="18">
        <v>0</v>
      </c>
      <c r="DV146" s="18">
        <v>0</v>
      </c>
      <c r="DW146" s="18">
        <v>0</v>
      </c>
      <c r="DX146" s="18">
        <v>0</v>
      </c>
      <c r="DY146" s="18">
        <v>96.701930606585208</v>
      </c>
      <c r="DZ146" s="18">
        <v>94.959841931005016</v>
      </c>
      <c r="EA146" s="18">
        <v>97.768202766895243</v>
      </c>
      <c r="EB146" s="18">
        <v>96.075797521961562</v>
      </c>
      <c r="EC146" s="18">
        <v>101.28299325082151</v>
      </c>
      <c r="ED146" s="18">
        <v>0</v>
      </c>
      <c r="EE146" s="18">
        <v>97.966850317000421</v>
      </c>
      <c r="EF146" s="18">
        <v>97</v>
      </c>
      <c r="EG146" s="18">
        <v>0</v>
      </c>
      <c r="EH146" s="18">
        <v>0</v>
      </c>
      <c r="EI146" s="18">
        <v>0</v>
      </c>
      <c r="EJ146" s="18">
        <v>0</v>
      </c>
      <c r="EK146" s="18">
        <v>21.542865267289063</v>
      </c>
      <c r="EL146" s="18">
        <v>20.490120687813736</v>
      </c>
      <c r="EM146" s="18">
        <v>22.497694771707316</v>
      </c>
      <c r="EN146" s="18">
        <v>21.432480528959989</v>
      </c>
      <c r="EO146" s="18">
        <v>20.892655923076418</v>
      </c>
      <c r="EP146" s="18">
        <v>0</v>
      </c>
      <c r="EQ146" s="18">
        <v>22.259779333649533</v>
      </c>
      <c r="ER146" s="18">
        <v>23</v>
      </c>
      <c r="ES146" s="18">
        <v>0</v>
      </c>
      <c r="ET146" s="18">
        <v>0</v>
      </c>
      <c r="EU146" s="18">
        <v>0</v>
      </c>
      <c r="EV146" s="18">
        <v>0</v>
      </c>
      <c r="EW146" s="18">
        <v>621.21264442975883</v>
      </c>
      <c r="EX146" s="18">
        <v>624.29573854533805</v>
      </c>
      <c r="EY146" s="18">
        <v>656.78340882969326</v>
      </c>
      <c r="EZ146" s="18">
        <v>663.55815198642006</v>
      </c>
      <c r="FA146" s="18">
        <v>661.56401401113999</v>
      </c>
      <c r="FB146" s="18">
        <v>0</v>
      </c>
      <c r="FC146" s="18">
        <v>660.72525709078229</v>
      </c>
      <c r="FD146" s="18">
        <v>603.5</v>
      </c>
      <c r="FE146" s="18">
        <v>0</v>
      </c>
      <c r="FF146" s="18">
        <v>0</v>
      </c>
      <c r="FG146" s="18">
        <v>0</v>
      </c>
      <c r="FH146" s="14">
        <v>0</v>
      </c>
      <c r="FI146" s="14">
        <v>11078.75</v>
      </c>
      <c r="FJ146" s="14">
        <v>10600</v>
      </c>
      <c r="FK146" s="14">
        <v>12628.133333333333</v>
      </c>
      <c r="FL146" s="14">
        <v>14338.401544401544</v>
      </c>
      <c r="FM146" s="14">
        <v>14500</v>
      </c>
      <c r="FN146" s="14">
        <v>0</v>
      </c>
      <c r="FO146" s="14">
        <v>11020.4</v>
      </c>
      <c r="FP146" s="14">
        <v>9300</v>
      </c>
      <c r="FQ146" s="14">
        <v>0</v>
      </c>
      <c r="FR146" s="14">
        <v>0</v>
      </c>
      <c r="FS146" s="14">
        <v>0</v>
      </c>
      <c r="FT146" s="17">
        <v>0</v>
      </c>
      <c r="FU146" s="17">
        <v>0.10921161006431231</v>
      </c>
      <c r="FV146" s="17">
        <v>0.11669811320754717</v>
      </c>
      <c r="FW146" s="17">
        <v>0.15029040977288805</v>
      </c>
      <c r="FX146" s="17">
        <v>0.14023618029289811</v>
      </c>
      <c r="FY146" s="17">
        <v>0.12377586206896551</v>
      </c>
      <c r="FZ146" s="17">
        <v>0</v>
      </c>
      <c r="GA146" s="17">
        <v>0.12416627345649885</v>
      </c>
      <c r="GB146" s="17">
        <v>0.105</v>
      </c>
      <c r="GC146" s="17">
        <v>0</v>
      </c>
      <c r="GD146" s="17">
        <v>0</v>
      </c>
      <c r="GE146" s="17">
        <v>0</v>
      </c>
      <c r="GF146" s="16"/>
      <c r="GG146" s="16">
        <v>0</v>
      </c>
      <c r="GH146" s="16">
        <v>0</v>
      </c>
      <c r="GI146" s="16">
        <v>0</v>
      </c>
      <c r="GJ146" s="16">
        <v>0</v>
      </c>
      <c r="GK146" s="16">
        <v>0</v>
      </c>
      <c r="GL146" s="16"/>
      <c r="GM146" s="16">
        <v>0</v>
      </c>
      <c r="GN146" s="16">
        <v>0</v>
      </c>
      <c r="GO146" s="16"/>
      <c r="GP146" s="16"/>
      <c r="GQ146" s="16"/>
      <c r="GR146" s="16"/>
      <c r="GS146" s="16">
        <v>16</v>
      </c>
      <c r="GT146" s="16">
        <v>0</v>
      </c>
      <c r="GU146" s="16">
        <v>0</v>
      </c>
      <c r="GV146" s="16">
        <v>0</v>
      </c>
      <c r="GW146" s="16">
        <v>0</v>
      </c>
      <c r="GX146" s="16"/>
      <c r="GY146" s="16">
        <v>0</v>
      </c>
      <c r="GZ146" s="16">
        <v>0</v>
      </c>
      <c r="HA146" s="16"/>
      <c r="HB146" s="16"/>
      <c r="HC146" s="16"/>
      <c r="HD146" s="16"/>
      <c r="HE146" s="16">
        <v>0</v>
      </c>
      <c r="HF146" s="16">
        <v>5</v>
      </c>
      <c r="HG146" s="16">
        <v>0</v>
      </c>
      <c r="HH146" s="16">
        <v>0</v>
      </c>
      <c r="HI146" s="16">
        <v>0</v>
      </c>
      <c r="HJ146" s="16"/>
      <c r="HK146" s="16">
        <v>0</v>
      </c>
      <c r="HL146" s="16">
        <v>0</v>
      </c>
      <c r="HM146" s="16"/>
      <c r="HN146" s="16"/>
      <c r="HO146" s="16"/>
      <c r="HP146" s="16"/>
      <c r="HQ146" s="16">
        <v>0</v>
      </c>
      <c r="HR146" s="16">
        <v>0</v>
      </c>
      <c r="HS146" s="16">
        <v>15</v>
      </c>
      <c r="HT146" s="16">
        <v>0</v>
      </c>
      <c r="HU146" s="16">
        <v>0</v>
      </c>
      <c r="HV146" s="16"/>
      <c r="HW146" s="16">
        <v>0</v>
      </c>
      <c r="HX146" s="16">
        <v>0</v>
      </c>
      <c r="HY146" s="16"/>
      <c r="HZ146" s="16"/>
      <c r="IA146" s="16"/>
      <c r="IB146" s="16"/>
      <c r="IC146" s="16">
        <v>0</v>
      </c>
      <c r="ID146" s="16">
        <v>0</v>
      </c>
      <c r="IE146" s="16">
        <v>0</v>
      </c>
      <c r="IF146" s="16">
        <v>259</v>
      </c>
      <c r="IG146" s="16">
        <v>0</v>
      </c>
      <c r="IH146" s="16"/>
      <c r="II146" s="16">
        <v>0</v>
      </c>
      <c r="IJ146" s="16">
        <v>0</v>
      </c>
      <c r="IK146" s="16"/>
      <c r="IL146" s="16"/>
      <c r="IM146" s="16"/>
      <c r="IN146" s="16"/>
      <c r="IO146" s="16">
        <v>0</v>
      </c>
      <c r="IP146" s="16">
        <v>0</v>
      </c>
      <c r="IQ146" s="16">
        <v>0</v>
      </c>
      <c r="IR146" s="16">
        <v>0</v>
      </c>
      <c r="IS146" s="16">
        <v>0</v>
      </c>
      <c r="IT146" s="16"/>
      <c r="IU146" s="16">
        <v>0</v>
      </c>
      <c r="IV146" s="16">
        <v>0</v>
      </c>
      <c r="IW146" s="16"/>
      <c r="IX146" s="16"/>
      <c r="IY146" s="16"/>
      <c r="IZ146" s="16"/>
      <c r="JA146" s="16">
        <v>0</v>
      </c>
      <c r="JB146" s="16">
        <v>0</v>
      </c>
      <c r="JC146" s="16">
        <v>0</v>
      </c>
      <c r="JD146" s="16">
        <v>0</v>
      </c>
      <c r="JE146" s="16">
        <v>0</v>
      </c>
      <c r="JF146" s="16"/>
      <c r="JG146" s="16">
        <v>0</v>
      </c>
      <c r="JH146" s="16">
        <v>0</v>
      </c>
      <c r="JI146" s="16"/>
      <c r="JJ146" s="16"/>
      <c r="JK146" s="16"/>
      <c r="JL146" s="16"/>
      <c r="JM146" s="16">
        <v>0</v>
      </c>
      <c r="JN146" s="16">
        <v>0</v>
      </c>
      <c r="JO146" s="16">
        <v>0</v>
      </c>
      <c r="JP146" s="16">
        <v>0</v>
      </c>
      <c r="JQ146" s="16">
        <v>0</v>
      </c>
      <c r="JR146" s="16"/>
      <c r="JS146" s="16">
        <v>5</v>
      </c>
      <c r="JT146" s="16">
        <v>0</v>
      </c>
      <c r="JU146" s="16"/>
      <c r="JV146" s="16"/>
      <c r="JW146" s="16"/>
      <c r="JX146" s="16"/>
      <c r="JY146" s="16">
        <v>0</v>
      </c>
      <c r="JZ146" s="16">
        <v>0</v>
      </c>
      <c r="KA146" s="16">
        <v>0</v>
      </c>
      <c r="KB146" s="16">
        <v>0</v>
      </c>
      <c r="KC146" s="16">
        <v>0</v>
      </c>
      <c r="KD146" s="16"/>
      <c r="KE146" s="16">
        <v>0</v>
      </c>
      <c r="KF146" s="16">
        <v>1</v>
      </c>
      <c r="KG146" s="16"/>
      <c r="KH146" s="16"/>
      <c r="KI146" s="16"/>
      <c r="KJ146" s="16"/>
      <c r="KK146" s="16">
        <v>0</v>
      </c>
      <c r="KL146" s="16">
        <v>0</v>
      </c>
      <c r="KM146" s="16">
        <v>0</v>
      </c>
      <c r="KN146" s="16">
        <v>0</v>
      </c>
      <c r="KO146" s="16">
        <v>0</v>
      </c>
      <c r="KP146" s="16"/>
      <c r="KQ146" s="16">
        <v>0</v>
      </c>
      <c r="KR146" s="16">
        <v>0</v>
      </c>
      <c r="KS146" s="16"/>
      <c r="KT146" s="16"/>
      <c r="KU146" s="16"/>
      <c r="KV146" s="16"/>
      <c r="KW146" s="16">
        <v>0</v>
      </c>
      <c r="KX146" s="16">
        <v>0</v>
      </c>
      <c r="KY146" s="16">
        <v>0</v>
      </c>
      <c r="KZ146" s="16">
        <v>0</v>
      </c>
      <c r="LA146" s="16">
        <v>0</v>
      </c>
      <c r="LB146" s="16"/>
      <c r="LC146" s="16">
        <v>0</v>
      </c>
      <c r="LD146" s="16">
        <v>0</v>
      </c>
      <c r="LE146" s="16"/>
      <c r="LF146" s="16"/>
      <c r="LG146" s="16"/>
      <c r="LH146" s="16"/>
      <c r="LI146" s="16">
        <v>0</v>
      </c>
      <c r="LJ146" s="16">
        <v>0</v>
      </c>
      <c r="LK146" s="16">
        <v>0</v>
      </c>
      <c r="LL146" s="16">
        <v>0</v>
      </c>
      <c r="LM146" s="16">
        <v>0</v>
      </c>
      <c r="LN146" s="16"/>
      <c r="LO146" s="16">
        <v>0</v>
      </c>
      <c r="LP146" s="16">
        <v>0</v>
      </c>
      <c r="LQ146" s="16"/>
      <c r="LR146" s="16"/>
      <c r="LS146" s="16"/>
      <c r="LT146" s="15"/>
      <c r="LU146" s="15">
        <v>0</v>
      </c>
      <c r="LV146" s="15">
        <v>0</v>
      </c>
      <c r="LW146" s="15">
        <v>0</v>
      </c>
      <c r="LX146" s="15">
        <v>0</v>
      </c>
      <c r="LY146" s="15">
        <v>0</v>
      </c>
      <c r="LZ146" s="15"/>
      <c r="MA146" s="15">
        <v>0</v>
      </c>
      <c r="MB146" s="15">
        <v>0</v>
      </c>
      <c r="MC146" s="15"/>
      <c r="MD146" s="15"/>
      <c r="ME146" s="15"/>
      <c r="MF146" s="15"/>
      <c r="MG146" s="15">
        <v>146391.79711111108</v>
      </c>
      <c r="MH146" s="15">
        <v>0</v>
      </c>
      <c r="MI146" s="15">
        <v>0</v>
      </c>
      <c r="MJ146" s="15">
        <v>0</v>
      </c>
      <c r="MK146" s="15">
        <v>0</v>
      </c>
      <c r="ML146" s="15"/>
      <c r="MM146" s="15">
        <v>0</v>
      </c>
      <c r="MN146" s="15">
        <v>0</v>
      </c>
      <c r="MO146" s="15"/>
      <c r="MP146" s="15"/>
      <c r="MQ146" s="15"/>
      <c r="MR146" s="15"/>
      <c r="MS146" s="15">
        <v>0</v>
      </c>
      <c r="MT146" s="15">
        <v>43248.83</v>
      </c>
      <c r="MU146" s="15">
        <v>0</v>
      </c>
      <c r="MV146" s="15">
        <v>0</v>
      </c>
      <c r="MW146" s="15">
        <v>0</v>
      </c>
      <c r="MX146" s="15"/>
      <c r="MY146" s="15">
        <v>0</v>
      </c>
      <c r="MZ146" s="15">
        <v>0</v>
      </c>
      <c r="NA146" s="15"/>
      <c r="NB146" s="15"/>
      <c r="NC146" s="15"/>
      <c r="ND146" s="15"/>
      <c r="NE146" s="15">
        <v>0</v>
      </c>
      <c r="NF146" s="15">
        <v>0</v>
      </c>
      <c r="NG146" s="15">
        <v>149390.66</v>
      </c>
      <c r="NH146" s="15">
        <v>0</v>
      </c>
      <c r="NI146" s="15">
        <v>0</v>
      </c>
      <c r="NJ146" s="15"/>
      <c r="NK146" s="15">
        <v>0</v>
      </c>
      <c r="NL146" s="15">
        <v>0</v>
      </c>
      <c r="NM146" s="15"/>
      <c r="NN146" s="15"/>
      <c r="NO146" s="15"/>
      <c r="NP146" s="15"/>
      <c r="NQ146" s="15">
        <v>0</v>
      </c>
      <c r="NR146" s="15">
        <v>0</v>
      </c>
      <c r="NS146" s="15">
        <v>0</v>
      </c>
      <c r="NT146" s="15">
        <v>2952899.7300000009</v>
      </c>
      <c r="NU146" s="15">
        <v>0</v>
      </c>
      <c r="NV146" s="15"/>
      <c r="NW146" s="15">
        <v>0</v>
      </c>
      <c r="NX146" s="15">
        <v>0</v>
      </c>
      <c r="NY146" s="15"/>
      <c r="NZ146" s="15"/>
      <c r="OA146" s="15"/>
      <c r="OB146" s="15"/>
      <c r="OC146" s="15">
        <v>0</v>
      </c>
      <c r="OD146" s="15">
        <v>0</v>
      </c>
      <c r="OE146" s="15">
        <v>0</v>
      </c>
      <c r="OF146" s="15">
        <v>0</v>
      </c>
      <c r="OG146" s="15">
        <v>0</v>
      </c>
      <c r="OH146" s="15"/>
      <c r="OI146" s="15">
        <v>0</v>
      </c>
      <c r="OJ146" s="15">
        <v>0</v>
      </c>
      <c r="OK146" s="15"/>
      <c r="OL146" s="15"/>
      <c r="OM146" s="15"/>
      <c r="ON146" s="15"/>
      <c r="OO146" s="15">
        <v>0</v>
      </c>
      <c r="OP146" s="15">
        <v>0</v>
      </c>
      <c r="OQ146" s="15">
        <v>0</v>
      </c>
      <c r="OR146" s="15">
        <v>0</v>
      </c>
      <c r="OS146" s="15">
        <v>0</v>
      </c>
      <c r="OT146" s="15"/>
      <c r="OU146" s="15">
        <v>0</v>
      </c>
      <c r="OV146" s="15">
        <v>0</v>
      </c>
      <c r="OW146" s="15"/>
      <c r="OX146" s="15"/>
      <c r="OY146" s="15"/>
      <c r="OZ146" s="15"/>
      <c r="PA146" s="15">
        <v>0</v>
      </c>
      <c r="PB146" s="15">
        <v>0</v>
      </c>
      <c r="PC146" s="15">
        <v>0</v>
      </c>
      <c r="PD146" s="15">
        <v>0</v>
      </c>
      <c r="PE146" s="15">
        <v>0</v>
      </c>
      <c r="PF146" s="15"/>
      <c r="PG146" s="15">
        <v>45213.61</v>
      </c>
      <c r="PH146" s="15">
        <v>0</v>
      </c>
      <c r="PI146" s="15"/>
      <c r="PJ146" s="15"/>
      <c r="PK146" s="15"/>
      <c r="PL146" s="15"/>
      <c r="PM146" s="15">
        <v>0</v>
      </c>
      <c r="PN146" s="15">
        <v>0</v>
      </c>
      <c r="PO146" s="15">
        <v>0</v>
      </c>
      <c r="PP146" s="15">
        <v>0</v>
      </c>
      <c r="PQ146" s="15">
        <v>0</v>
      </c>
      <c r="PR146" s="15"/>
      <c r="PS146" s="15">
        <v>0</v>
      </c>
      <c r="PT146" s="15">
        <v>136</v>
      </c>
      <c r="PU146" s="15"/>
      <c r="PV146" s="15"/>
      <c r="PW146" s="15"/>
      <c r="PX146" s="15"/>
      <c r="PY146" s="15">
        <v>0</v>
      </c>
      <c r="PZ146" s="15">
        <v>0</v>
      </c>
      <c r="QA146" s="15">
        <v>0</v>
      </c>
      <c r="QB146" s="15">
        <v>0</v>
      </c>
      <c r="QC146" s="15">
        <v>0</v>
      </c>
      <c r="QD146" s="15"/>
      <c r="QE146" s="15">
        <v>0</v>
      </c>
      <c r="QF146" s="15">
        <v>0</v>
      </c>
      <c r="QG146" s="15"/>
      <c r="QH146" s="15"/>
      <c r="QI146" s="15"/>
    </row>
    <row r="147" spans="16:451">
      <c r="P147" s="11"/>
      <c r="Q147" s="11"/>
      <c r="R147" s="13"/>
      <c r="S147" s="13" t="s">
        <v>52</v>
      </c>
      <c r="T147" s="16"/>
      <c r="U147" s="16">
        <v>6</v>
      </c>
      <c r="V147" s="16"/>
      <c r="W147" s="16">
        <v>3</v>
      </c>
      <c r="X147" s="16">
        <v>10</v>
      </c>
      <c r="Y147" s="16">
        <v>5</v>
      </c>
      <c r="Z147" s="16"/>
      <c r="AA147" s="16">
        <v>281</v>
      </c>
      <c r="AB147" s="16">
        <v>2</v>
      </c>
      <c r="AC147" s="16"/>
      <c r="AD147" s="16"/>
      <c r="AE147" s="16"/>
      <c r="AF147" s="24"/>
      <c r="AG147" s="24">
        <v>88640.37999999999</v>
      </c>
      <c r="AH147" s="24"/>
      <c r="AI147" s="24">
        <v>37971.94</v>
      </c>
      <c r="AJ147" s="24">
        <v>160775.18000000002</v>
      </c>
      <c r="AK147" s="24">
        <v>67125.97</v>
      </c>
      <c r="AL147" s="24"/>
      <c r="AM147" s="24">
        <v>3225251.7999999993</v>
      </c>
      <c r="AN147" s="24">
        <v>30537.7</v>
      </c>
      <c r="AO147" s="24"/>
      <c r="AP147" s="24"/>
      <c r="AQ147" s="24"/>
      <c r="AR147" s="15"/>
      <c r="AS147" s="15">
        <v>87641.622361111105</v>
      </c>
      <c r="AT147" s="15"/>
      <c r="AU147" s="15">
        <v>37667.78</v>
      </c>
      <c r="AV147" s="15">
        <v>160456.71</v>
      </c>
      <c r="AW147" s="15">
        <v>66717.216666666704</v>
      </c>
      <c r="AX147" s="15"/>
      <c r="AY147" s="15">
        <v>0</v>
      </c>
      <c r="AZ147" s="15">
        <v>0</v>
      </c>
      <c r="BA147" s="15"/>
      <c r="BB147" s="15"/>
      <c r="BC147" s="15"/>
      <c r="BD147" s="15"/>
      <c r="BE147" s="15">
        <v>998.75763888888866</v>
      </c>
      <c r="BF147" s="15"/>
      <c r="BG147" s="15">
        <v>304.15999999999872</v>
      </c>
      <c r="BH147" s="15">
        <v>318.46999999999912</v>
      </c>
      <c r="BI147" s="15">
        <v>408.75333333333197</v>
      </c>
      <c r="BJ147" s="15"/>
      <c r="BK147" s="15">
        <v>0</v>
      </c>
      <c r="BL147" s="15">
        <v>30537.7</v>
      </c>
      <c r="BM147" s="15"/>
      <c r="BN147" s="15"/>
      <c r="BO147" s="15"/>
      <c r="BP147" s="15"/>
      <c r="BQ147" s="15">
        <v>1328.8670301666671</v>
      </c>
      <c r="BR147" s="15"/>
      <c r="BS147" s="15">
        <v>0</v>
      </c>
      <c r="BT147" s="15">
        <v>0</v>
      </c>
      <c r="BU147" s="15">
        <v>1006.330166916666</v>
      </c>
      <c r="BV147" s="15"/>
      <c r="BW147" s="15">
        <v>0</v>
      </c>
      <c r="BX147" s="15">
        <v>0</v>
      </c>
      <c r="BY147" s="15"/>
      <c r="BZ147" s="15"/>
      <c r="CA147" s="15"/>
      <c r="CB147" s="17" t="e">
        <v>#DIV/0!</v>
      </c>
      <c r="CC147" s="17">
        <v>0</v>
      </c>
      <c r="CD147" s="17" t="e">
        <v>#DIV/0!</v>
      </c>
      <c r="CE147" s="17">
        <v>0</v>
      </c>
      <c r="CF147" s="17">
        <v>0</v>
      </c>
      <c r="CG147" s="17">
        <v>0</v>
      </c>
      <c r="CH147" s="17" t="e">
        <v>#DIV/0!</v>
      </c>
      <c r="CI147" s="17">
        <v>1</v>
      </c>
      <c r="CJ147" s="17">
        <v>0</v>
      </c>
      <c r="CK147" s="17" t="e">
        <v>#DIV/0!</v>
      </c>
      <c r="CL147" s="17" t="e">
        <v>#DIV/0!</v>
      </c>
      <c r="CM147" s="17" t="e">
        <v>#DIV/0!</v>
      </c>
      <c r="CN147" s="17" t="e">
        <v>#DIV/0!</v>
      </c>
      <c r="CO147" s="17">
        <v>0</v>
      </c>
      <c r="CP147" s="17" t="e">
        <v>#DIV/0!</v>
      </c>
      <c r="CQ147" s="17">
        <v>0</v>
      </c>
      <c r="CR147" s="17">
        <v>0</v>
      </c>
      <c r="CS147" s="17">
        <v>0</v>
      </c>
      <c r="CT147" s="17" t="e">
        <v>#DIV/0!</v>
      </c>
      <c r="CU147" s="17">
        <v>0</v>
      </c>
      <c r="CV147" s="17">
        <v>0</v>
      </c>
      <c r="CW147" s="17" t="e">
        <v>#DIV/0!</v>
      </c>
      <c r="CX147" s="17" t="e">
        <v>#DIV/0!</v>
      </c>
      <c r="CY147" s="17" t="e">
        <v>#DIV/0!</v>
      </c>
      <c r="CZ147" s="17">
        <v>0</v>
      </c>
      <c r="DA147" s="17">
        <v>0.17990000000000003</v>
      </c>
      <c r="DB147" s="17">
        <v>0</v>
      </c>
      <c r="DC147" s="17">
        <v>0.17990000000000003</v>
      </c>
      <c r="DD147" s="17">
        <v>0.17488904122365231</v>
      </c>
      <c r="DE147" s="17">
        <v>0.17989999999999998</v>
      </c>
      <c r="DF147" s="17">
        <v>0</v>
      </c>
      <c r="DG147" s="17">
        <v>0.17128028423003783</v>
      </c>
      <c r="DH147" s="17">
        <v>0.17768859527121003</v>
      </c>
      <c r="DI147" s="17">
        <v>0</v>
      </c>
      <c r="DJ147" s="17">
        <v>0</v>
      </c>
      <c r="DK147" s="17">
        <v>0</v>
      </c>
      <c r="DL147" s="18">
        <v>0</v>
      </c>
      <c r="DM147" s="18">
        <v>120</v>
      </c>
      <c r="DN147" s="18">
        <v>0</v>
      </c>
      <c r="DO147" s="18">
        <v>120</v>
      </c>
      <c r="DP147" s="18">
        <v>116.96054840514829</v>
      </c>
      <c r="DQ147" s="18">
        <v>114.35870527689494</v>
      </c>
      <c r="DR147" s="18">
        <v>0</v>
      </c>
      <c r="DS147" s="18">
        <v>117.63459435571099</v>
      </c>
      <c r="DT147" s="18">
        <v>120</v>
      </c>
      <c r="DU147" s="18">
        <v>0</v>
      </c>
      <c r="DV147" s="18">
        <v>0</v>
      </c>
      <c r="DW147" s="18">
        <v>0</v>
      </c>
      <c r="DX147" s="18">
        <v>0</v>
      </c>
      <c r="DY147" s="18">
        <v>100.41584869357057</v>
      </c>
      <c r="DZ147" s="18">
        <v>0</v>
      </c>
      <c r="EA147" s="18">
        <v>102.05664624234088</v>
      </c>
      <c r="EB147" s="18">
        <v>96.659246176086555</v>
      </c>
      <c r="EC147" s="18">
        <v>95.456777165933318</v>
      </c>
      <c r="ED147" s="18">
        <v>0</v>
      </c>
      <c r="EE147" s="18">
        <v>96.420502147943125</v>
      </c>
      <c r="EF147" s="18">
        <v>100.557719054242</v>
      </c>
      <c r="EG147" s="18">
        <v>0</v>
      </c>
      <c r="EH147" s="18">
        <v>0</v>
      </c>
      <c r="EI147" s="18">
        <v>0</v>
      </c>
      <c r="EJ147" s="18">
        <v>0</v>
      </c>
      <c r="EK147" s="18">
        <v>20.40621119142363</v>
      </c>
      <c r="EL147" s="18">
        <v>0</v>
      </c>
      <c r="EM147" s="18">
        <v>20.056646242340879</v>
      </c>
      <c r="EN147" s="18">
        <v>20.678610567058385</v>
      </c>
      <c r="EO147" s="18">
        <v>21.15081813399064</v>
      </c>
      <c r="EP147" s="18">
        <v>0</v>
      </c>
      <c r="EQ147" s="18">
        <v>21.3930330645589</v>
      </c>
      <c r="ER147" s="18">
        <v>21</v>
      </c>
      <c r="ES147" s="18">
        <v>0</v>
      </c>
      <c r="ET147" s="18">
        <v>0</v>
      </c>
      <c r="EU147" s="18">
        <v>0</v>
      </c>
      <c r="EV147" s="18">
        <v>0</v>
      </c>
      <c r="EW147" s="18">
        <v>631.82346093987985</v>
      </c>
      <c r="EX147" s="18">
        <v>0</v>
      </c>
      <c r="EY147" s="18">
        <v>619.77228960860327</v>
      </c>
      <c r="EZ147" s="18">
        <v>647.02110438817385</v>
      </c>
      <c r="FA147" s="18">
        <v>616.24864412375996</v>
      </c>
      <c r="FB147" s="18">
        <v>0</v>
      </c>
      <c r="FC147" s="18">
        <v>667.87796951242228</v>
      </c>
      <c r="FD147" s="18">
        <v>669.91794158553546</v>
      </c>
      <c r="FE147" s="18">
        <v>0</v>
      </c>
      <c r="FF147" s="18">
        <v>0</v>
      </c>
      <c r="FG147" s="18">
        <v>0</v>
      </c>
      <c r="FH147" s="14">
        <v>0</v>
      </c>
      <c r="FI147" s="14">
        <v>17383.333333333332</v>
      </c>
      <c r="FJ147" s="14">
        <v>0</v>
      </c>
      <c r="FK147" s="14">
        <v>15550</v>
      </c>
      <c r="FL147" s="14">
        <v>19426</v>
      </c>
      <c r="FM147" s="14">
        <v>16016.4</v>
      </c>
      <c r="FN147" s="14">
        <v>0</v>
      </c>
      <c r="FO147" s="14">
        <v>14352.252669039146</v>
      </c>
      <c r="FP147" s="14">
        <v>17975</v>
      </c>
      <c r="FQ147" s="14">
        <v>0</v>
      </c>
      <c r="FR147" s="14">
        <v>0</v>
      </c>
      <c r="FS147" s="14">
        <v>0</v>
      </c>
      <c r="FT147" s="17">
        <v>0</v>
      </c>
      <c r="FU147" s="17">
        <v>0.10405129434324065</v>
      </c>
      <c r="FV147" s="17">
        <v>0</v>
      </c>
      <c r="FW147" s="17">
        <v>0.14287245444801716</v>
      </c>
      <c r="FX147" s="17">
        <v>0.11689488314629877</v>
      </c>
      <c r="FY147" s="17">
        <v>0.10351851851851851</v>
      </c>
      <c r="FZ147" s="17">
        <v>0</v>
      </c>
      <c r="GA147" s="17">
        <v>0.14021950997561849</v>
      </c>
      <c r="GB147" s="17">
        <v>0.105</v>
      </c>
      <c r="GC147" s="17">
        <v>0</v>
      </c>
      <c r="GD147" s="17">
        <v>0</v>
      </c>
      <c r="GE147" s="17">
        <v>0</v>
      </c>
      <c r="GF147" s="16"/>
      <c r="GG147" s="16">
        <v>0</v>
      </c>
      <c r="GH147" s="16"/>
      <c r="GI147" s="16">
        <v>0</v>
      </c>
      <c r="GJ147" s="16">
        <v>0</v>
      </c>
      <c r="GK147" s="16">
        <v>0</v>
      </c>
      <c r="GL147" s="16"/>
      <c r="GM147" s="16">
        <v>0</v>
      </c>
      <c r="GN147" s="16">
        <v>0</v>
      </c>
      <c r="GO147" s="16"/>
      <c r="GP147" s="16"/>
      <c r="GQ147" s="16"/>
      <c r="GR147" s="16"/>
      <c r="GS147" s="16">
        <v>6</v>
      </c>
      <c r="GT147" s="16"/>
      <c r="GU147" s="16">
        <v>0</v>
      </c>
      <c r="GV147" s="16">
        <v>0</v>
      </c>
      <c r="GW147" s="16">
        <v>0</v>
      </c>
      <c r="GX147" s="16"/>
      <c r="GY147" s="16">
        <v>0</v>
      </c>
      <c r="GZ147" s="16">
        <v>0</v>
      </c>
      <c r="HA147" s="16"/>
      <c r="HB147" s="16"/>
      <c r="HC147" s="16"/>
      <c r="HD147" s="16"/>
      <c r="HE147" s="16">
        <v>0</v>
      </c>
      <c r="HF147" s="16"/>
      <c r="HG147" s="16">
        <v>0</v>
      </c>
      <c r="HH147" s="16">
        <v>0</v>
      </c>
      <c r="HI147" s="16">
        <v>0</v>
      </c>
      <c r="HJ147" s="16"/>
      <c r="HK147" s="16">
        <v>0</v>
      </c>
      <c r="HL147" s="16">
        <v>0</v>
      </c>
      <c r="HM147" s="16"/>
      <c r="HN147" s="16"/>
      <c r="HO147" s="16"/>
      <c r="HP147" s="16"/>
      <c r="HQ147" s="16">
        <v>0</v>
      </c>
      <c r="HR147" s="16"/>
      <c r="HS147" s="16">
        <v>3</v>
      </c>
      <c r="HT147" s="16">
        <v>0</v>
      </c>
      <c r="HU147" s="16">
        <v>0</v>
      </c>
      <c r="HV147" s="16"/>
      <c r="HW147" s="16">
        <v>0</v>
      </c>
      <c r="HX147" s="16">
        <v>0</v>
      </c>
      <c r="HY147" s="16"/>
      <c r="HZ147" s="16"/>
      <c r="IA147" s="16"/>
      <c r="IB147" s="16"/>
      <c r="IC147" s="16">
        <v>0</v>
      </c>
      <c r="ID147" s="16"/>
      <c r="IE147" s="16">
        <v>0</v>
      </c>
      <c r="IF147" s="16">
        <v>10</v>
      </c>
      <c r="IG147" s="16">
        <v>0</v>
      </c>
      <c r="IH147" s="16"/>
      <c r="II147" s="16">
        <v>0</v>
      </c>
      <c r="IJ147" s="16">
        <v>0</v>
      </c>
      <c r="IK147" s="16"/>
      <c r="IL147" s="16"/>
      <c r="IM147" s="16"/>
      <c r="IN147" s="16"/>
      <c r="IO147" s="16">
        <v>0</v>
      </c>
      <c r="IP147" s="16"/>
      <c r="IQ147" s="16">
        <v>0</v>
      </c>
      <c r="IR147" s="16">
        <v>0</v>
      </c>
      <c r="IS147" s="16">
        <v>0</v>
      </c>
      <c r="IT147" s="16"/>
      <c r="IU147" s="16">
        <v>0</v>
      </c>
      <c r="IV147" s="16">
        <v>0</v>
      </c>
      <c r="IW147" s="16"/>
      <c r="IX147" s="16"/>
      <c r="IY147" s="16"/>
      <c r="IZ147" s="16"/>
      <c r="JA147" s="16">
        <v>0</v>
      </c>
      <c r="JB147" s="16"/>
      <c r="JC147" s="16">
        <v>0</v>
      </c>
      <c r="JD147" s="16">
        <v>0</v>
      </c>
      <c r="JE147" s="16">
        <v>0</v>
      </c>
      <c r="JF147" s="16"/>
      <c r="JG147" s="16">
        <v>0</v>
      </c>
      <c r="JH147" s="16">
        <v>0</v>
      </c>
      <c r="JI147" s="16"/>
      <c r="JJ147" s="16"/>
      <c r="JK147" s="16"/>
      <c r="JL147" s="16"/>
      <c r="JM147" s="16">
        <v>0</v>
      </c>
      <c r="JN147" s="16"/>
      <c r="JO147" s="16">
        <v>0</v>
      </c>
      <c r="JP147" s="16">
        <v>0</v>
      </c>
      <c r="JQ147" s="16">
        <v>0</v>
      </c>
      <c r="JR147" s="16"/>
      <c r="JS147" s="16">
        <v>281</v>
      </c>
      <c r="JT147" s="16">
        <v>0</v>
      </c>
      <c r="JU147" s="16"/>
      <c r="JV147" s="16"/>
      <c r="JW147" s="16"/>
      <c r="JX147" s="16"/>
      <c r="JY147" s="16">
        <v>0</v>
      </c>
      <c r="JZ147" s="16"/>
      <c r="KA147" s="16">
        <v>0</v>
      </c>
      <c r="KB147" s="16">
        <v>0</v>
      </c>
      <c r="KC147" s="16">
        <v>0</v>
      </c>
      <c r="KD147" s="16"/>
      <c r="KE147" s="16">
        <v>0</v>
      </c>
      <c r="KF147" s="16">
        <v>2</v>
      </c>
      <c r="KG147" s="16"/>
      <c r="KH147" s="16"/>
      <c r="KI147" s="16"/>
      <c r="KJ147" s="16"/>
      <c r="KK147" s="16">
        <v>0</v>
      </c>
      <c r="KL147" s="16"/>
      <c r="KM147" s="16">
        <v>0</v>
      </c>
      <c r="KN147" s="16">
        <v>0</v>
      </c>
      <c r="KO147" s="16">
        <v>0</v>
      </c>
      <c r="KP147" s="16"/>
      <c r="KQ147" s="16">
        <v>0</v>
      </c>
      <c r="KR147" s="16">
        <v>0</v>
      </c>
      <c r="KS147" s="16"/>
      <c r="KT147" s="16"/>
      <c r="KU147" s="16"/>
      <c r="KV147" s="16"/>
      <c r="KW147" s="16">
        <v>0</v>
      </c>
      <c r="KX147" s="16"/>
      <c r="KY147" s="16">
        <v>0</v>
      </c>
      <c r="KZ147" s="16">
        <v>0</v>
      </c>
      <c r="LA147" s="16">
        <v>0</v>
      </c>
      <c r="LB147" s="16"/>
      <c r="LC147" s="16">
        <v>0</v>
      </c>
      <c r="LD147" s="16">
        <v>0</v>
      </c>
      <c r="LE147" s="16"/>
      <c r="LF147" s="16"/>
      <c r="LG147" s="16"/>
      <c r="LH147" s="16"/>
      <c r="LI147" s="16">
        <v>0</v>
      </c>
      <c r="LJ147" s="16"/>
      <c r="LK147" s="16">
        <v>0</v>
      </c>
      <c r="LL147" s="16">
        <v>0</v>
      </c>
      <c r="LM147" s="16">
        <v>0</v>
      </c>
      <c r="LN147" s="16"/>
      <c r="LO147" s="16">
        <v>0</v>
      </c>
      <c r="LP147" s="16">
        <v>0</v>
      </c>
      <c r="LQ147" s="16"/>
      <c r="LR147" s="16"/>
      <c r="LS147" s="16"/>
      <c r="LT147" s="15"/>
      <c r="LU147" s="15">
        <v>0</v>
      </c>
      <c r="LV147" s="15"/>
      <c r="LW147" s="15">
        <v>0</v>
      </c>
      <c r="LX147" s="15">
        <v>0</v>
      </c>
      <c r="LY147" s="15">
        <v>0</v>
      </c>
      <c r="LZ147" s="15"/>
      <c r="MA147" s="15">
        <v>0</v>
      </c>
      <c r="MB147" s="15">
        <v>0</v>
      </c>
      <c r="MC147" s="15"/>
      <c r="MD147" s="15"/>
      <c r="ME147" s="15"/>
      <c r="MF147" s="15"/>
      <c r="MG147" s="15">
        <v>87641.622361111105</v>
      </c>
      <c r="MH147" s="15"/>
      <c r="MI147" s="15">
        <v>0</v>
      </c>
      <c r="MJ147" s="15">
        <v>0</v>
      </c>
      <c r="MK147" s="15">
        <v>0</v>
      </c>
      <c r="ML147" s="15"/>
      <c r="MM147" s="15">
        <v>0</v>
      </c>
      <c r="MN147" s="15">
        <v>0</v>
      </c>
      <c r="MO147" s="15"/>
      <c r="MP147" s="15"/>
      <c r="MQ147" s="15"/>
      <c r="MR147" s="15"/>
      <c r="MS147" s="15">
        <v>0</v>
      </c>
      <c r="MT147" s="15"/>
      <c r="MU147" s="15">
        <v>0</v>
      </c>
      <c r="MV147" s="15">
        <v>0</v>
      </c>
      <c r="MW147" s="15">
        <v>0</v>
      </c>
      <c r="MX147" s="15"/>
      <c r="MY147" s="15">
        <v>0</v>
      </c>
      <c r="MZ147" s="15">
        <v>0</v>
      </c>
      <c r="NA147" s="15"/>
      <c r="NB147" s="15"/>
      <c r="NC147" s="15"/>
      <c r="ND147" s="15"/>
      <c r="NE147" s="15">
        <v>0</v>
      </c>
      <c r="NF147" s="15"/>
      <c r="NG147" s="15">
        <v>37667.78</v>
      </c>
      <c r="NH147" s="15">
        <v>0</v>
      </c>
      <c r="NI147" s="15">
        <v>0</v>
      </c>
      <c r="NJ147" s="15"/>
      <c r="NK147" s="15">
        <v>0</v>
      </c>
      <c r="NL147" s="15">
        <v>0</v>
      </c>
      <c r="NM147" s="15"/>
      <c r="NN147" s="15"/>
      <c r="NO147" s="15"/>
      <c r="NP147" s="15"/>
      <c r="NQ147" s="15">
        <v>0</v>
      </c>
      <c r="NR147" s="15"/>
      <c r="NS147" s="15">
        <v>0</v>
      </c>
      <c r="NT147" s="15">
        <v>160456.71</v>
      </c>
      <c r="NU147" s="15">
        <v>0</v>
      </c>
      <c r="NV147" s="15"/>
      <c r="NW147" s="15">
        <v>0</v>
      </c>
      <c r="NX147" s="15">
        <v>0</v>
      </c>
      <c r="NY147" s="15"/>
      <c r="NZ147" s="15"/>
      <c r="OA147" s="15"/>
      <c r="OB147" s="15"/>
      <c r="OC147" s="15">
        <v>0</v>
      </c>
      <c r="OD147" s="15"/>
      <c r="OE147" s="15">
        <v>0</v>
      </c>
      <c r="OF147" s="15">
        <v>0</v>
      </c>
      <c r="OG147" s="15">
        <v>0</v>
      </c>
      <c r="OH147" s="15"/>
      <c r="OI147" s="15">
        <v>0</v>
      </c>
      <c r="OJ147" s="15">
        <v>0</v>
      </c>
      <c r="OK147" s="15"/>
      <c r="OL147" s="15"/>
      <c r="OM147" s="15"/>
      <c r="ON147" s="15"/>
      <c r="OO147" s="15">
        <v>0</v>
      </c>
      <c r="OP147" s="15"/>
      <c r="OQ147" s="15">
        <v>0</v>
      </c>
      <c r="OR147" s="15">
        <v>0</v>
      </c>
      <c r="OS147" s="15">
        <v>0</v>
      </c>
      <c r="OT147" s="15"/>
      <c r="OU147" s="15">
        <v>0</v>
      </c>
      <c r="OV147" s="15">
        <v>0</v>
      </c>
      <c r="OW147" s="15"/>
      <c r="OX147" s="15"/>
      <c r="OY147" s="15"/>
      <c r="OZ147" s="15"/>
      <c r="PA147" s="15">
        <v>0</v>
      </c>
      <c r="PB147" s="15"/>
      <c r="PC147" s="15">
        <v>0</v>
      </c>
      <c r="PD147" s="15">
        <v>0</v>
      </c>
      <c r="PE147" s="15">
        <v>0</v>
      </c>
      <c r="PF147" s="15"/>
      <c r="PG147" s="15">
        <v>3225251.7999999993</v>
      </c>
      <c r="PH147" s="15">
        <v>0</v>
      </c>
      <c r="PI147" s="15"/>
      <c r="PJ147" s="15"/>
      <c r="PK147" s="15"/>
      <c r="PL147" s="15"/>
      <c r="PM147" s="15">
        <v>0</v>
      </c>
      <c r="PN147" s="15"/>
      <c r="PO147" s="15">
        <v>0</v>
      </c>
      <c r="PP147" s="15">
        <v>0</v>
      </c>
      <c r="PQ147" s="15">
        <v>0</v>
      </c>
      <c r="PR147" s="15"/>
      <c r="PS147" s="15">
        <v>0</v>
      </c>
      <c r="PT147" s="15">
        <v>30537.7</v>
      </c>
      <c r="PU147" s="15"/>
      <c r="PV147" s="15"/>
      <c r="PW147" s="15"/>
      <c r="PX147" s="15"/>
      <c r="PY147" s="15">
        <v>0</v>
      </c>
      <c r="PZ147" s="15"/>
      <c r="QA147" s="15">
        <v>0</v>
      </c>
      <c r="QB147" s="15">
        <v>0</v>
      </c>
      <c r="QC147" s="15">
        <v>0</v>
      </c>
      <c r="QD147" s="15"/>
      <c r="QE147" s="15">
        <v>0</v>
      </c>
      <c r="QF147" s="15">
        <v>0</v>
      </c>
      <c r="QG147" s="15"/>
      <c r="QH147" s="15"/>
      <c r="QI147" s="15"/>
    </row>
    <row r="148" spans="16:451">
      <c r="P148" s="11"/>
      <c r="Q148" s="11"/>
      <c r="R148" s="13"/>
      <c r="S148" s="13" t="s">
        <v>99</v>
      </c>
      <c r="T148" s="16"/>
      <c r="U148" s="16">
        <v>12</v>
      </c>
      <c r="V148" s="16">
        <v>4</v>
      </c>
      <c r="W148" s="16"/>
      <c r="X148" s="16"/>
      <c r="Y148" s="16"/>
      <c r="Z148" s="16"/>
      <c r="AA148" s="16"/>
      <c r="AB148" s="16"/>
      <c r="AC148" s="16"/>
      <c r="AD148" s="16"/>
      <c r="AE148" s="16"/>
      <c r="AF148" s="24"/>
      <c r="AG148" s="24">
        <v>130048.92033333337</v>
      </c>
      <c r="AH148" s="24">
        <v>49870.710000000006</v>
      </c>
      <c r="AI148" s="24"/>
      <c r="AJ148" s="24"/>
      <c r="AK148" s="24"/>
      <c r="AL148" s="24"/>
      <c r="AM148" s="24"/>
      <c r="AN148" s="24"/>
      <c r="AO148" s="24"/>
      <c r="AP148" s="24"/>
      <c r="AQ148" s="24"/>
      <c r="AR148" s="15"/>
      <c r="AS148" s="15">
        <v>129601.44899999998</v>
      </c>
      <c r="AT148" s="15">
        <v>49701.83</v>
      </c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>
        <v>447.47133333333733</v>
      </c>
      <c r="BF148" s="15">
        <v>168.87999999999928</v>
      </c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>
        <v>1923.6586594517685</v>
      </c>
      <c r="BR148" s="15">
        <v>0</v>
      </c>
      <c r="BS148" s="15"/>
      <c r="BT148" s="15"/>
      <c r="BU148" s="15"/>
      <c r="BV148" s="15"/>
      <c r="BW148" s="15"/>
      <c r="BX148" s="15"/>
      <c r="BY148" s="15"/>
      <c r="BZ148" s="15"/>
      <c r="CA148" s="15"/>
      <c r="CB148" s="17" t="e">
        <v>#DIV/0!</v>
      </c>
      <c r="CC148" s="17">
        <v>0</v>
      </c>
      <c r="CD148" s="17">
        <v>0</v>
      </c>
      <c r="CE148" s="17" t="e">
        <v>#DIV/0!</v>
      </c>
      <c r="CF148" s="17" t="e">
        <v>#DIV/0!</v>
      </c>
      <c r="CG148" s="17" t="e">
        <v>#DIV/0!</v>
      </c>
      <c r="CH148" s="17" t="e">
        <v>#DIV/0!</v>
      </c>
      <c r="CI148" s="17" t="e">
        <v>#DIV/0!</v>
      </c>
      <c r="CJ148" s="17" t="e">
        <v>#DIV/0!</v>
      </c>
      <c r="CK148" s="17" t="e">
        <v>#DIV/0!</v>
      </c>
      <c r="CL148" s="17" t="e">
        <v>#DIV/0!</v>
      </c>
      <c r="CM148" s="17" t="e">
        <v>#DIV/0!</v>
      </c>
      <c r="CN148" s="17" t="e">
        <v>#DIV/0!</v>
      </c>
      <c r="CO148" s="17">
        <v>0</v>
      </c>
      <c r="CP148" s="17">
        <v>0</v>
      </c>
      <c r="CQ148" s="17" t="e">
        <v>#DIV/0!</v>
      </c>
      <c r="CR148" s="17" t="e">
        <v>#DIV/0!</v>
      </c>
      <c r="CS148" s="17" t="e">
        <v>#DIV/0!</v>
      </c>
      <c r="CT148" s="17" t="e">
        <v>#DIV/0!</v>
      </c>
      <c r="CU148" s="17" t="e">
        <v>#DIV/0!</v>
      </c>
      <c r="CV148" s="17" t="e">
        <v>#DIV/0!</v>
      </c>
      <c r="CW148" s="17" t="e">
        <v>#DIV/0!</v>
      </c>
      <c r="CX148" s="17" t="e">
        <v>#DIV/0!</v>
      </c>
      <c r="CY148" s="17" t="e">
        <v>#DIV/0!</v>
      </c>
      <c r="CZ148" s="17">
        <v>0</v>
      </c>
      <c r="DA148" s="17">
        <v>0.17749056617549033</v>
      </c>
      <c r="DB148" s="17">
        <v>0.17990000000000003</v>
      </c>
      <c r="DC148" s="17">
        <v>0</v>
      </c>
      <c r="DD148" s="17">
        <v>0</v>
      </c>
      <c r="DE148" s="17">
        <v>0</v>
      </c>
      <c r="DF148" s="17">
        <v>0</v>
      </c>
      <c r="DG148" s="17">
        <v>0</v>
      </c>
      <c r="DH148" s="17">
        <v>0</v>
      </c>
      <c r="DI148" s="17">
        <v>0</v>
      </c>
      <c r="DJ148" s="17">
        <v>0</v>
      </c>
      <c r="DK148" s="17">
        <v>0</v>
      </c>
      <c r="DL148" s="18">
        <v>0</v>
      </c>
      <c r="DM148" s="18">
        <v>119.99999999999999</v>
      </c>
      <c r="DN148" s="18">
        <v>112.4893891759302</v>
      </c>
      <c r="DO148" s="18">
        <v>0</v>
      </c>
      <c r="DP148" s="18">
        <v>0</v>
      </c>
      <c r="DQ148" s="18">
        <v>0</v>
      </c>
      <c r="DR148" s="18">
        <v>0</v>
      </c>
      <c r="DS148" s="18">
        <v>0</v>
      </c>
      <c r="DT148" s="18">
        <v>0</v>
      </c>
      <c r="DU148" s="18">
        <v>0</v>
      </c>
      <c r="DV148" s="18">
        <v>0</v>
      </c>
      <c r="DW148" s="18">
        <v>0</v>
      </c>
      <c r="DX148" s="18">
        <v>0</v>
      </c>
      <c r="DY148" s="18">
        <v>100.2983644709357</v>
      </c>
      <c r="DZ148" s="18">
        <v>92.288595499085659</v>
      </c>
      <c r="EA148" s="18">
        <v>0</v>
      </c>
      <c r="EB148" s="18">
        <v>0</v>
      </c>
      <c r="EC148" s="18">
        <v>0</v>
      </c>
      <c r="ED148" s="18">
        <v>0</v>
      </c>
      <c r="EE148" s="18">
        <v>0</v>
      </c>
      <c r="EF148" s="18">
        <v>0</v>
      </c>
      <c r="EG148" s="18">
        <v>0</v>
      </c>
      <c r="EH148" s="18">
        <v>0</v>
      </c>
      <c r="EI148" s="18">
        <v>0</v>
      </c>
      <c r="EJ148" s="18">
        <v>0</v>
      </c>
      <c r="EK148" s="18">
        <v>21.926037327218015</v>
      </c>
      <c r="EL148" s="18">
        <v>22.200793676844562</v>
      </c>
      <c r="EM148" s="18">
        <v>0</v>
      </c>
      <c r="EN148" s="18">
        <v>0</v>
      </c>
      <c r="EO148" s="18">
        <v>0</v>
      </c>
      <c r="EP148" s="18">
        <v>0</v>
      </c>
      <c r="EQ148" s="18">
        <v>0</v>
      </c>
      <c r="ER148" s="18">
        <v>0</v>
      </c>
      <c r="ES148" s="18">
        <v>0</v>
      </c>
      <c r="ET148" s="18">
        <v>0</v>
      </c>
      <c r="EU148" s="18">
        <v>0</v>
      </c>
      <c r="EV148" s="18">
        <v>0</v>
      </c>
      <c r="EW148" s="18">
        <v>652.04837468424489</v>
      </c>
      <c r="EX148" s="18">
        <v>616.98083574172483</v>
      </c>
      <c r="EY148" s="18">
        <v>0</v>
      </c>
      <c r="EZ148" s="18">
        <v>0</v>
      </c>
      <c r="FA148" s="18">
        <v>0</v>
      </c>
      <c r="FB148" s="18">
        <v>0</v>
      </c>
      <c r="FC148" s="18">
        <v>0</v>
      </c>
      <c r="FD148" s="18">
        <v>0</v>
      </c>
      <c r="FE148" s="18">
        <v>0</v>
      </c>
      <c r="FF148" s="18">
        <v>0</v>
      </c>
      <c r="FG148" s="18">
        <v>0</v>
      </c>
      <c r="FH148" s="14">
        <v>0</v>
      </c>
      <c r="FI148" s="14">
        <v>13602.666666666666</v>
      </c>
      <c r="FJ148" s="14">
        <v>15033</v>
      </c>
      <c r="FK148" s="14">
        <v>0</v>
      </c>
      <c r="FL148" s="14">
        <v>0</v>
      </c>
      <c r="FM148" s="14">
        <v>0</v>
      </c>
      <c r="FN148" s="14">
        <v>0</v>
      </c>
      <c r="FO148" s="14">
        <v>0</v>
      </c>
      <c r="FP148" s="14">
        <v>0</v>
      </c>
      <c r="FQ148" s="14">
        <v>0</v>
      </c>
      <c r="FR148" s="14">
        <v>0</v>
      </c>
      <c r="FS148" s="14">
        <v>0</v>
      </c>
      <c r="FT148" s="17">
        <v>0</v>
      </c>
      <c r="FU148" s="17">
        <v>0.14663662762203489</v>
      </c>
      <c r="FV148" s="17">
        <v>0.10324436240271401</v>
      </c>
      <c r="FW148" s="17">
        <v>0</v>
      </c>
      <c r="FX148" s="17">
        <v>0</v>
      </c>
      <c r="FY148" s="17">
        <v>0</v>
      </c>
      <c r="FZ148" s="17">
        <v>0</v>
      </c>
      <c r="GA148" s="17">
        <v>0</v>
      </c>
      <c r="GB148" s="17">
        <v>0</v>
      </c>
      <c r="GC148" s="17">
        <v>0</v>
      </c>
      <c r="GD148" s="17">
        <v>0</v>
      </c>
      <c r="GE148" s="17">
        <v>0</v>
      </c>
      <c r="GF148" s="16"/>
      <c r="GG148" s="16">
        <v>0</v>
      </c>
      <c r="GH148" s="16">
        <v>0</v>
      </c>
      <c r="GI148" s="16"/>
      <c r="GJ148" s="16"/>
      <c r="GK148" s="16"/>
      <c r="GL148" s="16"/>
      <c r="GM148" s="16"/>
      <c r="GN148" s="16"/>
      <c r="GO148" s="16"/>
      <c r="GP148" s="16"/>
      <c r="GQ148" s="16"/>
      <c r="GR148" s="16"/>
      <c r="GS148" s="16">
        <v>12</v>
      </c>
      <c r="GT148" s="16">
        <v>0</v>
      </c>
      <c r="GU148" s="16"/>
      <c r="GV148" s="16"/>
      <c r="GW148" s="16"/>
      <c r="GX148" s="16"/>
      <c r="GY148" s="16"/>
      <c r="GZ148" s="16"/>
      <c r="HA148" s="16"/>
      <c r="HB148" s="16"/>
      <c r="HC148" s="16"/>
      <c r="HD148" s="16"/>
      <c r="HE148" s="16">
        <v>0</v>
      </c>
      <c r="HF148" s="16">
        <v>4</v>
      </c>
      <c r="HG148" s="16"/>
      <c r="HH148" s="16"/>
      <c r="HI148" s="16"/>
      <c r="HJ148" s="16"/>
      <c r="HK148" s="16"/>
      <c r="HL148" s="16"/>
      <c r="HM148" s="16"/>
      <c r="HN148" s="16"/>
      <c r="HO148" s="16"/>
      <c r="HP148" s="16"/>
      <c r="HQ148" s="16">
        <v>0</v>
      </c>
      <c r="HR148" s="16">
        <v>0</v>
      </c>
      <c r="HS148" s="16"/>
      <c r="HT148" s="16"/>
      <c r="HU148" s="16"/>
      <c r="HV148" s="16"/>
      <c r="HW148" s="16"/>
      <c r="HX148" s="16"/>
      <c r="HY148" s="16"/>
      <c r="HZ148" s="16"/>
      <c r="IA148" s="16"/>
      <c r="IB148" s="16"/>
      <c r="IC148" s="16">
        <v>0</v>
      </c>
      <c r="ID148" s="16">
        <v>0</v>
      </c>
      <c r="IE148" s="16"/>
      <c r="IF148" s="16"/>
      <c r="IG148" s="16"/>
      <c r="IH148" s="16"/>
      <c r="II148" s="16"/>
      <c r="IJ148" s="16"/>
      <c r="IK148" s="16"/>
      <c r="IL148" s="16"/>
      <c r="IM148" s="16"/>
      <c r="IN148" s="16"/>
      <c r="IO148" s="16">
        <v>0</v>
      </c>
      <c r="IP148" s="16">
        <v>0</v>
      </c>
      <c r="IQ148" s="16"/>
      <c r="IR148" s="16"/>
      <c r="IS148" s="16"/>
      <c r="IT148" s="16"/>
      <c r="IU148" s="16"/>
      <c r="IV148" s="16"/>
      <c r="IW148" s="16"/>
      <c r="IX148" s="16"/>
      <c r="IY148" s="16"/>
      <c r="IZ148" s="16"/>
      <c r="JA148" s="16">
        <v>0</v>
      </c>
      <c r="JB148" s="16">
        <v>0</v>
      </c>
      <c r="JC148" s="16"/>
      <c r="JD148" s="16"/>
      <c r="JE148" s="16"/>
      <c r="JF148" s="16"/>
      <c r="JG148" s="16"/>
      <c r="JH148" s="16"/>
      <c r="JI148" s="16"/>
      <c r="JJ148" s="16"/>
      <c r="JK148" s="16"/>
      <c r="JL148" s="16"/>
      <c r="JM148" s="16">
        <v>0</v>
      </c>
      <c r="JN148" s="16">
        <v>0</v>
      </c>
      <c r="JO148" s="16"/>
      <c r="JP148" s="16"/>
      <c r="JQ148" s="16"/>
      <c r="JR148" s="16"/>
      <c r="JS148" s="16"/>
      <c r="JT148" s="16"/>
      <c r="JU148" s="16"/>
      <c r="JV148" s="16"/>
      <c r="JW148" s="16"/>
      <c r="JX148" s="16"/>
      <c r="JY148" s="16">
        <v>0</v>
      </c>
      <c r="JZ148" s="16">
        <v>0</v>
      </c>
      <c r="KA148" s="16"/>
      <c r="KB148" s="16"/>
      <c r="KC148" s="16"/>
      <c r="KD148" s="16"/>
      <c r="KE148" s="16"/>
      <c r="KF148" s="16"/>
      <c r="KG148" s="16"/>
      <c r="KH148" s="16"/>
      <c r="KI148" s="16"/>
      <c r="KJ148" s="16"/>
      <c r="KK148" s="16">
        <v>0</v>
      </c>
      <c r="KL148" s="16">
        <v>0</v>
      </c>
      <c r="KM148" s="16"/>
      <c r="KN148" s="16"/>
      <c r="KO148" s="16"/>
      <c r="KP148" s="16"/>
      <c r="KQ148" s="16"/>
      <c r="KR148" s="16"/>
      <c r="KS148" s="16"/>
      <c r="KT148" s="16"/>
      <c r="KU148" s="16"/>
      <c r="KV148" s="16"/>
      <c r="KW148" s="16">
        <v>0</v>
      </c>
      <c r="KX148" s="16">
        <v>0</v>
      </c>
      <c r="KY148" s="16"/>
      <c r="KZ148" s="16"/>
      <c r="LA148" s="16"/>
      <c r="LB148" s="16"/>
      <c r="LC148" s="16"/>
      <c r="LD148" s="16"/>
      <c r="LE148" s="16"/>
      <c r="LF148" s="16"/>
      <c r="LG148" s="16"/>
      <c r="LH148" s="16"/>
      <c r="LI148" s="16">
        <v>0</v>
      </c>
      <c r="LJ148" s="16">
        <v>0</v>
      </c>
      <c r="LK148" s="16"/>
      <c r="LL148" s="16"/>
      <c r="LM148" s="16"/>
      <c r="LN148" s="16"/>
      <c r="LO148" s="16"/>
      <c r="LP148" s="16"/>
      <c r="LQ148" s="16"/>
      <c r="LR148" s="16"/>
      <c r="LS148" s="16"/>
      <c r="LT148" s="15"/>
      <c r="LU148" s="15">
        <v>0</v>
      </c>
      <c r="LV148" s="15">
        <v>0</v>
      </c>
      <c r="LW148" s="15"/>
      <c r="LX148" s="15"/>
      <c r="LY148" s="15"/>
      <c r="LZ148" s="15"/>
      <c r="MA148" s="15"/>
      <c r="MB148" s="15"/>
      <c r="MC148" s="15"/>
      <c r="MD148" s="15"/>
      <c r="ME148" s="15"/>
      <c r="MF148" s="15"/>
      <c r="MG148" s="15">
        <v>129601.44899999998</v>
      </c>
      <c r="MH148" s="15">
        <v>0</v>
      </c>
      <c r="MI148" s="15"/>
      <c r="MJ148" s="15"/>
      <c r="MK148" s="15"/>
      <c r="ML148" s="15"/>
      <c r="MM148" s="15"/>
      <c r="MN148" s="15"/>
      <c r="MO148" s="15"/>
      <c r="MP148" s="15"/>
      <c r="MQ148" s="15"/>
      <c r="MR148" s="15"/>
      <c r="MS148" s="15">
        <v>0</v>
      </c>
      <c r="MT148" s="15">
        <v>49701.83</v>
      </c>
      <c r="MU148" s="15"/>
      <c r="MV148" s="15"/>
      <c r="MW148" s="15"/>
      <c r="MX148" s="15"/>
      <c r="MY148" s="15"/>
      <c r="MZ148" s="15"/>
      <c r="NA148" s="15"/>
      <c r="NB148" s="15"/>
      <c r="NC148" s="15"/>
      <c r="ND148" s="15"/>
      <c r="NE148" s="15">
        <v>0</v>
      </c>
      <c r="NF148" s="15">
        <v>0</v>
      </c>
      <c r="NG148" s="15"/>
      <c r="NH148" s="15"/>
      <c r="NI148" s="15"/>
      <c r="NJ148" s="15"/>
      <c r="NK148" s="15"/>
      <c r="NL148" s="15"/>
      <c r="NM148" s="15"/>
      <c r="NN148" s="15"/>
      <c r="NO148" s="15"/>
      <c r="NP148" s="15"/>
      <c r="NQ148" s="15">
        <v>0</v>
      </c>
      <c r="NR148" s="15">
        <v>0</v>
      </c>
      <c r="NS148" s="15"/>
      <c r="NT148" s="15"/>
      <c r="NU148" s="15"/>
      <c r="NV148" s="15"/>
      <c r="NW148" s="15"/>
      <c r="NX148" s="15"/>
      <c r="NY148" s="15"/>
      <c r="NZ148" s="15"/>
      <c r="OA148" s="15"/>
      <c r="OB148" s="15"/>
      <c r="OC148" s="15">
        <v>0</v>
      </c>
      <c r="OD148" s="15">
        <v>0</v>
      </c>
      <c r="OE148" s="15"/>
      <c r="OF148" s="15"/>
      <c r="OG148" s="15"/>
      <c r="OH148" s="15"/>
      <c r="OI148" s="15"/>
      <c r="OJ148" s="15"/>
      <c r="OK148" s="15"/>
      <c r="OL148" s="15"/>
      <c r="OM148" s="15"/>
      <c r="ON148" s="15"/>
      <c r="OO148" s="15">
        <v>0</v>
      </c>
      <c r="OP148" s="15">
        <v>0</v>
      </c>
      <c r="OQ148" s="15"/>
      <c r="OR148" s="15"/>
      <c r="OS148" s="15"/>
      <c r="OT148" s="15"/>
      <c r="OU148" s="15"/>
      <c r="OV148" s="15"/>
      <c r="OW148" s="15"/>
      <c r="OX148" s="15"/>
      <c r="OY148" s="15"/>
      <c r="OZ148" s="15"/>
      <c r="PA148" s="15">
        <v>0</v>
      </c>
      <c r="PB148" s="15">
        <v>0</v>
      </c>
      <c r="PC148" s="15"/>
      <c r="PD148" s="15"/>
      <c r="PE148" s="15"/>
      <c r="PF148" s="15"/>
      <c r="PG148" s="15"/>
      <c r="PH148" s="15"/>
      <c r="PI148" s="15"/>
      <c r="PJ148" s="15"/>
      <c r="PK148" s="15"/>
      <c r="PL148" s="15"/>
      <c r="PM148" s="15">
        <v>0</v>
      </c>
      <c r="PN148" s="15">
        <v>0</v>
      </c>
      <c r="PO148" s="15"/>
      <c r="PP148" s="15"/>
      <c r="PQ148" s="15"/>
      <c r="PR148" s="15"/>
      <c r="PS148" s="15"/>
      <c r="PT148" s="15"/>
      <c r="PU148" s="15"/>
      <c r="PV148" s="15"/>
      <c r="PW148" s="15"/>
      <c r="PX148" s="15"/>
      <c r="PY148" s="15">
        <v>0</v>
      </c>
      <c r="PZ148" s="15">
        <v>0</v>
      </c>
      <c r="QA148" s="15"/>
      <c r="QB148" s="15"/>
      <c r="QC148" s="15"/>
      <c r="QD148" s="15"/>
      <c r="QE148" s="15"/>
      <c r="QF148" s="15"/>
      <c r="QG148" s="15"/>
      <c r="QH148" s="15"/>
      <c r="QI148" s="15"/>
    </row>
    <row r="149" spans="16:451">
      <c r="P149" s="11"/>
      <c r="Q149" s="11"/>
      <c r="R149" s="13"/>
      <c r="S149" s="13" t="s">
        <v>54</v>
      </c>
      <c r="T149" s="16"/>
      <c r="U149" s="16"/>
      <c r="V149" s="16"/>
      <c r="W149" s="16"/>
      <c r="X149" s="16"/>
      <c r="Y149" s="16"/>
      <c r="Z149" s="16"/>
      <c r="AA149" s="16"/>
      <c r="AB149" s="16"/>
      <c r="AC149" s="16">
        <v>4</v>
      </c>
      <c r="AD149" s="16"/>
      <c r="AE149" s="16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>
        <v>0</v>
      </c>
      <c r="AP149" s="24"/>
      <c r="AQ149" s="24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>
        <v>0</v>
      </c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>
        <v>0</v>
      </c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>
        <v>0</v>
      </c>
      <c r="BZ149" s="15"/>
      <c r="CA149" s="15"/>
      <c r="CB149" s="17" t="e">
        <v>#DIV/0!</v>
      </c>
      <c r="CC149" s="17" t="e">
        <v>#DIV/0!</v>
      </c>
      <c r="CD149" s="17" t="e">
        <v>#DIV/0!</v>
      </c>
      <c r="CE149" s="17" t="e">
        <v>#DIV/0!</v>
      </c>
      <c r="CF149" s="17" t="e">
        <v>#DIV/0!</v>
      </c>
      <c r="CG149" s="17" t="e">
        <v>#DIV/0!</v>
      </c>
      <c r="CH149" s="17" t="e">
        <v>#DIV/0!</v>
      </c>
      <c r="CI149" s="17" t="e">
        <v>#DIV/0!</v>
      </c>
      <c r="CJ149" s="17" t="e">
        <v>#DIV/0!</v>
      </c>
      <c r="CK149" s="17" t="e">
        <v>#DIV/0!</v>
      </c>
      <c r="CL149" s="17" t="e">
        <v>#DIV/0!</v>
      </c>
      <c r="CM149" s="17" t="e">
        <v>#DIV/0!</v>
      </c>
      <c r="CN149" s="17" t="e">
        <v>#DIV/0!</v>
      </c>
      <c r="CO149" s="17" t="e">
        <v>#DIV/0!</v>
      </c>
      <c r="CP149" s="17" t="e">
        <v>#DIV/0!</v>
      </c>
      <c r="CQ149" s="17" t="e">
        <v>#DIV/0!</v>
      </c>
      <c r="CR149" s="17" t="e">
        <v>#DIV/0!</v>
      </c>
      <c r="CS149" s="17" t="e">
        <v>#DIV/0!</v>
      </c>
      <c r="CT149" s="17" t="e">
        <v>#DIV/0!</v>
      </c>
      <c r="CU149" s="17" t="e">
        <v>#DIV/0!</v>
      </c>
      <c r="CV149" s="17" t="e">
        <v>#DIV/0!</v>
      </c>
      <c r="CW149" s="17" t="e">
        <v>#DIV/0!</v>
      </c>
      <c r="CX149" s="17" t="e">
        <v>#DIV/0!</v>
      </c>
      <c r="CY149" s="17" t="e">
        <v>#DIV/0!</v>
      </c>
      <c r="CZ149" s="17">
        <v>0</v>
      </c>
      <c r="DA149" s="17">
        <v>0</v>
      </c>
      <c r="DB149" s="17">
        <v>0</v>
      </c>
      <c r="DC149" s="17">
        <v>0</v>
      </c>
      <c r="DD149" s="17">
        <v>0</v>
      </c>
      <c r="DE149" s="17">
        <v>0</v>
      </c>
      <c r="DF149" s="17">
        <v>0</v>
      </c>
      <c r="DG149" s="17">
        <v>0</v>
      </c>
      <c r="DH149" s="17">
        <v>0</v>
      </c>
      <c r="DI149" s="17">
        <v>0.16311449043959353</v>
      </c>
      <c r="DJ149" s="17">
        <v>0</v>
      </c>
      <c r="DK149" s="17">
        <v>0</v>
      </c>
      <c r="DL149" s="18">
        <v>0</v>
      </c>
      <c r="DM149" s="18">
        <v>0</v>
      </c>
      <c r="DN149" s="18">
        <v>0</v>
      </c>
      <c r="DO149" s="18">
        <v>0</v>
      </c>
      <c r="DP149" s="18">
        <v>0</v>
      </c>
      <c r="DQ149" s="18">
        <v>0</v>
      </c>
      <c r="DR149" s="18">
        <v>0</v>
      </c>
      <c r="DS149" s="18">
        <v>0</v>
      </c>
      <c r="DT149" s="18">
        <v>0</v>
      </c>
      <c r="DU149" s="18">
        <v>111.46758383604551</v>
      </c>
      <c r="DV149" s="18">
        <v>0</v>
      </c>
      <c r="DW149" s="18">
        <v>0</v>
      </c>
      <c r="DX149" s="18">
        <v>0</v>
      </c>
      <c r="DY149" s="18">
        <v>0</v>
      </c>
      <c r="DZ149" s="18">
        <v>0</v>
      </c>
      <c r="EA149" s="18">
        <v>0</v>
      </c>
      <c r="EB149" s="18">
        <v>0</v>
      </c>
      <c r="EC149" s="18">
        <v>0</v>
      </c>
      <c r="ED149" s="18">
        <v>0</v>
      </c>
      <c r="EE149" s="18">
        <v>0</v>
      </c>
      <c r="EF149" s="18">
        <v>0</v>
      </c>
      <c r="EG149" s="18">
        <v>90.403140908841976</v>
      </c>
      <c r="EH149" s="18">
        <v>0</v>
      </c>
      <c r="EI149" s="18">
        <v>0</v>
      </c>
      <c r="EJ149" s="18">
        <v>0</v>
      </c>
      <c r="EK149" s="18">
        <v>0</v>
      </c>
      <c r="EL149" s="18">
        <v>0</v>
      </c>
      <c r="EM149" s="18">
        <v>0</v>
      </c>
      <c r="EN149" s="18">
        <v>0</v>
      </c>
      <c r="EO149" s="18">
        <v>0</v>
      </c>
      <c r="EP149" s="18">
        <v>0</v>
      </c>
      <c r="EQ149" s="18">
        <v>0</v>
      </c>
      <c r="ER149" s="18">
        <v>0</v>
      </c>
      <c r="ES149" s="18">
        <v>21.064442927203533</v>
      </c>
      <c r="ET149" s="18">
        <v>0</v>
      </c>
      <c r="EU149" s="18">
        <v>0</v>
      </c>
      <c r="EV149" s="18">
        <v>0</v>
      </c>
      <c r="EW149" s="18">
        <v>0</v>
      </c>
      <c r="EX149" s="18">
        <v>0</v>
      </c>
      <c r="EY149" s="18">
        <v>0</v>
      </c>
      <c r="EZ149" s="18">
        <v>0</v>
      </c>
      <c r="FA149" s="18">
        <v>0</v>
      </c>
      <c r="FB149" s="18">
        <v>0</v>
      </c>
      <c r="FC149" s="18">
        <v>0</v>
      </c>
      <c r="FD149" s="18">
        <v>0</v>
      </c>
      <c r="FE149" s="18">
        <v>681.91901662424539</v>
      </c>
      <c r="FF149" s="18">
        <v>0</v>
      </c>
      <c r="FG149" s="18">
        <v>0</v>
      </c>
      <c r="FH149" s="14">
        <v>0</v>
      </c>
      <c r="FI149" s="14">
        <v>0</v>
      </c>
      <c r="FJ149" s="14">
        <v>0</v>
      </c>
      <c r="FK149" s="14">
        <v>0</v>
      </c>
      <c r="FL149" s="14">
        <v>0</v>
      </c>
      <c r="FM149" s="14">
        <v>0</v>
      </c>
      <c r="FN149" s="14">
        <v>0</v>
      </c>
      <c r="FO149" s="14">
        <v>0</v>
      </c>
      <c r="FP149" s="14">
        <v>0</v>
      </c>
      <c r="FQ149" s="14">
        <v>42632</v>
      </c>
      <c r="FR149" s="14">
        <v>0</v>
      </c>
      <c r="FS149" s="14">
        <v>0</v>
      </c>
      <c r="FT149" s="17">
        <v>0</v>
      </c>
      <c r="FU149" s="17">
        <v>0</v>
      </c>
      <c r="FV149" s="17">
        <v>0</v>
      </c>
      <c r="FW149" s="17">
        <v>0</v>
      </c>
      <c r="FX149" s="17">
        <v>0</v>
      </c>
      <c r="FY149" s="17">
        <v>0</v>
      </c>
      <c r="FZ149" s="17">
        <v>0</v>
      </c>
      <c r="GA149" s="17">
        <v>0</v>
      </c>
      <c r="GB149" s="17">
        <v>0</v>
      </c>
      <c r="GC149" s="17">
        <v>0.14763815912929254</v>
      </c>
      <c r="GD149" s="17">
        <v>0</v>
      </c>
      <c r="GE149" s="17">
        <v>0</v>
      </c>
      <c r="GF149" s="16"/>
      <c r="GG149" s="16"/>
      <c r="GH149" s="16"/>
      <c r="GI149" s="16"/>
      <c r="GJ149" s="16"/>
      <c r="GK149" s="16"/>
      <c r="GL149" s="16"/>
      <c r="GM149" s="16"/>
      <c r="GN149" s="16"/>
      <c r="GO149" s="16">
        <v>0</v>
      </c>
      <c r="GP149" s="16"/>
      <c r="GQ149" s="16"/>
      <c r="GR149" s="16"/>
      <c r="GS149" s="16"/>
      <c r="GT149" s="16"/>
      <c r="GU149" s="16"/>
      <c r="GV149" s="16"/>
      <c r="GW149" s="16"/>
      <c r="GX149" s="16"/>
      <c r="GY149" s="16"/>
      <c r="GZ149" s="16"/>
      <c r="HA149" s="16">
        <v>0</v>
      </c>
      <c r="HB149" s="16"/>
      <c r="HC149" s="16"/>
      <c r="HD149" s="16"/>
      <c r="HE149" s="16"/>
      <c r="HF149" s="16"/>
      <c r="HG149" s="16"/>
      <c r="HH149" s="16"/>
      <c r="HI149" s="16"/>
      <c r="HJ149" s="16"/>
      <c r="HK149" s="16"/>
      <c r="HL149" s="16"/>
      <c r="HM149" s="16">
        <v>0</v>
      </c>
      <c r="HN149" s="16"/>
      <c r="HO149" s="16"/>
      <c r="HP149" s="16"/>
      <c r="HQ149" s="16"/>
      <c r="HR149" s="16"/>
      <c r="HS149" s="16"/>
      <c r="HT149" s="16"/>
      <c r="HU149" s="16"/>
      <c r="HV149" s="16"/>
      <c r="HW149" s="16"/>
      <c r="HX149" s="16"/>
      <c r="HY149" s="16">
        <v>0</v>
      </c>
      <c r="HZ149" s="16"/>
      <c r="IA149" s="16"/>
      <c r="IB149" s="16"/>
      <c r="IC149" s="16"/>
      <c r="ID149" s="16"/>
      <c r="IE149" s="16"/>
      <c r="IF149" s="16"/>
      <c r="IG149" s="16"/>
      <c r="IH149" s="16"/>
      <c r="II149" s="16"/>
      <c r="IJ149" s="16"/>
      <c r="IK149" s="16">
        <v>0</v>
      </c>
      <c r="IL149" s="16"/>
      <c r="IM149" s="16"/>
      <c r="IN149" s="16"/>
      <c r="IO149" s="16"/>
      <c r="IP149" s="16"/>
      <c r="IQ149" s="16"/>
      <c r="IR149" s="16"/>
      <c r="IS149" s="16"/>
      <c r="IT149" s="16"/>
      <c r="IU149" s="16"/>
      <c r="IV149" s="16"/>
      <c r="IW149" s="16">
        <v>0</v>
      </c>
      <c r="IX149" s="16"/>
      <c r="IY149" s="16"/>
      <c r="IZ149" s="16"/>
      <c r="JA149" s="16"/>
      <c r="JB149" s="16"/>
      <c r="JC149" s="16"/>
      <c r="JD149" s="16"/>
      <c r="JE149" s="16"/>
      <c r="JF149" s="16"/>
      <c r="JG149" s="16"/>
      <c r="JH149" s="16"/>
      <c r="JI149" s="16">
        <v>0</v>
      </c>
      <c r="JJ149" s="16"/>
      <c r="JK149" s="16"/>
      <c r="JL149" s="16"/>
      <c r="JM149" s="16"/>
      <c r="JN149" s="16"/>
      <c r="JO149" s="16"/>
      <c r="JP149" s="16"/>
      <c r="JQ149" s="16"/>
      <c r="JR149" s="16"/>
      <c r="JS149" s="16"/>
      <c r="JT149" s="16"/>
      <c r="JU149" s="16">
        <v>0</v>
      </c>
      <c r="JV149" s="16"/>
      <c r="JW149" s="16"/>
      <c r="JX149" s="16"/>
      <c r="JY149" s="16"/>
      <c r="JZ149" s="16"/>
      <c r="KA149" s="16"/>
      <c r="KB149" s="16"/>
      <c r="KC149" s="16"/>
      <c r="KD149" s="16"/>
      <c r="KE149" s="16"/>
      <c r="KF149" s="16"/>
      <c r="KG149" s="16">
        <v>0</v>
      </c>
      <c r="KH149" s="16"/>
      <c r="KI149" s="16"/>
      <c r="KJ149" s="16"/>
      <c r="KK149" s="16"/>
      <c r="KL149" s="16"/>
      <c r="KM149" s="16"/>
      <c r="KN149" s="16"/>
      <c r="KO149" s="16"/>
      <c r="KP149" s="16"/>
      <c r="KQ149" s="16"/>
      <c r="KR149" s="16"/>
      <c r="KS149" s="16">
        <v>4</v>
      </c>
      <c r="KT149" s="16"/>
      <c r="KU149" s="16"/>
      <c r="KV149" s="16"/>
      <c r="KW149" s="16"/>
      <c r="KX149" s="16"/>
      <c r="KY149" s="16"/>
      <c r="KZ149" s="16"/>
      <c r="LA149" s="16"/>
      <c r="LB149" s="16"/>
      <c r="LC149" s="16"/>
      <c r="LD149" s="16"/>
      <c r="LE149" s="16">
        <v>0</v>
      </c>
      <c r="LF149" s="16"/>
      <c r="LG149" s="16"/>
      <c r="LH149" s="16"/>
      <c r="LI149" s="16"/>
      <c r="LJ149" s="16"/>
      <c r="LK149" s="16"/>
      <c r="LL149" s="16"/>
      <c r="LM149" s="16"/>
      <c r="LN149" s="16"/>
      <c r="LO149" s="16"/>
      <c r="LP149" s="16"/>
      <c r="LQ149" s="16">
        <v>0</v>
      </c>
      <c r="LR149" s="16"/>
      <c r="LS149" s="16"/>
      <c r="LT149" s="15"/>
      <c r="LU149" s="15"/>
      <c r="LV149" s="15"/>
      <c r="LW149" s="15"/>
      <c r="LX149" s="15"/>
      <c r="LY149" s="15"/>
      <c r="LZ149" s="15"/>
      <c r="MA149" s="15"/>
      <c r="MB149" s="15"/>
      <c r="MC149" s="15">
        <v>0</v>
      </c>
      <c r="MD149" s="15"/>
      <c r="ME149" s="15"/>
      <c r="MF149" s="15"/>
      <c r="MG149" s="15"/>
      <c r="MH149" s="15"/>
      <c r="MI149" s="15"/>
      <c r="MJ149" s="15"/>
      <c r="MK149" s="15"/>
      <c r="ML149" s="15"/>
      <c r="MM149" s="15"/>
      <c r="MN149" s="15"/>
      <c r="MO149" s="15">
        <v>0</v>
      </c>
      <c r="MP149" s="15"/>
      <c r="MQ149" s="15"/>
      <c r="MR149" s="15"/>
      <c r="MS149" s="15"/>
      <c r="MT149" s="15"/>
      <c r="MU149" s="15"/>
      <c r="MV149" s="15"/>
      <c r="MW149" s="15"/>
      <c r="MX149" s="15"/>
      <c r="MY149" s="15"/>
      <c r="MZ149" s="15"/>
      <c r="NA149" s="15">
        <v>0</v>
      </c>
      <c r="NB149" s="15"/>
      <c r="NC149" s="15"/>
      <c r="ND149" s="15"/>
      <c r="NE149" s="15"/>
      <c r="NF149" s="15"/>
      <c r="NG149" s="15"/>
      <c r="NH149" s="15"/>
      <c r="NI149" s="15"/>
      <c r="NJ149" s="15"/>
      <c r="NK149" s="15"/>
      <c r="NL149" s="15"/>
      <c r="NM149" s="15">
        <v>0</v>
      </c>
      <c r="NN149" s="15"/>
      <c r="NO149" s="15"/>
      <c r="NP149" s="15"/>
      <c r="NQ149" s="15"/>
      <c r="NR149" s="15"/>
      <c r="NS149" s="15"/>
      <c r="NT149" s="15"/>
      <c r="NU149" s="15"/>
      <c r="NV149" s="15"/>
      <c r="NW149" s="15"/>
      <c r="NX149" s="15"/>
      <c r="NY149" s="15">
        <v>0</v>
      </c>
      <c r="NZ149" s="15"/>
      <c r="OA149" s="15"/>
      <c r="OB149" s="15"/>
      <c r="OC149" s="15"/>
      <c r="OD149" s="15"/>
      <c r="OE149" s="15"/>
      <c r="OF149" s="15"/>
      <c r="OG149" s="15"/>
      <c r="OH149" s="15"/>
      <c r="OI149" s="15"/>
      <c r="OJ149" s="15"/>
      <c r="OK149" s="15">
        <v>0</v>
      </c>
      <c r="OL149" s="15"/>
      <c r="OM149" s="15"/>
      <c r="ON149" s="15"/>
      <c r="OO149" s="15"/>
      <c r="OP149" s="15"/>
      <c r="OQ149" s="15"/>
      <c r="OR149" s="15"/>
      <c r="OS149" s="15"/>
      <c r="OT149" s="15"/>
      <c r="OU149" s="15"/>
      <c r="OV149" s="15"/>
      <c r="OW149" s="15">
        <v>0</v>
      </c>
      <c r="OX149" s="15"/>
      <c r="OY149" s="15"/>
      <c r="OZ149" s="15"/>
      <c r="PA149" s="15"/>
      <c r="PB149" s="15"/>
      <c r="PC149" s="15"/>
      <c r="PD149" s="15"/>
      <c r="PE149" s="15"/>
      <c r="PF149" s="15"/>
      <c r="PG149" s="15"/>
      <c r="PH149" s="15"/>
      <c r="PI149" s="15">
        <v>0</v>
      </c>
      <c r="PJ149" s="15"/>
      <c r="PK149" s="15"/>
      <c r="PL149" s="15"/>
      <c r="PM149" s="15"/>
      <c r="PN149" s="15"/>
      <c r="PO149" s="15"/>
      <c r="PP149" s="15"/>
      <c r="PQ149" s="15"/>
      <c r="PR149" s="15"/>
      <c r="PS149" s="15"/>
      <c r="PT149" s="15"/>
      <c r="PU149" s="15">
        <v>0</v>
      </c>
      <c r="PV149" s="15"/>
      <c r="PW149" s="15"/>
      <c r="PX149" s="15"/>
      <c r="PY149" s="15"/>
      <c r="PZ149" s="15"/>
      <c r="QA149" s="15"/>
      <c r="QB149" s="15"/>
      <c r="QC149" s="15"/>
      <c r="QD149" s="15"/>
      <c r="QE149" s="15"/>
      <c r="QF149" s="15"/>
      <c r="QG149" s="15">
        <v>0</v>
      </c>
      <c r="QH149" s="15"/>
      <c r="QI149" s="15"/>
    </row>
    <row r="150" spans="16:451">
      <c r="P150" s="11"/>
      <c r="Q150" s="11"/>
      <c r="R150" s="13"/>
      <c r="S150" s="13" t="s">
        <v>55</v>
      </c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>
        <v>312</v>
      </c>
      <c r="AE150" s="16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>
        <v>0</v>
      </c>
      <c r="AQ150" s="24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>
        <v>0</v>
      </c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>
        <v>0</v>
      </c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>
        <v>0</v>
      </c>
      <c r="CA150" s="15"/>
      <c r="CB150" s="17" t="e">
        <v>#DIV/0!</v>
      </c>
      <c r="CC150" s="17" t="e">
        <v>#DIV/0!</v>
      </c>
      <c r="CD150" s="17" t="e">
        <v>#DIV/0!</v>
      </c>
      <c r="CE150" s="17" t="e">
        <v>#DIV/0!</v>
      </c>
      <c r="CF150" s="17" t="e">
        <v>#DIV/0!</v>
      </c>
      <c r="CG150" s="17" t="e">
        <v>#DIV/0!</v>
      </c>
      <c r="CH150" s="17" t="e">
        <v>#DIV/0!</v>
      </c>
      <c r="CI150" s="17" t="e">
        <v>#DIV/0!</v>
      </c>
      <c r="CJ150" s="17" t="e">
        <v>#DIV/0!</v>
      </c>
      <c r="CK150" s="17" t="e">
        <v>#DIV/0!</v>
      </c>
      <c r="CL150" s="17" t="e">
        <v>#DIV/0!</v>
      </c>
      <c r="CM150" s="17" t="e">
        <v>#DIV/0!</v>
      </c>
      <c r="CN150" s="17" t="e">
        <v>#DIV/0!</v>
      </c>
      <c r="CO150" s="17" t="e">
        <v>#DIV/0!</v>
      </c>
      <c r="CP150" s="17" t="e">
        <v>#DIV/0!</v>
      </c>
      <c r="CQ150" s="17" t="e">
        <v>#DIV/0!</v>
      </c>
      <c r="CR150" s="17" t="e">
        <v>#DIV/0!</v>
      </c>
      <c r="CS150" s="17" t="e">
        <v>#DIV/0!</v>
      </c>
      <c r="CT150" s="17" t="e">
        <v>#DIV/0!</v>
      </c>
      <c r="CU150" s="17" t="e">
        <v>#DIV/0!</v>
      </c>
      <c r="CV150" s="17" t="e">
        <v>#DIV/0!</v>
      </c>
      <c r="CW150" s="17" t="e">
        <v>#DIV/0!</v>
      </c>
      <c r="CX150" s="17" t="e">
        <v>#DIV/0!</v>
      </c>
      <c r="CY150" s="17" t="e">
        <v>#DIV/0!</v>
      </c>
      <c r="CZ150" s="17">
        <v>0</v>
      </c>
      <c r="DA150" s="17">
        <v>0</v>
      </c>
      <c r="DB150" s="17">
        <v>0</v>
      </c>
      <c r="DC150" s="17">
        <v>0</v>
      </c>
      <c r="DD150" s="17">
        <v>0</v>
      </c>
      <c r="DE150" s="17">
        <v>0</v>
      </c>
      <c r="DF150" s="17">
        <v>0</v>
      </c>
      <c r="DG150" s="17">
        <v>0</v>
      </c>
      <c r="DH150" s="17">
        <v>0</v>
      </c>
      <c r="DI150" s="17">
        <v>0</v>
      </c>
      <c r="DJ150" s="17">
        <v>0.17124622796241276</v>
      </c>
      <c r="DK150" s="17">
        <v>0</v>
      </c>
      <c r="DL150" s="18">
        <v>0</v>
      </c>
      <c r="DM150" s="18">
        <v>0</v>
      </c>
      <c r="DN150" s="18">
        <v>0</v>
      </c>
      <c r="DO150" s="18">
        <v>0</v>
      </c>
      <c r="DP150" s="18">
        <v>0</v>
      </c>
      <c r="DQ150" s="18">
        <v>0</v>
      </c>
      <c r="DR150" s="18">
        <v>0</v>
      </c>
      <c r="DS150" s="18">
        <v>0</v>
      </c>
      <c r="DT150" s="18">
        <v>0</v>
      </c>
      <c r="DU150" s="18">
        <v>0</v>
      </c>
      <c r="DV150" s="18">
        <v>118.41032209474959</v>
      </c>
      <c r="DW150" s="18">
        <v>0</v>
      </c>
      <c r="DX150" s="18">
        <v>0</v>
      </c>
      <c r="DY150" s="18">
        <v>0</v>
      </c>
      <c r="DZ150" s="18">
        <v>0</v>
      </c>
      <c r="EA150" s="18">
        <v>0</v>
      </c>
      <c r="EB150" s="18">
        <v>0</v>
      </c>
      <c r="EC150" s="18">
        <v>0</v>
      </c>
      <c r="ED150" s="18">
        <v>0</v>
      </c>
      <c r="EE150" s="18">
        <v>0</v>
      </c>
      <c r="EF150" s="18">
        <v>0</v>
      </c>
      <c r="EG150" s="18">
        <v>0</v>
      </c>
      <c r="EH150" s="18">
        <v>97.373151892981895</v>
      </c>
      <c r="EI150" s="18">
        <v>0</v>
      </c>
      <c r="EJ150" s="18">
        <v>0</v>
      </c>
      <c r="EK150" s="18">
        <v>0</v>
      </c>
      <c r="EL150" s="18">
        <v>0</v>
      </c>
      <c r="EM150" s="18">
        <v>0</v>
      </c>
      <c r="EN150" s="18">
        <v>0</v>
      </c>
      <c r="EO150" s="18">
        <v>0</v>
      </c>
      <c r="EP150" s="18">
        <v>0</v>
      </c>
      <c r="EQ150" s="18">
        <v>0</v>
      </c>
      <c r="ER150" s="18">
        <v>0</v>
      </c>
      <c r="ES150" s="18">
        <v>0</v>
      </c>
      <c r="ET150" s="18">
        <v>21.198128984807898</v>
      </c>
      <c r="EU150" s="18">
        <v>0</v>
      </c>
      <c r="EV150" s="18">
        <v>0</v>
      </c>
      <c r="EW150" s="18">
        <v>0</v>
      </c>
      <c r="EX150" s="18">
        <v>0</v>
      </c>
      <c r="EY150" s="18">
        <v>0</v>
      </c>
      <c r="EZ150" s="18">
        <v>0</v>
      </c>
      <c r="FA150" s="18">
        <v>0</v>
      </c>
      <c r="FB150" s="18">
        <v>0</v>
      </c>
      <c r="FC150" s="18">
        <v>0</v>
      </c>
      <c r="FD150" s="18">
        <v>0</v>
      </c>
      <c r="FE150" s="18">
        <v>0</v>
      </c>
      <c r="FF150" s="18">
        <v>665.27285894006297</v>
      </c>
      <c r="FG150" s="18">
        <v>0</v>
      </c>
      <c r="FH150" s="14">
        <v>0</v>
      </c>
      <c r="FI150" s="14">
        <v>0</v>
      </c>
      <c r="FJ150" s="14">
        <v>0</v>
      </c>
      <c r="FK150" s="14">
        <v>0</v>
      </c>
      <c r="FL150" s="14">
        <v>0</v>
      </c>
      <c r="FM150" s="14">
        <v>0</v>
      </c>
      <c r="FN150" s="14">
        <v>0</v>
      </c>
      <c r="FO150" s="14">
        <v>0</v>
      </c>
      <c r="FP150" s="14">
        <v>0</v>
      </c>
      <c r="FQ150" s="14">
        <v>0</v>
      </c>
      <c r="FR150" s="14">
        <v>4489971</v>
      </c>
      <c r="FS150" s="14">
        <v>0</v>
      </c>
      <c r="FT150" s="17">
        <v>0</v>
      </c>
      <c r="FU150" s="17">
        <v>0</v>
      </c>
      <c r="FV150" s="17">
        <v>0</v>
      </c>
      <c r="FW150" s="17">
        <v>0</v>
      </c>
      <c r="FX150" s="17">
        <v>0</v>
      </c>
      <c r="FY150" s="17">
        <v>0</v>
      </c>
      <c r="FZ150" s="17">
        <v>0</v>
      </c>
      <c r="GA150" s="17">
        <v>0</v>
      </c>
      <c r="GB150" s="17">
        <v>0</v>
      </c>
      <c r="GC150" s="17">
        <v>0</v>
      </c>
      <c r="GD150" s="17">
        <v>0.13488660839902972</v>
      </c>
      <c r="GE150" s="17">
        <v>0</v>
      </c>
      <c r="GF150" s="16"/>
      <c r="GG150" s="16"/>
      <c r="GH150" s="16"/>
      <c r="GI150" s="16"/>
      <c r="GJ150" s="16"/>
      <c r="GK150" s="16"/>
      <c r="GL150" s="16"/>
      <c r="GM150" s="16"/>
      <c r="GN150" s="16"/>
      <c r="GO150" s="16"/>
      <c r="GP150" s="16">
        <v>0</v>
      </c>
      <c r="GQ150" s="16"/>
      <c r="GR150" s="16"/>
      <c r="GS150" s="16"/>
      <c r="GT150" s="16"/>
      <c r="GU150" s="16"/>
      <c r="GV150" s="16"/>
      <c r="GW150" s="16"/>
      <c r="GX150" s="16"/>
      <c r="GY150" s="16"/>
      <c r="GZ150" s="16"/>
      <c r="HA150" s="16"/>
      <c r="HB150" s="16">
        <v>0</v>
      </c>
      <c r="HC150" s="16"/>
      <c r="HD150" s="16"/>
      <c r="HE150" s="16"/>
      <c r="HF150" s="16"/>
      <c r="HG150" s="16"/>
      <c r="HH150" s="16"/>
      <c r="HI150" s="16"/>
      <c r="HJ150" s="16"/>
      <c r="HK150" s="16"/>
      <c r="HL150" s="16"/>
      <c r="HM150" s="16"/>
      <c r="HN150" s="16">
        <v>0</v>
      </c>
      <c r="HO150" s="16"/>
      <c r="HP150" s="16"/>
      <c r="HQ150" s="16"/>
      <c r="HR150" s="16"/>
      <c r="HS150" s="16"/>
      <c r="HT150" s="16"/>
      <c r="HU150" s="16"/>
      <c r="HV150" s="16"/>
      <c r="HW150" s="16"/>
      <c r="HX150" s="16"/>
      <c r="HY150" s="16"/>
      <c r="HZ150" s="16">
        <v>0</v>
      </c>
      <c r="IA150" s="16"/>
      <c r="IB150" s="16"/>
      <c r="IC150" s="16"/>
      <c r="ID150" s="16"/>
      <c r="IE150" s="16"/>
      <c r="IF150" s="16"/>
      <c r="IG150" s="16"/>
      <c r="IH150" s="16"/>
      <c r="II150" s="16"/>
      <c r="IJ150" s="16"/>
      <c r="IK150" s="16"/>
      <c r="IL150" s="16">
        <v>0</v>
      </c>
      <c r="IM150" s="16"/>
      <c r="IN150" s="16"/>
      <c r="IO150" s="16"/>
      <c r="IP150" s="16"/>
      <c r="IQ150" s="16"/>
      <c r="IR150" s="16"/>
      <c r="IS150" s="16"/>
      <c r="IT150" s="16"/>
      <c r="IU150" s="16"/>
      <c r="IV150" s="16"/>
      <c r="IW150" s="16"/>
      <c r="IX150" s="16">
        <v>0</v>
      </c>
      <c r="IY150" s="16"/>
      <c r="IZ150" s="16"/>
      <c r="JA150" s="16"/>
      <c r="JB150" s="16"/>
      <c r="JC150" s="16"/>
      <c r="JD150" s="16"/>
      <c r="JE150" s="16"/>
      <c r="JF150" s="16"/>
      <c r="JG150" s="16"/>
      <c r="JH150" s="16"/>
      <c r="JI150" s="16"/>
      <c r="JJ150" s="16">
        <v>0</v>
      </c>
      <c r="JK150" s="16"/>
      <c r="JL150" s="16"/>
      <c r="JM150" s="16"/>
      <c r="JN150" s="16"/>
      <c r="JO150" s="16"/>
      <c r="JP150" s="16"/>
      <c r="JQ150" s="16"/>
      <c r="JR150" s="16"/>
      <c r="JS150" s="16"/>
      <c r="JT150" s="16"/>
      <c r="JU150" s="16"/>
      <c r="JV150" s="16">
        <v>0</v>
      </c>
      <c r="JW150" s="16"/>
      <c r="JX150" s="16"/>
      <c r="JY150" s="16"/>
      <c r="JZ150" s="16"/>
      <c r="KA150" s="16"/>
      <c r="KB150" s="16"/>
      <c r="KC150" s="16"/>
      <c r="KD150" s="16"/>
      <c r="KE150" s="16"/>
      <c r="KF150" s="16"/>
      <c r="KG150" s="16"/>
      <c r="KH150" s="16">
        <v>0</v>
      </c>
      <c r="KI150" s="16"/>
      <c r="KJ150" s="16"/>
      <c r="KK150" s="16"/>
      <c r="KL150" s="16"/>
      <c r="KM150" s="16"/>
      <c r="KN150" s="16"/>
      <c r="KO150" s="16"/>
      <c r="KP150" s="16"/>
      <c r="KQ150" s="16"/>
      <c r="KR150" s="16"/>
      <c r="KS150" s="16"/>
      <c r="KT150" s="16">
        <v>0</v>
      </c>
      <c r="KU150" s="16"/>
      <c r="KV150" s="16"/>
      <c r="KW150" s="16"/>
      <c r="KX150" s="16"/>
      <c r="KY150" s="16"/>
      <c r="KZ150" s="16"/>
      <c r="LA150" s="16"/>
      <c r="LB150" s="16"/>
      <c r="LC150" s="16"/>
      <c r="LD150" s="16"/>
      <c r="LE150" s="16"/>
      <c r="LF150" s="16">
        <v>312</v>
      </c>
      <c r="LG150" s="16"/>
      <c r="LH150" s="16"/>
      <c r="LI150" s="16"/>
      <c r="LJ150" s="16"/>
      <c r="LK150" s="16"/>
      <c r="LL150" s="16"/>
      <c r="LM150" s="16"/>
      <c r="LN150" s="16"/>
      <c r="LO150" s="16"/>
      <c r="LP150" s="16"/>
      <c r="LQ150" s="16"/>
      <c r="LR150" s="16">
        <v>0</v>
      </c>
      <c r="LS150" s="16"/>
      <c r="LT150" s="15"/>
      <c r="LU150" s="15"/>
      <c r="LV150" s="15"/>
      <c r="LW150" s="15"/>
      <c r="LX150" s="15"/>
      <c r="LY150" s="15"/>
      <c r="LZ150" s="15"/>
      <c r="MA150" s="15"/>
      <c r="MB150" s="15"/>
      <c r="MC150" s="15"/>
      <c r="MD150" s="15">
        <v>0</v>
      </c>
      <c r="ME150" s="15"/>
      <c r="MF150" s="15"/>
      <c r="MG150" s="15"/>
      <c r="MH150" s="15"/>
      <c r="MI150" s="15"/>
      <c r="MJ150" s="15"/>
      <c r="MK150" s="15"/>
      <c r="ML150" s="15"/>
      <c r="MM150" s="15"/>
      <c r="MN150" s="15"/>
      <c r="MO150" s="15"/>
      <c r="MP150" s="15">
        <v>0</v>
      </c>
      <c r="MQ150" s="15"/>
      <c r="MR150" s="15"/>
      <c r="MS150" s="15"/>
      <c r="MT150" s="15"/>
      <c r="MU150" s="15"/>
      <c r="MV150" s="15"/>
      <c r="MW150" s="15"/>
      <c r="MX150" s="15"/>
      <c r="MY150" s="15"/>
      <c r="MZ150" s="15"/>
      <c r="NA150" s="15"/>
      <c r="NB150" s="15">
        <v>0</v>
      </c>
      <c r="NC150" s="15"/>
      <c r="ND150" s="15"/>
      <c r="NE150" s="15"/>
      <c r="NF150" s="15"/>
      <c r="NG150" s="15"/>
      <c r="NH150" s="15"/>
      <c r="NI150" s="15"/>
      <c r="NJ150" s="15"/>
      <c r="NK150" s="15"/>
      <c r="NL150" s="15"/>
      <c r="NM150" s="15"/>
      <c r="NN150" s="15">
        <v>0</v>
      </c>
      <c r="NO150" s="15"/>
      <c r="NP150" s="15"/>
      <c r="NQ150" s="15"/>
      <c r="NR150" s="15"/>
      <c r="NS150" s="15"/>
      <c r="NT150" s="15"/>
      <c r="NU150" s="15"/>
      <c r="NV150" s="15"/>
      <c r="NW150" s="15"/>
      <c r="NX150" s="15"/>
      <c r="NY150" s="15"/>
      <c r="NZ150" s="15">
        <v>0</v>
      </c>
      <c r="OA150" s="15"/>
      <c r="OB150" s="15"/>
      <c r="OC150" s="15"/>
      <c r="OD150" s="15"/>
      <c r="OE150" s="15"/>
      <c r="OF150" s="15"/>
      <c r="OG150" s="15"/>
      <c r="OH150" s="15"/>
      <c r="OI150" s="15"/>
      <c r="OJ150" s="15"/>
      <c r="OK150" s="15"/>
      <c r="OL150" s="15">
        <v>0</v>
      </c>
      <c r="OM150" s="15"/>
      <c r="ON150" s="15"/>
      <c r="OO150" s="15"/>
      <c r="OP150" s="15"/>
      <c r="OQ150" s="15"/>
      <c r="OR150" s="15"/>
      <c r="OS150" s="15"/>
      <c r="OT150" s="15"/>
      <c r="OU150" s="15"/>
      <c r="OV150" s="15"/>
      <c r="OW150" s="15"/>
      <c r="OX150" s="15">
        <v>0</v>
      </c>
      <c r="OY150" s="15"/>
      <c r="OZ150" s="15"/>
      <c r="PA150" s="15"/>
      <c r="PB150" s="15"/>
      <c r="PC150" s="15"/>
      <c r="PD150" s="15"/>
      <c r="PE150" s="15"/>
      <c r="PF150" s="15"/>
      <c r="PG150" s="15"/>
      <c r="PH150" s="15"/>
      <c r="PI150" s="15"/>
      <c r="PJ150" s="15">
        <v>0</v>
      </c>
      <c r="PK150" s="15"/>
      <c r="PL150" s="15"/>
      <c r="PM150" s="15"/>
      <c r="PN150" s="15"/>
      <c r="PO150" s="15"/>
      <c r="PP150" s="15"/>
      <c r="PQ150" s="15"/>
      <c r="PR150" s="15"/>
      <c r="PS150" s="15"/>
      <c r="PT150" s="15"/>
      <c r="PU150" s="15"/>
      <c r="PV150" s="15">
        <v>0</v>
      </c>
      <c r="PW150" s="15"/>
      <c r="PX150" s="15"/>
      <c r="PY150" s="15"/>
      <c r="PZ150" s="15"/>
      <c r="QA150" s="15"/>
      <c r="QB150" s="15"/>
      <c r="QC150" s="15"/>
      <c r="QD150" s="15"/>
      <c r="QE150" s="15"/>
      <c r="QF150" s="15"/>
      <c r="QG150" s="15"/>
      <c r="QH150" s="15">
        <v>0</v>
      </c>
      <c r="QI150" s="15"/>
    </row>
    <row r="151" spans="16:451">
      <c r="P151" s="11"/>
      <c r="Q151" s="11"/>
      <c r="R151" s="13"/>
      <c r="S151" s="13" t="s">
        <v>56</v>
      </c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>
        <v>194</v>
      </c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>
        <v>0</v>
      </c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>
        <v>0</v>
      </c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>
        <v>0</v>
      </c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>
        <v>0</v>
      </c>
      <c r="CB151" s="17" t="e">
        <v>#DIV/0!</v>
      </c>
      <c r="CC151" s="17" t="e">
        <v>#DIV/0!</v>
      </c>
      <c r="CD151" s="17" t="e">
        <v>#DIV/0!</v>
      </c>
      <c r="CE151" s="17" t="e">
        <v>#DIV/0!</v>
      </c>
      <c r="CF151" s="17" t="e">
        <v>#DIV/0!</v>
      </c>
      <c r="CG151" s="17" t="e">
        <v>#DIV/0!</v>
      </c>
      <c r="CH151" s="17" t="e">
        <v>#DIV/0!</v>
      </c>
      <c r="CI151" s="17" t="e">
        <v>#DIV/0!</v>
      </c>
      <c r="CJ151" s="17" t="e">
        <v>#DIV/0!</v>
      </c>
      <c r="CK151" s="17" t="e">
        <v>#DIV/0!</v>
      </c>
      <c r="CL151" s="17" t="e">
        <v>#DIV/0!</v>
      </c>
      <c r="CM151" s="17" t="e">
        <v>#DIV/0!</v>
      </c>
      <c r="CN151" s="17" t="e">
        <v>#DIV/0!</v>
      </c>
      <c r="CO151" s="17" t="e">
        <v>#DIV/0!</v>
      </c>
      <c r="CP151" s="17" t="e">
        <v>#DIV/0!</v>
      </c>
      <c r="CQ151" s="17" t="e">
        <v>#DIV/0!</v>
      </c>
      <c r="CR151" s="17" t="e">
        <v>#DIV/0!</v>
      </c>
      <c r="CS151" s="17" t="e">
        <v>#DIV/0!</v>
      </c>
      <c r="CT151" s="17" t="e">
        <v>#DIV/0!</v>
      </c>
      <c r="CU151" s="17" t="e">
        <v>#DIV/0!</v>
      </c>
      <c r="CV151" s="17" t="e">
        <v>#DIV/0!</v>
      </c>
      <c r="CW151" s="17" t="e">
        <v>#DIV/0!</v>
      </c>
      <c r="CX151" s="17" t="e">
        <v>#DIV/0!</v>
      </c>
      <c r="CY151" s="17" t="e">
        <v>#DIV/0!</v>
      </c>
      <c r="CZ151" s="17">
        <v>0</v>
      </c>
      <c r="DA151" s="17">
        <v>0</v>
      </c>
      <c r="DB151" s="17">
        <v>0</v>
      </c>
      <c r="DC151" s="17">
        <v>0</v>
      </c>
      <c r="DD151" s="17">
        <v>0</v>
      </c>
      <c r="DE151" s="17">
        <v>0</v>
      </c>
      <c r="DF151" s="17">
        <v>0</v>
      </c>
      <c r="DG151" s="17">
        <v>0</v>
      </c>
      <c r="DH151" s="17">
        <v>0</v>
      </c>
      <c r="DI151" s="17">
        <v>0</v>
      </c>
      <c r="DJ151" s="17">
        <v>0</v>
      </c>
      <c r="DK151" s="17">
        <v>0.15929888844071222</v>
      </c>
      <c r="DL151" s="18">
        <v>0</v>
      </c>
      <c r="DM151" s="18">
        <v>0</v>
      </c>
      <c r="DN151" s="18">
        <v>0</v>
      </c>
      <c r="DO151" s="18">
        <v>0</v>
      </c>
      <c r="DP151" s="18">
        <v>0</v>
      </c>
      <c r="DQ151" s="18">
        <v>0</v>
      </c>
      <c r="DR151" s="18">
        <v>0</v>
      </c>
      <c r="DS151" s="18">
        <v>0</v>
      </c>
      <c r="DT151" s="18">
        <v>0</v>
      </c>
      <c r="DU151" s="18">
        <v>0</v>
      </c>
      <c r="DV151" s="18">
        <v>0</v>
      </c>
      <c r="DW151" s="18">
        <v>117.14943296503168</v>
      </c>
      <c r="DX151" s="18">
        <v>0</v>
      </c>
      <c r="DY151" s="18">
        <v>0</v>
      </c>
      <c r="DZ151" s="18">
        <v>0</v>
      </c>
      <c r="EA151" s="18">
        <v>0</v>
      </c>
      <c r="EB151" s="18">
        <v>0</v>
      </c>
      <c r="EC151" s="18">
        <v>0</v>
      </c>
      <c r="ED151" s="18">
        <v>0</v>
      </c>
      <c r="EE151" s="18">
        <v>0</v>
      </c>
      <c r="EF151" s="18">
        <v>0</v>
      </c>
      <c r="EG151" s="18">
        <v>0</v>
      </c>
      <c r="EH151" s="18">
        <v>0</v>
      </c>
      <c r="EI151" s="18">
        <v>95.752210374974524</v>
      </c>
      <c r="EJ151" s="18">
        <v>0</v>
      </c>
      <c r="EK151" s="18">
        <v>0</v>
      </c>
      <c r="EL151" s="18">
        <v>0</v>
      </c>
      <c r="EM151" s="18">
        <v>0</v>
      </c>
      <c r="EN151" s="18">
        <v>0</v>
      </c>
      <c r="EO151" s="18">
        <v>0</v>
      </c>
      <c r="EP151" s="18">
        <v>0</v>
      </c>
      <c r="EQ151" s="18">
        <v>0</v>
      </c>
      <c r="ER151" s="18">
        <v>0</v>
      </c>
      <c r="ES151" s="18">
        <v>0</v>
      </c>
      <c r="ET151" s="18">
        <v>0</v>
      </c>
      <c r="EU151" s="18">
        <v>21.457064877642761</v>
      </c>
      <c r="EV151" s="18">
        <v>0</v>
      </c>
      <c r="EW151" s="18">
        <v>0</v>
      </c>
      <c r="EX151" s="18">
        <v>0</v>
      </c>
      <c r="EY151" s="18">
        <v>0</v>
      </c>
      <c r="EZ151" s="18">
        <v>0</v>
      </c>
      <c r="FA151" s="18">
        <v>0</v>
      </c>
      <c r="FB151" s="18">
        <v>0</v>
      </c>
      <c r="FC151" s="18">
        <v>0</v>
      </c>
      <c r="FD151" s="18">
        <v>0</v>
      </c>
      <c r="FE151" s="18">
        <v>0</v>
      </c>
      <c r="FF151" s="18">
        <v>0</v>
      </c>
      <c r="FG151" s="18">
        <v>716.15271070409642</v>
      </c>
      <c r="FH151" s="14">
        <v>0</v>
      </c>
      <c r="FI151" s="14">
        <v>0</v>
      </c>
      <c r="FJ151" s="14">
        <v>0</v>
      </c>
      <c r="FK151" s="14">
        <v>0</v>
      </c>
      <c r="FL151" s="14">
        <v>0</v>
      </c>
      <c r="FM151" s="14">
        <v>0</v>
      </c>
      <c r="FN151" s="14">
        <v>0</v>
      </c>
      <c r="FO151" s="14">
        <v>0</v>
      </c>
      <c r="FP151" s="14">
        <v>0</v>
      </c>
      <c r="FQ151" s="14">
        <v>0</v>
      </c>
      <c r="FR151" s="14">
        <v>0</v>
      </c>
      <c r="FS151" s="14">
        <v>2875272</v>
      </c>
      <c r="FT151" s="17">
        <v>0</v>
      </c>
      <c r="FU151" s="17">
        <v>0</v>
      </c>
      <c r="FV151" s="17">
        <v>0</v>
      </c>
      <c r="FW151" s="17">
        <v>0</v>
      </c>
      <c r="FX151" s="17">
        <v>0</v>
      </c>
      <c r="FY151" s="17">
        <v>0</v>
      </c>
      <c r="FZ151" s="17">
        <v>0</v>
      </c>
      <c r="GA151" s="17">
        <v>0</v>
      </c>
      <c r="GB151" s="17">
        <v>0</v>
      </c>
      <c r="GC151" s="17">
        <v>0</v>
      </c>
      <c r="GD151" s="17">
        <v>0</v>
      </c>
      <c r="GE151" s="17">
        <v>0.17963783252506196</v>
      </c>
      <c r="GF151" s="16"/>
      <c r="GG151" s="16"/>
      <c r="GH151" s="16"/>
      <c r="GI151" s="16"/>
      <c r="GJ151" s="16"/>
      <c r="GK151" s="16"/>
      <c r="GL151" s="16"/>
      <c r="GM151" s="16"/>
      <c r="GN151" s="16"/>
      <c r="GO151" s="16"/>
      <c r="GP151" s="16"/>
      <c r="GQ151" s="16">
        <v>0</v>
      </c>
      <c r="GR151" s="16"/>
      <c r="GS151" s="16"/>
      <c r="GT151" s="16"/>
      <c r="GU151" s="16"/>
      <c r="GV151" s="16"/>
      <c r="GW151" s="16"/>
      <c r="GX151" s="16"/>
      <c r="GY151" s="16"/>
      <c r="GZ151" s="16"/>
      <c r="HA151" s="16"/>
      <c r="HB151" s="16"/>
      <c r="HC151" s="16">
        <v>0</v>
      </c>
      <c r="HD151" s="16"/>
      <c r="HE151" s="16"/>
      <c r="HF151" s="16"/>
      <c r="HG151" s="16"/>
      <c r="HH151" s="16"/>
      <c r="HI151" s="16"/>
      <c r="HJ151" s="16"/>
      <c r="HK151" s="16"/>
      <c r="HL151" s="16"/>
      <c r="HM151" s="16"/>
      <c r="HN151" s="16"/>
      <c r="HO151" s="16">
        <v>0</v>
      </c>
      <c r="HP151" s="16"/>
      <c r="HQ151" s="16"/>
      <c r="HR151" s="16"/>
      <c r="HS151" s="16"/>
      <c r="HT151" s="16"/>
      <c r="HU151" s="16"/>
      <c r="HV151" s="16"/>
      <c r="HW151" s="16"/>
      <c r="HX151" s="16"/>
      <c r="HY151" s="16"/>
      <c r="HZ151" s="16"/>
      <c r="IA151" s="16">
        <v>0</v>
      </c>
      <c r="IB151" s="16"/>
      <c r="IC151" s="16"/>
      <c r="ID151" s="16"/>
      <c r="IE151" s="16"/>
      <c r="IF151" s="16"/>
      <c r="IG151" s="16"/>
      <c r="IH151" s="16"/>
      <c r="II151" s="16"/>
      <c r="IJ151" s="16"/>
      <c r="IK151" s="16"/>
      <c r="IL151" s="16"/>
      <c r="IM151" s="16">
        <v>0</v>
      </c>
      <c r="IN151" s="16"/>
      <c r="IO151" s="16"/>
      <c r="IP151" s="16"/>
      <c r="IQ151" s="16"/>
      <c r="IR151" s="16"/>
      <c r="IS151" s="16"/>
      <c r="IT151" s="16"/>
      <c r="IU151" s="16"/>
      <c r="IV151" s="16"/>
      <c r="IW151" s="16"/>
      <c r="IX151" s="16"/>
      <c r="IY151" s="16">
        <v>0</v>
      </c>
      <c r="IZ151" s="16"/>
      <c r="JA151" s="16"/>
      <c r="JB151" s="16"/>
      <c r="JC151" s="16"/>
      <c r="JD151" s="16"/>
      <c r="JE151" s="16"/>
      <c r="JF151" s="16"/>
      <c r="JG151" s="16"/>
      <c r="JH151" s="16"/>
      <c r="JI151" s="16"/>
      <c r="JJ151" s="16"/>
      <c r="JK151" s="16">
        <v>0</v>
      </c>
      <c r="JL151" s="16"/>
      <c r="JM151" s="16"/>
      <c r="JN151" s="16"/>
      <c r="JO151" s="16"/>
      <c r="JP151" s="16"/>
      <c r="JQ151" s="16"/>
      <c r="JR151" s="16"/>
      <c r="JS151" s="16"/>
      <c r="JT151" s="16"/>
      <c r="JU151" s="16"/>
      <c r="JV151" s="16"/>
      <c r="JW151" s="16">
        <v>0</v>
      </c>
      <c r="JX151" s="16"/>
      <c r="JY151" s="16"/>
      <c r="JZ151" s="16"/>
      <c r="KA151" s="16"/>
      <c r="KB151" s="16"/>
      <c r="KC151" s="16"/>
      <c r="KD151" s="16"/>
      <c r="KE151" s="16"/>
      <c r="KF151" s="16"/>
      <c r="KG151" s="16"/>
      <c r="KH151" s="16"/>
      <c r="KI151" s="16">
        <v>0</v>
      </c>
      <c r="KJ151" s="16"/>
      <c r="KK151" s="16"/>
      <c r="KL151" s="16"/>
      <c r="KM151" s="16"/>
      <c r="KN151" s="16"/>
      <c r="KO151" s="16"/>
      <c r="KP151" s="16"/>
      <c r="KQ151" s="16"/>
      <c r="KR151" s="16"/>
      <c r="KS151" s="16"/>
      <c r="KT151" s="16"/>
      <c r="KU151" s="16">
        <v>0</v>
      </c>
      <c r="KV151" s="16"/>
      <c r="KW151" s="16"/>
      <c r="KX151" s="16"/>
      <c r="KY151" s="16"/>
      <c r="KZ151" s="16"/>
      <c r="LA151" s="16"/>
      <c r="LB151" s="16"/>
      <c r="LC151" s="16"/>
      <c r="LD151" s="16"/>
      <c r="LE151" s="16"/>
      <c r="LF151" s="16"/>
      <c r="LG151" s="16">
        <v>0</v>
      </c>
      <c r="LH151" s="16"/>
      <c r="LI151" s="16"/>
      <c r="LJ151" s="16"/>
      <c r="LK151" s="16"/>
      <c r="LL151" s="16"/>
      <c r="LM151" s="16"/>
      <c r="LN151" s="16"/>
      <c r="LO151" s="16"/>
      <c r="LP151" s="16"/>
      <c r="LQ151" s="16"/>
      <c r="LR151" s="16"/>
      <c r="LS151" s="16">
        <v>194</v>
      </c>
      <c r="LT151" s="15"/>
      <c r="LU151" s="15"/>
      <c r="LV151" s="15"/>
      <c r="LW151" s="15"/>
      <c r="LX151" s="15"/>
      <c r="LY151" s="15"/>
      <c r="LZ151" s="15"/>
      <c r="MA151" s="15"/>
      <c r="MB151" s="15"/>
      <c r="MC151" s="15"/>
      <c r="MD151" s="15"/>
      <c r="ME151" s="15">
        <v>0</v>
      </c>
      <c r="MF151" s="15"/>
      <c r="MG151" s="15"/>
      <c r="MH151" s="15"/>
      <c r="MI151" s="15"/>
      <c r="MJ151" s="15"/>
      <c r="MK151" s="15"/>
      <c r="ML151" s="15"/>
      <c r="MM151" s="15"/>
      <c r="MN151" s="15"/>
      <c r="MO151" s="15"/>
      <c r="MP151" s="15"/>
      <c r="MQ151" s="15">
        <v>0</v>
      </c>
      <c r="MR151" s="15"/>
      <c r="MS151" s="15"/>
      <c r="MT151" s="15"/>
      <c r="MU151" s="15"/>
      <c r="MV151" s="15"/>
      <c r="MW151" s="15"/>
      <c r="MX151" s="15"/>
      <c r="MY151" s="15"/>
      <c r="MZ151" s="15"/>
      <c r="NA151" s="15"/>
      <c r="NB151" s="15"/>
      <c r="NC151" s="15">
        <v>0</v>
      </c>
      <c r="ND151" s="15"/>
      <c r="NE151" s="15"/>
      <c r="NF151" s="15"/>
      <c r="NG151" s="15"/>
      <c r="NH151" s="15"/>
      <c r="NI151" s="15"/>
      <c r="NJ151" s="15"/>
      <c r="NK151" s="15"/>
      <c r="NL151" s="15"/>
      <c r="NM151" s="15"/>
      <c r="NN151" s="15"/>
      <c r="NO151" s="15">
        <v>0</v>
      </c>
      <c r="NP151" s="15"/>
      <c r="NQ151" s="15"/>
      <c r="NR151" s="15"/>
      <c r="NS151" s="15"/>
      <c r="NT151" s="15"/>
      <c r="NU151" s="15"/>
      <c r="NV151" s="15"/>
      <c r="NW151" s="15"/>
      <c r="NX151" s="15"/>
      <c r="NY151" s="15"/>
      <c r="NZ151" s="15"/>
      <c r="OA151" s="15">
        <v>0</v>
      </c>
      <c r="OB151" s="15"/>
      <c r="OC151" s="15"/>
      <c r="OD151" s="15"/>
      <c r="OE151" s="15"/>
      <c r="OF151" s="15"/>
      <c r="OG151" s="15"/>
      <c r="OH151" s="15"/>
      <c r="OI151" s="15"/>
      <c r="OJ151" s="15"/>
      <c r="OK151" s="15"/>
      <c r="OL151" s="15"/>
      <c r="OM151" s="15">
        <v>0</v>
      </c>
      <c r="ON151" s="15"/>
      <c r="OO151" s="15"/>
      <c r="OP151" s="15"/>
      <c r="OQ151" s="15"/>
      <c r="OR151" s="15"/>
      <c r="OS151" s="15"/>
      <c r="OT151" s="15"/>
      <c r="OU151" s="15"/>
      <c r="OV151" s="15"/>
      <c r="OW151" s="15"/>
      <c r="OX151" s="15"/>
      <c r="OY151" s="15">
        <v>0</v>
      </c>
      <c r="OZ151" s="15"/>
      <c r="PA151" s="15"/>
      <c r="PB151" s="15"/>
      <c r="PC151" s="15"/>
      <c r="PD151" s="15"/>
      <c r="PE151" s="15"/>
      <c r="PF151" s="15"/>
      <c r="PG151" s="15"/>
      <c r="PH151" s="15"/>
      <c r="PI151" s="15"/>
      <c r="PJ151" s="15"/>
      <c r="PK151" s="15">
        <v>0</v>
      </c>
      <c r="PL151" s="15"/>
      <c r="PM151" s="15"/>
      <c r="PN151" s="15"/>
      <c r="PO151" s="15"/>
      <c r="PP151" s="15"/>
      <c r="PQ151" s="15"/>
      <c r="PR151" s="15"/>
      <c r="PS151" s="15"/>
      <c r="PT151" s="15"/>
      <c r="PU151" s="15"/>
      <c r="PV151" s="15"/>
      <c r="PW151" s="15">
        <v>0</v>
      </c>
      <c r="PX151" s="15"/>
      <c r="PY151" s="15"/>
      <c r="PZ151" s="15"/>
      <c r="QA151" s="15"/>
      <c r="QB151" s="15"/>
      <c r="QC151" s="15"/>
      <c r="QD151" s="15"/>
      <c r="QE151" s="15"/>
      <c r="QF151" s="15"/>
      <c r="QG151" s="15"/>
      <c r="QH151" s="15"/>
      <c r="QI151" s="15">
        <v>0</v>
      </c>
    </row>
    <row r="152" spans="16:451">
      <c r="P152" s="11"/>
      <c r="Q152" s="11"/>
      <c r="R152" s="13"/>
      <c r="S152" s="13" t="s">
        <v>57</v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4">
        <v>1</v>
      </c>
      <c r="AD152" s="14"/>
      <c r="AE152" s="1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>
        <v>0</v>
      </c>
      <c r="AP152" s="24"/>
      <c r="AQ152" s="24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>
        <v>0</v>
      </c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>
        <v>0</v>
      </c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>
        <v>0</v>
      </c>
      <c r="BZ152" s="15"/>
      <c r="CA152" s="15"/>
      <c r="CB152" s="17" t="e">
        <v>#DIV/0!</v>
      </c>
      <c r="CC152" s="17" t="e">
        <v>#DIV/0!</v>
      </c>
      <c r="CD152" s="17" t="e">
        <v>#DIV/0!</v>
      </c>
      <c r="CE152" s="17" t="e">
        <v>#DIV/0!</v>
      </c>
      <c r="CF152" s="17" t="e">
        <v>#DIV/0!</v>
      </c>
      <c r="CG152" s="17" t="e">
        <v>#DIV/0!</v>
      </c>
      <c r="CH152" s="17" t="e">
        <v>#DIV/0!</v>
      </c>
      <c r="CI152" s="17" t="e">
        <v>#DIV/0!</v>
      </c>
      <c r="CJ152" s="17" t="e">
        <v>#DIV/0!</v>
      </c>
      <c r="CK152" s="17" t="e">
        <v>#DIV/0!</v>
      </c>
      <c r="CL152" s="17" t="e">
        <v>#DIV/0!</v>
      </c>
      <c r="CM152" s="17" t="e">
        <v>#DIV/0!</v>
      </c>
      <c r="CN152" s="17" t="e">
        <v>#DIV/0!</v>
      </c>
      <c r="CO152" s="17" t="e">
        <v>#DIV/0!</v>
      </c>
      <c r="CP152" s="17" t="e">
        <v>#DIV/0!</v>
      </c>
      <c r="CQ152" s="17" t="e">
        <v>#DIV/0!</v>
      </c>
      <c r="CR152" s="17" t="e">
        <v>#DIV/0!</v>
      </c>
      <c r="CS152" s="17" t="e">
        <v>#DIV/0!</v>
      </c>
      <c r="CT152" s="17" t="e">
        <v>#DIV/0!</v>
      </c>
      <c r="CU152" s="17" t="e">
        <v>#DIV/0!</v>
      </c>
      <c r="CV152" s="17" t="e">
        <v>#DIV/0!</v>
      </c>
      <c r="CW152" s="17" t="e">
        <v>#DIV/0!</v>
      </c>
      <c r="CX152" s="17" t="e">
        <v>#DIV/0!</v>
      </c>
      <c r="CY152" s="17" t="e">
        <v>#DIV/0!</v>
      </c>
      <c r="CZ152" s="17">
        <v>0</v>
      </c>
      <c r="DA152" s="17">
        <v>0</v>
      </c>
      <c r="DB152" s="17">
        <v>0</v>
      </c>
      <c r="DC152" s="17">
        <v>0</v>
      </c>
      <c r="DD152" s="17">
        <v>0</v>
      </c>
      <c r="DE152" s="17">
        <v>0</v>
      </c>
      <c r="DF152" s="17">
        <v>0</v>
      </c>
      <c r="DG152" s="17">
        <v>0</v>
      </c>
      <c r="DH152" s="17">
        <v>0</v>
      </c>
      <c r="DI152" s="17">
        <v>0.16182641722295607</v>
      </c>
      <c r="DJ152" s="17">
        <v>0</v>
      </c>
      <c r="DK152" s="17">
        <v>0</v>
      </c>
      <c r="DL152" s="18">
        <v>0</v>
      </c>
      <c r="DM152" s="18">
        <v>0</v>
      </c>
      <c r="DN152" s="18">
        <v>0</v>
      </c>
      <c r="DO152" s="18">
        <v>0</v>
      </c>
      <c r="DP152" s="18">
        <v>0</v>
      </c>
      <c r="DQ152" s="18">
        <v>0</v>
      </c>
      <c r="DR152" s="18">
        <v>0</v>
      </c>
      <c r="DS152" s="18">
        <v>0</v>
      </c>
      <c r="DT152" s="18">
        <v>0</v>
      </c>
      <c r="DU152" s="18">
        <v>116.06469919352215</v>
      </c>
      <c r="DV152" s="18">
        <v>0</v>
      </c>
      <c r="DW152" s="18">
        <v>0</v>
      </c>
      <c r="DX152" s="18">
        <v>0</v>
      </c>
      <c r="DY152" s="18">
        <v>0</v>
      </c>
      <c r="DZ152" s="18">
        <v>0</v>
      </c>
      <c r="EA152" s="18">
        <v>0</v>
      </c>
      <c r="EB152" s="18">
        <v>0</v>
      </c>
      <c r="EC152" s="18">
        <v>0</v>
      </c>
      <c r="ED152" s="18">
        <v>0</v>
      </c>
      <c r="EE152" s="18">
        <v>0</v>
      </c>
      <c r="EF152" s="18">
        <v>0</v>
      </c>
      <c r="EG152" s="18">
        <v>94.673624649224038</v>
      </c>
      <c r="EH152" s="18">
        <v>0</v>
      </c>
      <c r="EI152" s="18">
        <v>0</v>
      </c>
      <c r="EJ152" s="18">
        <v>0</v>
      </c>
      <c r="EK152" s="18">
        <v>0</v>
      </c>
      <c r="EL152" s="18">
        <v>0</v>
      </c>
      <c r="EM152" s="18">
        <v>0</v>
      </c>
      <c r="EN152" s="18">
        <v>0</v>
      </c>
      <c r="EO152" s="18">
        <v>0</v>
      </c>
      <c r="EP152" s="18">
        <v>0</v>
      </c>
      <c r="EQ152" s="18">
        <v>0</v>
      </c>
      <c r="ER152" s="18">
        <v>0</v>
      </c>
      <c r="ES152" s="18">
        <v>21.487210325374551</v>
      </c>
      <c r="ET152" s="18">
        <v>0</v>
      </c>
      <c r="EU152" s="18">
        <v>0</v>
      </c>
      <c r="EV152" s="18">
        <v>0</v>
      </c>
      <c r="EW152" s="18">
        <v>0</v>
      </c>
      <c r="EX152" s="18">
        <v>0</v>
      </c>
      <c r="EY152" s="18">
        <v>0</v>
      </c>
      <c r="EZ152" s="18">
        <v>0</v>
      </c>
      <c r="FA152" s="18">
        <v>0</v>
      </c>
      <c r="FB152" s="18">
        <v>0</v>
      </c>
      <c r="FC152" s="18">
        <v>0</v>
      </c>
      <c r="FD152" s="18">
        <v>0</v>
      </c>
      <c r="FE152" s="18">
        <v>714.06290514545606</v>
      </c>
      <c r="FF152" s="18">
        <v>0</v>
      </c>
      <c r="FG152" s="18">
        <v>0</v>
      </c>
      <c r="FH152" s="14">
        <v>0</v>
      </c>
      <c r="FI152" s="14">
        <v>0</v>
      </c>
      <c r="FJ152" s="14">
        <v>0</v>
      </c>
      <c r="FK152" s="14">
        <v>0</v>
      </c>
      <c r="FL152" s="14">
        <v>0</v>
      </c>
      <c r="FM152" s="14">
        <v>0</v>
      </c>
      <c r="FN152" s="14">
        <v>0</v>
      </c>
      <c r="FO152" s="14">
        <v>0</v>
      </c>
      <c r="FP152" s="14">
        <v>0</v>
      </c>
      <c r="FQ152" s="14">
        <v>16341394</v>
      </c>
      <c r="FR152" s="14">
        <v>0</v>
      </c>
      <c r="FS152" s="14">
        <v>0</v>
      </c>
      <c r="FT152" s="17">
        <v>0</v>
      </c>
      <c r="FU152" s="17">
        <v>0</v>
      </c>
      <c r="FV152" s="17">
        <v>0</v>
      </c>
      <c r="FW152" s="17">
        <v>0</v>
      </c>
      <c r="FX152" s="17">
        <v>0</v>
      </c>
      <c r="FY152" s="17">
        <v>0</v>
      </c>
      <c r="FZ152" s="17">
        <v>0</v>
      </c>
      <c r="GA152" s="17">
        <v>0</v>
      </c>
      <c r="GB152" s="17">
        <v>0</v>
      </c>
      <c r="GC152" s="17">
        <v>0.16986709395783495</v>
      </c>
      <c r="GD152" s="17">
        <v>0</v>
      </c>
      <c r="GE152" s="17">
        <v>0</v>
      </c>
      <c r="GF152" s="16"/>
      <c r="GG152" s="16"/>
      <c r="GH152" s="16"/>
      <c r="GI152" s="16"/>
      <c r="GJ152" s="16"/>
      <c r="GK152" s="16"/>
      <c r="GL152" s="16"/>
      <c r="GM152" s="16"/>
      <c r="GN152" s="16"/>
      <c r="GO152" s="16">
        <v>0</v>
      </c>
      <c r="GP152" s="16"/>
      <c r="GQ152" s="16"/>
      <c r="GR152" s="16"/>
      <c r="GS152" s="16"/>
      <c r="GT152" s="16"/>
      <c r="GU152" s="16"/>
      <c r="GV152" s="16"/>
      <c r="GW152" s="16"/>
      <c r="GX152" s="16"/>
      <c r="GY152" s="16"/>
      <c r="GZ152" s="16"/>
      <c r="HA152" s="16">
        <v>0</v>
      </c>
      <c r="HB152" s="16"/>
      <c r="HC152" s="16"/>
      <c r="HD152" s="16"/>
      <c r="HE152" s="16"/>
      <c r="HF152" s="16"/>
      <c r="HG152" s="16"/>
      <c r="HH152" s="16"/>
      <c r="HI152" s="16"/>
      <c r="HJ152" s="16"/>
      <c r="HK152" s="16"/>
      <c r="HL152" s="16"/>
      <c r="HM152" s="16">
        <v>0</v>
      </c>
      <c r="HN152" s="16"/>
      <c r="HO152" s="16"/>
      <c r="HP152" s="16"/>
      <c r="HQ152" s="16"/>
      <c r="HR152" s="16"/>
      <c r="HS152" s="16"/>
      <c r="HT152" s="16"/>
      <c r="HU152" s="16"/>
      <c r="HV152" s="16"/>
      <c r="HW152" s="16"/>
      <c r="HX152" s="16"/>
      <c r="HY152" s="16">
        <v>0</v>
      </c>
      <c r="HZ152" s="16"/>
      <c r="IA152" s="16"/>
      <c r="IB152" s="16"/>
      <c r="IC152" s="16"/>
      <c r="ID152" s="16"/>
      <c r="IE152" s="16"/>
      <c r="IF152" s="16"/>
      <c r="IG152" s="16"/>
      <c r="IH152" s="16"/>
      <c r="II152" s="16"/>
      <c r="IJ152" s="16"/>
      <c r="IK152" s="16">
        <v>0</v>
      </c>
      <c r="IL152" s="16"/>
      <c r="IM152" s="16"/>
      <c r="IN152" s="16"/>
      <c r="IO152" s="16"/>
      <c r="IP152" s="16"/>
      <c r="IQ152" s="16"/>
      <c r="IR152" s="16"/>
      <c r="IS152" s="16"/>
      <c r="IT152" s="16"/>
      <c r="IU152" s="16"/>
      <c r="IV152" s="16"/>
      <c r="IW152" s="16">
        <v>0</v>
      </c>
      <c r="IX152" s="16"/>
      <c r="IY152" s="16"/>
      <c r="IZ152" s="16"/>
      <c r="JA152" s="16"/>
      <c r="JB152" s="16"/>
      <c r="JC152" s="16"/>
      <c r="JD152" s="16"/>
      <c r="JE152" s="16"/>
      <c r="JF152" s="16"/>
      <c r="JG152" s="16"/>
      <c r="JH152" s="16"/>
      <c r="JI152" s="16">
        <v>0</v>
      </c>
      <c r="JJ152" s="16"/>
      <c r="JK152" s="16"/>
      <c r="JL152" s="16"/>
      <c r="JM152" s="16"/>
      <c r="JN152" s="16"/>
      <c r="JO152" s="16"/>
      <c r="JP152" s="16"/>
      <c r="JQ152" s="16"/>
      <c r="JR152" s="16"/>
      <c r="JS152" s="16"/>
      <c r="JT152" s="16"/>
      <c r="JU152" s="16">
        <v>0</v>
      </c>
      <c r="JV152" s="16"/>
      <c r="JW152" s="16"/>
      <c r="JX152" s="16"/>
      <c r="JY152" s="16"/>
      <c r="JZ152" s="16"/>
      <c r="KA152" s="16"/>
      <c r="KB152" s="16"/>
      <c r="KC152" s="16"/>
      <c r="KD152" s="16"/>
      <c r="KE152" s="16"/>
      <c r="KF152" s="16"/>
      <c r="KG152" s="16">
        <v>0</v>
      </c>
      <c r="KH152" s="16"/>
      <c r="KI152" s="16"/>
      <c r="KJ152" s="16"/>
      <c r="KK152" s="16"/>
      <c r="KL152" s="16"/>
      <c r="KM152" s="16"/>
      <c r="KN152" s="16"/>
      <c r="KO152" s="16"/>
      <c r="KP152" s="16"/>
      <c r="KQ152" s="16"/>
      <c r="KR152" s="16"/>
      <c r="KS152" s="16">
        <v>1093</v>
      </c>
      <c r="KT152" s="16"/>
      <c r="KU152" s="16"/>
      <c r="KV152" s="16"/>
      <c r="KW152" s="16"/>
      <c r="KX152" s="16"/>
      <c r="KY152" s="16"/>
      <c r="KZ152" s="16"/>
      <c r="LA152" s="16"/>
      <c r="LB152" s="16"/>
      <c r="LC152" s="16"/>
      <c r="LD152" s="16"/>
      <c r="LE152" s="16">
        <v>0</v>
      </c>
      <c r="LF152" s="16"/>
      <c r="LG152" s="16"/>
      <c r="LH152" s="16"/>
      <c r="LI152" s="16"/>
      <c r="LJ152" s="16"/>
      <c r="LK152" s="16"/>
      <c r="LL152" s="16"/>
      <c r="LM152" s="16"/>
      <c r="LN152" s="16"/>
      <c r="LO152" s="16"/>
      <c r="LP152" s="16"/>
      <c r="LQ152" s="16">
        <v>0</v>
      </c>
      <c r="LR152" s="16"/>
      <c r="LS152" s="16"/>
      <c r="LT152" s="15"/>
      <c r="LU152" s="15"/>
      <c r="LV152" s="15"/>
      <c r="LW152" s="15"/>
      <c r="LX152" s="15"/>
      <c r="LY152" s="15"/>
      <c r="LZ152" s="15"/>
      <c r="MA152" s="15"/>
      <c r="MB152" s="15"/>
      <c r="MC152" s="15">
        <v>0</v>
      </c>
      <c r="MD152" s="15"/>
      <c r="ME152" s="15"/>
      <c r="MF152" s="15"/>
      <c r="MG152" s="15"/>
      <c r="MH152" s="15"/>
      <c r="MI152" s="15"/>
      <c r="MJ152" s="15"/>
      <c r="MK152" s="15"/>
      <c r="ML152" s="15"/>
      <c r="MM152" s="15"/>
      <c r="MN152" s="15"/>
      <c r="MO152" s="15">
        <v>0</v>
      </c>
      <c r="MP152" s="15"/>
      <c r="MQ152" s="15"/>
      <c r="MR152" s="15"/>
      <c r="MS152" s="15"/>
      <c r="MT152" s="15"/>
      <c r="MU152" s="15"/>
      <c r="MV152" s="15"/>
      <c r="MW152" s="15"/>
      <c r="MX152" s="15"/>
      <c r="MY152" s="15"/>
      <c r="MZ152" s="15"/>
      <c r="NA152" s="15">
        <v>0</v>
      </c>
      <c r="NB152" s="15"/>
      <c r="NC152" s="15"/>
      <c r="ND152" s="15"/>
      <c r="NE152" s="15"/>
      <c r="NF152" s="15"/>
      <c r="NG152" s="15"/>
      <c r="NH152" s="15"/>
      <c r="NI152" s="15"/>
      <c r="NJ152" s="15"/>
      <c r="NK152" s="15"/>
      <c r="NL152" s="15"/>
      <c r="NM152" s="15">
        <v>0</v>
      </c>
      <c r="NN152" s="15"/>
      <c r="NO152" s="15"/>
      <c r="NP152" s="15"/>
      <c r="NQ152" s="15"/>
      <c r="NR152" s="15"/>
      <c r="NS152" s="15"/>
      <c r="NT152" s="15"/>
      <c r="NU152" s="15"/>
      <c r="NV152" s="15"/>
      <c r="NW152" s="15"/>
      <c r="NX152" s="15"/>
      <c r="NY152" s="15">
        <v>0</v>
      </c>
      <c r="NZ152" s="15"/>
      <c r="OA152" s="15"/>
      <c r="OB152" s="15"/>
      <c r="OC152" s="15"/>
      <c r="OD152" s="15"/>
      <c r="OE152" s="15"/>
      <c r="OF152" s="15"/>
      <c r="OG152" s="15"/>
      <c r="OH152" s="15"/>
      <c r="OI152" s="15"/>
      <c r="OJ152" s="15"/>
      <c r="OK152" s="15">
        <v>0</v>
      </c>
      <c r="OL152" s="15"/>
      <c r="OM152" s="15"/>
      <c r="ON152" s="15"/>
      <c r="OO152" s="15"/>
      <c r="OP152" s="15"/>
      <c r="OQ152" s="15"/>
      <c r="OR152" s="15"/>
      <c r="OS152" s="15"/>
      <c r="OT152" s="15"/>
      <c r="OU152" s="15"/>
      <c r="OV152" s="15"/>
      <c r="OW152" s="15">
        <v>0</v>
      </c>
      <c r="OX152" s="15"/>
      <c r="OY152" s="15"/>
      <c r="OZ152" s="15"/>
      <c r="PA152" s="15"/>
      <c r="PB152" s="15"/>
      <c r="PC152" s="15"/>
      <c r="PD152" s="15"/>
      <c r="PE152" s="15"/>
      <c r="PF152" s="15"/>
      <c r="PG152" s="15"/>
      <c r="PH152" s="15"/>
      <c r="PI152" s="15">
        <v>0</v>
      </c>
      <c r="PJ152" s="15"/>
      <c r="PK152" s="15"/>
      <c r="PL152" s="15"/>
      <c r="PM152" s="15"/>
      <c r="PN152" s="15"/>
      <c r="PO152" s="15"/>
      <c r="PP152" s="15"/>
      <c r="PQ152" s="15"/>
      <c r="PR152" s="15"/>
      <c r="PS152" s="15"/>
      <c r="PT152" s="15"/>
      <c r="PU152" s="15">
        <v>0</v>
      </c>
      <c r="PV152" s="15"/>
      <c r="PW152" s="15"/>
      <c r="PX152" s="15"/>
      <c r="PY152" s="15"/>
      <c r="PZ152" s="15"/>
      <c r="QA152" s="15"/>
      <c r="QB152" s="15"/>
      <c r="QC152" s="15"/>
      <c r="QD152" s="15"/>
      <c r="QE152" s="15"/>
      <c r="QF152" s="15"/>
      <c r="QG152" s="15">
        <v>0</v>
      </c>
      <c r="QH152" s="15"/>
      <c r="QI152" s="15"/>
    </row>
    <row r="153" spans="16:451">
      <c r="P153" s="11"/>
      <c r="Q153" s="11"/>
      <c r="R153" s="13"/>
      <c r="S153" s="13" t="s">
        <v>58</v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4"/>
      <c r="AD153" s="14">
        <v>1</v>
      </c>
      <c r="AE153" s="1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>
        <v>0</v>
      </c>
      <c r="AQ153" s="24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>
        <v>0</v>
      </c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>
        <v>0</v>
      </c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>
        <v>1132.81</v>
      </c>
      <c r="CA153" s="15"/>
      <c r="CB153" s="17" t="e">
        <v>#DIV/0!</v>
      </c>
      <c r="CC153" s="17" t="e">
        <v>#DIV/0!</v>
      </c>
      <c r="CD153" s="17" t="e">
        <v>#DIV/0!</v>
      </c>
      <c r="CE153" s="17" t="e">
        <v>#DIV/0!</v>
      </c>
      <c r="CF153" s="17" t="e">
        <v>#DIV/0!</v>
      </c>
      <c r="CG153" s="17" t="e">
        <v>#DIV/0!</v>
      </c>
      <c r="CH153" s="17" t="e">
        <v>#DIV/0!</v>
      </c>
      <c r="CI153" s="17" t="e">
        <v>#DIV/0!</v>
      </c>
      <c r="CJ153" s="17" t="e">
        <v>#DIV/0!</v>
      </c>
      <c r="CK153" s="17" t="e">
        <v>#DIV/0!</v>
      </c>
      <c r="CL153" s="17" t="e">
        <v>#DIV/0!</v>
      </c>
      <c r="CM153" s="17" t="e">
        <v>#DIV/0!</v>
      </c>
      <c r="CN153" s="17" t="e">
        <v>#DIV/0!</v>
      </c>
      <c r="CO153" s="17" t="e">
        <v>#DIV/0!</v>
      </c>
      <c r="CP153" s="17" t="e">
        <v>#DIV/0!</v>
      </c>
      <c r="CQ153" s="17" t="e">
        <v>#DIV/0!</v>
      </c>
      <c r="CR153" s="17" t="e">
        <v>#DIV/0!</v>
      </c>
      <c r="CS153" s="17" t="e">
        <v>#DIV/0!</v>
      </c>
      <c r="CT153" s="17" t="e">
        <v>#DIV/0!</v>
      </c>
      <c r="CU153" s="17" t="e">
        <v>#DIV/0!</v>
      </c>
      <c r="CV153" s="17" t="e">
        <v>#DIV/0!</v>
      </c>
      <c r="CW153" s="17" t="e">
        <v>#DIV/0!</v>
      </c>
      <c r="CX153" s="17" t="e">
        <v>#DIV/0!</v>
      </c>
      <c r="CY153" s="17" t="e">
        <v>#DIV/0!</v>
      </c>
      <c r="CZ153" s="17">
        <v>0</v>
      </c>
      <c r="DA153" s="17">
        <v>0</v>
      </c>
      <c r="DB153" s="17">
        <v>0</v>
      </c>
      <c r="DC153" s="17">
        <v>0</v>
      </c>
      <c r="DD153" s="17">
        <v>0</v>
      </c>
      <c r="DE153" s="17">
        <v>0</v>
      </c>
      <c r="DF153" s="17">
        <v>0</v>
      </c>
      <c r="DG153" s="17">
        <v>0</v>
      </c>
      <c r="DH153" s="17">
        <v>0</v>
      </c>
      <c r="DI153" s="17">
        <v>0</v>
      </c>
      <c r="DJ153" s="17">
        <v>0.1718153030667115</v>
      </c>
      <c r="DK153" s="17">
        <v>0</v>
      </c>
      <c r="DL153" s="18">
        <v>0</v>
      </c>
      <c r="DM153" s="18">
        <v>0</v>
      </c>
      <c r="DN153" s="18">
        <v>0</v>
      </c>
      <c r="DO153" s="18">
        <v>0</v>
      </c>
      <c r="DP153" s="18">
        <v>0</v>
      </c>
      <c r="DQ153" s="18">
        <v>0</v>
      </c>
      <c r="DR153" s="18">
        <v>0</v>
      </c>
      <c r="DS153" s="18">
        <v>0</v>
      </c>
      <c r="DT153" s="18">
        <v>0</v>
      </c>
      <c r="DU153" s="18">
        <v>0</v>
      </c>
      <c r="DV153" s="18">
        <v>117.54589767044874</v>
      </c>
      <c r="DW153" s="18">
        <v>0</v>
      </c>
      <c r="DX153" s="18">
        <v>0</v>
      </c>
      <c r="DY153" s="18">
        <v>0</v>
      </c>
      <c r="DZ153" s="18">
        <v>0</v>
      </c>
      <c r="EA153" s="18">
        <v>0</v>
      </c>
      <c r="EB153" s="18">
        <v>0</v>
      </c>
      <c r="EC153" s="18">
        <v>0</v>
      </c>
      <c r="ED153" s="18">
        <v>0</v>
      </c>
      <c r="EE153" s="18">
        <v>0</v>
      </c>
      <c r="EF153" s="18">
        <v>0</v>
      </c>
      <c r="EG153" s="18">
        <v>0</v>
      </c>
      <c r="EH153" s="18">
        <v>96.053444548936568</v>
      </c>
      <c r="EI153" s="18">
        <v>0</v>
      </c>
      <c r="EJ153" s="18">
        <v>0</v>
      </c>
      <c r="EK153" s="18">
        <v>0</v>
      </c>
      <c r="EL153" s="18">
        <v>0</v>
      </c>
      <c r="EM153" s="18">
        <v>0</v>
      </c>
      <c r="EN153" s="18">
        <v>0</v>
      </c>
      <c r="EO153" s="18">
        <v>0</v>
      </c>
      <c r="EP153" s="18">
        <v>0</v>
      </c>
      <c r="EQ153" s="18">
        <v>0</v>
      </c>
      <c r="ER153" s="18">
        <v>0</v>
      </c>
      <c r="ES153" s="18">
        <v>0</v>
      </c>
      <c r="ET153" s="18">
        <v>21.756352754319149</v>
      </c>
      <c r="EU153" s="18">
        <v>0</v>
      </c>
      <c r="EV153" s="18">
        <v>0</v>
      </c>
      <c r="EW153" s="18">
        <v>0</v>
      </c>
      <c r="EX153" s="18">
        <v>0</v>
      </c>
      <c r="EY153" s="18">
        <v>0</v>
      </c>
      <c r="EZ153" s="18">
        <v>0</v>
      </c>
      <c r="FA153" s="18">
        <v>0</v>
      </c>
      <c r="FB153" s="18">
        <v>0</v>
      </c>
      <c r="FC153" s="18">
        <v>0</v>
      </c>
      <c r="FD153" s="18">
        <v>0</v>
      </c>
      <c r="FE153" s="18">
        <v>0</v>
      </c>
      <c r="FF153" s="18">
        <v>665.10034086238579</v>
      </c>
      <c r="FG153" s="18">
        <v>0</v>
      </c>
      <c r="FH153" s="14">
        <v>0</v>
      </c>
      <c r="FI153" s="14">
        <v>0</v>
      </c>
      <c r="FJ153" s="14">
        <v>0</v>
      </c>
      <c r="FK153" s="14">
        <v>0</v>
      </c>
      <c r="FL153" s="14">
        <v>0</v>
      </c>
      <c r="FM153" s="14">
        <v>0</v>
      </c>
      <c r="FN153" s="14">
        <v>0</v>
      </c>
      <c r="FO153" s="14">
        <v>0</v>
      </c>
      <c r="FP153" s="14">
        <v>0</v>
      </c>
      <c r="FQ153" s="14">
        <v>0</v>
      </c>
      <c r="FR153" s="14">
        <v>74651842</v>
      </c>
      <c r="FS153" s="14">
        <v>0</v>
      </c>
      <c r="FT153" s="17">
        <v>0</v>
      </c>
      <c r="FU153" s="17">
        <v>0</v>
      </c>
      <c r="FV153" s="17">
        <v>0</v>
      </c>
      <c r="FW153" s="17">
        <v>0</v>
      </c>
      <c r="FX153" s="17">
        <v>0</v>
      </c>
      <c r="FY153" s="17">
        <v>0</v>
      </c>
      <c r="FZ153" s="17">
        <v>0</v>
      </c>
      <c r="GA153" s="17">
        <v>0</v>
      </c>
      <c r="GB153" s="17">
        <v>0</v>
      </c>
      <c r="GC153" s="17">
        <v>0</v>
      </c>
      <c r="GD153" s="17">
        <v>0.13000025960511466</v>
      </c>
      <c r="GE153" s="17">
        <v>0</v>
      </c>
      <c r="GF153" s="16"/>
      <c r="GG153" s="16"/>
      <c r="GH153" s="16"/>
      <c r="GI153" s="16"/>
      <c r="GJ153" s="16"/>
      <c r="GK153" s="16"/>
      <c r="GL153" s="16"/>
      <c r="GM153" s="16"/>
      <c r="GN153" s="16"/>
      <c r="GO153" s="16"/>
      <c r="GP153" s="16">
        <v>0</v>
      </c>
      <c r="GQ153" s="16"/>
      <c r="GR153" s="16"/>
      <c r="GS153" s="16"/>
      <c r="GT153" s="16"/>
      <c r="GU153" s="16"/>
      <c r="GV153" s="16"/>
      <c r="GW153" s="16"/>
      <c r="GX153" s="16"/>
      <c r="GY153" s="16"/>
      <c r="GZ153" s="16"/>
      <c r="HA153" s="16"/>
      <c r="HB153" s="16">
        <v>0</v>
      </c>
      <c r="HC153" s="16"/>
      <c r="HD153" s="16"/>
      <c r="HE153" s="16"/>
      <c r="HF153" s="16"/>
      <c r="HG153" s="16"/>
      <c r="HH153" s="16"/>
      <c r="HI153" s="16"/>
      <c r="HJ153" s="16"/>
      <c r="HK153" s="16"/>
      <c r="HL153" s="16"/>
      <c r="HM153" s="16"/>
      <c r="HN153" s="16">
        <v>0</v>
      </c>
      <c r="HO153" s="16"/>
      <c r="HP153" s="16"/>
      <c r="HQ153" s="16"/>
      <c r="HR153" s="16"/>
      <c r="HS153" s="16"/>
      <c r="HT153" s="16"/>
      <c r="HU153" s="16"/>
      <c r="HV153" s="16"/>
      <c r="HW153" s="16"/>
      <c r="HX153" s="16"/>
      <c r="HY153" s="16"/>
      <c r="HZ153" s="16">
        <v>0</v>
      </c>
      <c r="IA153" s="16"/>
      <c r="IB153" s="16"/>
      <c r="IC153" s="16"/>
      <c r="ID153" s="16"/>
      <c r="IE153" s="16"/>
      <c r="IF153" s="16"/>
      <c r="IG153" s="16"/>
      <c r="IH153" s="16"/>
      <c r="II153" s="16"/>
      <c r="IJ153" s="16"/>
      <c r="IK153" s="16"/>
      <c r="IL153" s="16">
        <v>0</v>
      </c>
      <c r="IM153" s="16"/>
      <c r="IN153" s="16"/>
      <c r="IO153" s="16"/>
      <c r="IP153" s="16"/>
      <c r="IQ153" s="16"/>
      <c r="IR153" s="16"/>
      <c r="IS153" s="16"/>
      <c r="IT153" s="16"/>
      <c r="IU153" s="16"/>
      <c r="IV153" s="16"/>
      <c r="IW153" s="16"/>
      <c r="IX153" s="16">
        <v>0</v>
      </c>
      <c r="IY153" s="16"/>
      <c r="IZ153" s="16"/>
      <c r="JA153" s="16"/>
      <c r="JB153" s="16"/>
      <c r="JC153" s="16"/>
      <c r="JD153" s="16"/>
      <c r="JE153" s="16"/>
      <c r="JF153" s="16"/>
      <c r="JG153" s="16"/>
      <c r="JH153" s="16"/>
      <c r="JI153" s="16"/>
      <c r="JJ153" s="16">
        <v>0</v>
      </c>
      <c r="JK153" s="16"/>
      <c r="JL153" s="16"/>
      <c r="JM153" s="16"/>
      <c r="JN153" s="16"/>
      <c r="JO153" s="16"/>
      <c r="JP153" s="16"/>
      <c r="JQ153" s="16"/>
      <c r="JR153" s="16"/>
      <c r="JS153" s="16"/>
      <c r="JT153" s="16"/>
      <c r="JU153" s="16"/>
      <c r="JV153" s="16">
        <v>0</v>
      </c>
      <c r="JW153" s="16"/>
      <c r="JX153" s="16"/>
      <c r="JY153" s="16"/>
      <c r="JZ153" s="16"/>
      <c r="KA153" s="16"/>
      <c r="KB153" s="16"/>
      <c r="KC153" s="16"/>
      <c r="KD153" s="16"/>
      <c r="KE153" s="16"/>
      <c r="KF153" s="16"/>
      <c r="KG153" s="16"/>
      <c r="KH153" s="16">
        <v>0</v>
      </c>
      <c r="KI153" s="16"/>
      <c r="KJ153" s="16"/>
      <c r="KK153" s="16"/>
      <c r="KL153" s="16"/>
      <c r="KM153" s="16"/>
      <c r="KN153" s="16"/>
      <c r="KO153" s="16"/>
      <c r="KP153" s="16"/>
      <c r="KQ153" s="16"/>
      <c r="KR153" s="16"/>
      <c r="KS153" s="16"/>
      <c r="KT153" s="16">
        <v>0</v>
      </c>
      <c r="KU153" s="16"/>
      <c r="KV153" s="16"/>
      <c r="KW153" s="16"/>
      <c r="KX153" s="16"/>
      <c r="KY153" s="16"/>
      <c r="KZ153" s="16"/>
      <c r="LA153" s="16"/>
      <c r="LB153" s="16"/>
      <c r="LC153" s="16"/>
      <c r="LD153" s="16"/>
      <c r="LE153" s="16"/>
      <c r="LF153" s="16">
        <v>5026</v>
      </c>
      <c r="LG153" s="16"/>
      <c r="LH153" s="16"/>
      <c r="LI153" s="16"/>
      <c r="LJ153" s="16"/>
      <c r="LK153" s="16"/>
      <c r="LL153" s="16"/>
      <c r="LM153" s="16"/>
      <c r="LN153" s="16"/>
      <c r="LO153" s="16"/>
      <c r="LP153" s="16"/>
      <c r="LQ153" s="16"/>
      <c r="LR153" s="16">
        <v>0</v>
      </c>
      <c r="LS153" s="16"/>
      <c r="LT153" s="15"/>
      <c r="LU153" s="15"/>
      <c r="LV153" s="15"/>
      <c r="LW153" s="15"/>
      <c r="LX153" s="15"/>
      <c r="LY153" s="15"/>
      <c r="LZ153" s="15"/>
      <c r="MA153" s="15"/>
      <c r="MB153" s="15"/>
      <c r="MC153" s="15"/>
      <c r="MD153" s="15">
        <v>0</v>
      </c>
      <c r="ME153" s="15"/>
      <c r="MF153" s="15"/>
      <c r="MG153" s="15"/>
      <c r="MH153" s="15"/>
      <c r="MI153" s="15"/>
      <c r="MJ153" s="15"/>
      <c r="MK153" s="15"/>
      <c r="ML153" s="15"/>
      <c r="MM153" s="15"/>
      <c r="MN153" s="15"/>
      <c r="MO153" s="15"/>
      <c r="MP153" s="15">
        <v>0</v>
      </c>
      <c r="MQ153" s="15"/>
      <c r="MR153" s="15"/>
      <c r="MS153" s="15"/>
      <c r="MT153" s="15"/>
      <c r="MU153" s="15"/>
      <c r="MV153" s="15"/>
      <c r="MW153" s="15"/>
      <c r="MX153" s="15"/>
      <c r="MY153" s="15"/>
      <c r="MZ153" s="15"/>
      <c r="NA153" s="15"/>
      <c r="NB153" s="15">
        <v>0</v>
      </c>
      <c r="NC153" s="15"/>
      <c r="ND153" s="15"/>
      <c r="NE153" s="15"/>
      <c r="NF153" s="15"/>
      <c r="NG153" s="15"/>
      <c r="NH153" s="15"/>
      <c r="NI153" s="15"/>
      <c r="NJ153" s="15"/>
      <c r="NK153" s="15"/>
      <c r="NL153" s="15"/>
      <c r="NM153" s="15"/>
      <c r="NN153" s="15">
        <v>0</v>
      </c>
      <c r="NO153" s="15"/>
      <c r="NP153" s="15"/>
      <c r="NQ153" s="15"/>
      <c r="NR153" s="15"/>
      <c r="NS153" s="15"/>
      <c r="NT153" s="15"/>
      <c r="NU153" s="15"/>
      <c r="NV153" s="15"/>
      <c r="NW153" s="15"/>
      <c r="NX153" s="15"/>
      <c r="NY153" s="15"/>
      <c r="NZ153" s="15">
        <v>0</v>
      </c>
      <c r="OA153" s="15"/>
      <c r="OB153" s="15"/>
      <c r="OC153" s="15"/>
      <c r="OD153" s="15"/>
      <c r="OE153" s="15"/>
      <c r="OF153" s="15"/>
      <c r="OG153" s="15"/>
      <c r="OH153" s="15"/>
      <c r="OI153" s="15"/>
      <c r="OJ153" s="15"/>
      <c r="OK153" s="15"/>
      <c r="OL153" s="15">
        <v>0</v>
      </c>
      <c r="OM153" s="15"/>
      <c r="ON153" s="15"/>
      <c r="OO153" s="15"/>
      <c r="OP153" s="15"/>
      <c r="OQ153" s="15"/>
      <c r="OR153" s="15"/>
      <c r="OS153" s="15"/>
      <c r="OT153" s="15"/>
      <c r="OU153" s="15"/>
      <c r="OV153" s="15"/>
      <c r="OW153" s="15"/>
      <c r="OX153" s="15">
        <v>0</v>
      </c>
      <c r="OY153" s="15"/>
      <c r="OZ153" s="15"/>
      <c r="PA153" s="15"/>
      <c r="PB153" s="15"/>
      <c r="PC153" s="15"/>
      <c r="PD153" s="15"/>
      <c r="PE153" s="15"/>
      <c r="PF153" s="15"/>
      <c r="PG153" s="15"/>
      <c r="PH153" s="15"/>
      <c r="PI153" s="15"/>
      <c r="PJ153" s="15">
        <v>0</v>
      </c>
      <c r="PK153" s="15"/>
      <c r="PL153" s="15"/>
      <c r="PM153" s="15"/>
      <c r="PN153" s="15"/>
      <c r="PO153" s="15"/>
      <c r="PP153" s="15"/>
      <c r="PQ153" s="15"/>
      <c r="PR153" s="15"/>
      <c r="PS153" s="15"/>
      <c r="PT153" s="15"/>
      <c r="PU153" s="15"/>
      <c r="PV153" s="15">
        <v>0</v>
      </c>
      <c r="PW153" s="15"/>
      <c r="PX153" s="15"/>
      <c r="PY153" s="15"/>
      <c r="PZ153" s="15"/>
      <c r="QA153" s="15"/>
      <c r="QB153" s="15"/>
      <c r="QC153" s="15"/>
      <c r="QD153" s="15"/>
      <c r="QE153" s="15"/>
      <c r="QF153" s="15"/>
      <c r="QG153" s="15"/>
      <c r="QH153" s="15">
        <v>0</v>
      </c>
      <c r="QI153" s="15"/>
    </row>
    <row r="154" spans="16:451">
      <c r="P154" s="11"/>
      <c r="Q154" s="11"/>
      <c r="R154" s="13"/>
      <c r="S154" s="13" t="s">
        <v>59</v>
      </c>
      <c r="T154" s="16"/>
      <c r="U154" s="16"/>
      <c r="V154" s="16"/>
      <c r="W154" s="16"/>
      <c r="X154" s="16"/>
      <c r="Y154" s="16"/>
      <c r="Z154" s="16"/>
      <c r="AA154" s="16"/>
      <c r="AB154" s="16"/>
      <c r="AC154" s="14"/>
      <c r="AD154" s="14"/>
      <c r="AE154" s="14">
        <v>1</v>
      </c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>
        <v>519570.06000000006</v>
      </c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>
        <v>519570.06000000006</v>
      </c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>
        <v>0</v>
      </c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>
        <v>0</v>
      </c>
      <c r="CB154" s="17" t="e">
        <v>#DIV/0!</v>
      </c>
      <c r="CC154" s="17" t="e">
        <v>#DIV/0!</v>
      </c>
      <c r="CD154" s="17" t="e">
        <v>#DIV/0!</v>
      </c>
      <c r="CE154" s="17" t="e">
        <v>#DIV/0!</v>
      </c>
      <c r="CF154" s="17" t="e">
        <v>#DIV/0!</v>
      </c>
      <c r="CG154" s="17" t="e">
        <v>#DIV/0!</v>
      </c>
      <c r="CH154" s="17" t="e">
        <v>#DIV/0!</v>
      </c>
      <c r="CI154" s="17" t="e">
        <v>#DIV/0!</v>
      </c>
      <c r="CJ154" s="17" t="e">
        <v>#DIV/0!</v>
      </c>
      <c r="CK154" s="17" t="e">
        <v>#DIV/0!</v>
      </c>
      <c r="CL154" s="17" t="e">
        <v>#DIV/0!</v>
      </c>
      <c r="CM154" s="17" t="e">
        <v>#DIV/0!</v>
      </c>
      <c r="CN154" s="17" t="e">
        <v>#DIV/0!</v>
      </c>
      <c r="CO154" s="17" t="e">
        <v>#DIV/0!</v>
      </c>
      <c r="CP154" s="17" t="e">
        <v>#DIV/0!</v>
      </c>
      <c r="CQ154" s="17" t="e">
        <v>#DIV/0!</v>
      </c>
      <c r="CR154" s="17" t="e">
        <v>#DIV/0!</v>
      </c>
      <c r="CS154" s="17" t="e">
        <v>#DIV/0!</v>
      </c>
      <c r="CT154" s="17" t="e">
        <v>#DIV/0!</v>
      </c>
      <c r="CU154" s="17" t="e">
        <v>#DIV/0!</v>
      </c>
      <c r="CV154" s="17" t="e">
        <v>#DIV/0!</v>
      </c>
      <c r="CW154" s="17" t="e">
        <v>#DIV/0!</v>
      </c>
      <c r="CX154" s="17" t="e">
        <v>#DIV/0!</v>
      </c>
      <c r="CY154" s="17" t="e">
        <v>#DIV/0!</v>
      </c>
      <c r="CZ154" s="17">
        <v>0</v>
      </c>
      <c r="DA154" s="17">
        <v>0</v>
      </c>
      <c r="DB154" s="17">
        <v>0</v>
      </c>
      <c r="DC154" s="17">
        <v>0</v>
      </c>
      <c r="DD154" s="17">
        <v>0</v>
      </c>
      <c r="DE154" s="17">
        <v>0</v>
      </c>
      <c r="DF154" s="17">
        <v>0</v>
      </c>
      <c r="DG154" s="17">
        <v>0</v>
      </c>
      <c r="DH154" s="17">
        <v>0</v>
      </c>
      <c r="DI154" s="17">
        <v>0</v>
      </c>
      <c r="DJ154" s="17">
        <v>0</v>
      </c>
      <c r="DK154" s="17">
        <v>0.16017876310576873</v>
      </c>
      <c r="DL154" s="18">
        <v>0</v>
      </c>
      <c r="DM154" s="18">
        <v>0</v>
      </c>
      <c r="DN154" s="18">
        <v>0</v>
      </c>
      <c r="DO154" s="18">
        <v>0</v>
      </c>
      <c r="DP154" s="18">
        <v>0</v>
      </c>
      <c r="DQ154" s="18">
        <v>0</v>
      </c>
      <c r="DR154" s="18">
        <v>0</v>
      </c>
      <c r="DS154" s="18">
        <v>0</v>
      </c>
      <c r="DT154" s="18">
        <v>0</v>
      </c>
      <c r="DU154" s="18">
        <v>0</v>
      </c>
      <c r="DV154" s="18">
        <v>0</v>
      </c>
      <c r="DW154" s="18">
        <v>114.89476467988369</v>
      </c>
      <c r="DX154" s="18">
        <v>0</v>
      </c>
      <c r="DY154" s="18">
        <v>0</v>
      </c>
      <c r="DZ154" s="18">
        <v>0</v>
      </c>
      <c r="EA154" s="18">
        <v>0</v>
      </c>
      <c r="EB154" s="18">
        <v>0</v>
      </c>
      <c r="EC154" s="18">
        <v>0</v>
      </c>
      <c r="ED154" s="18">
        <v>0</v>
      </c>
      <c r="EE154" s="18">
        <v>0</v>
      </c>
      <c r="EF154" s="18">
        <v>0</v>
      </c>
      <c r="EG154" s="18">
        <v>0</v>
      </c>
      <c r="EH154" s="18">
        <v>0</v>
      </c>
      <c r="EI154" s="18">
        <v>93.319808777567687</v>
      </c>
      <c r="EJ154" s="18">
        <v>0</v>
      </c>
      <c r="EK154" s="18">
        <v>0</v>
      </c>
      <c r="EL154" s="18">
        <v>0</v>
      </c>
      <c r="EM154" s="18">
        <v>0</v>
      </c>
      <c r="EN154" s="18">
        <v>0</v>
      </c>
      <c r="EO154" s="18">
        <v>0</v>
      </c>
      <c r="EP154" s="18">
        <v>0</v>
      </c>
      <c r="EQ154" s="18">
        <v>0</v>
      </c>
      <c r="ER154" s="18">
        <v>0</v>
      </c>
      <c r="ES154" s="18">
        <v>0</v>
      </c>
      <c r="ET154" s="18">
        <v>0</v>
      </c>
      <c r="EU154" s="18">
        <v>21.64001288932025</v>
      </c>
      <c r="EV154" s="18">
        <v>0</v>
      </c>
      <c r="EW154" s="18">
        <v>0</v>
      </c>
      <c r="EX154" s="18">
        <v>0</v>
      </c>
      <c r="EY154" s="18">
        <v>0</v>
      </c>
      <c r="EZ154" s="18">
        <v>0</v>
      </c>
      <c r="FA154" s="18">
        <v>0</v>
      </c>
      <c r="FB154" s="18">
        <v>0</v>
      </c>
      <c r="FC154" s="18">
        <v>0</v>
      </c>
      <c r="FD154" s="18">
        <v>0</v>
      </c>
      <c r="FE154" s="18">
        <v>0</v>
      </c>
      <c r="FF154" s="18">
        <v>0</v>
      </c>
      <c r="FG154" s="18">
        <v>748.0150547835301</v>
      </c>
      <c r="FH154" s="14">
        <v>0</v>
      </c>
      <c r="FI154" s="14">
        <v>0</v>
      </c>
      <c r="FJ154" s="14">
        <v>0</v>
      </c>
      <c r="FK154" s="14">
        <v>0</v>
      </c>
      <c r="FL154" s="14">
        <v>0</v>
      </c>
      <c r="FM154" s="14">
        <v>0</v>
      </c>
      <c r="FN154" s="14">
        <v>0</v>
      </c>
      <c r="FO154" s="14">
        <v>0</v>
      </c>
      <c r="FP154" s="14">
        <v>0</v>
      </c>
      <c r="FQ154" s="14">
        <v>0</v>
      </c>
      <c r="FR154" s="14">
        <v>0</v>
      </c>
      <c r="FS154" s="14">
        <v>228532677</v>
      </c>
      <c r="FT154" s="17">
        <v>0</v>
      </c>
      <c r="FU154" s="17">
        <v>0</v>
      </c>
      <c r="FV154" s="17">
        <v>0</v>
      </c>
      <c r="FW154" s="17">
        <v>0</v>
      </c>
      <c r="FX154" s="17">
        <v>0</v>
      </c>
      <c r="FY154" s="17">
        <v>0</v>
      </c>
      <c r="FZ154" s="17">
        <v>0</v>
      </c>
      <c r="GA154" s="17">
        <v>0</v>
      </c>
      <c r="GB154" s="17">
        <v>0</v>
      </c>
      <c r="GC154" s="17">
        <v>0</v>
      </c>
      <c r="GD154" s="17">
        <v>0</v>
      </c>
      <c r="GE154" s="17">
        <v>0.19617491558986105</v>
      </c>
      <c r="GF154" s="16"/>
      <c r="GG154" s="16"/>
      <c r="GH154" s="16"/>
      <c r="GI154" s="16"/>
      <c r="GJ154" s="16"/>
      <c r="GK154" s="16"/>
      <c r="GL154" s="16"/>
      <c r="GM154" s="16"/>
      <c r="GN154" s="16"/>
      <c r="GO154" s="16"/>
      <c r="GP154" s="16"/>
      <c r="GQ154" s="16">
        <v>0</v>
      </c>
      <c r="GR154" s="16"/>
      <c r="GS154" s="16"/>
      <c r="GT154" s="16"/>
      <c r="GU154" s="16"/>
      <c r="GV154" s="16"/>
      <c r="GW154" s="16"/>
      <c r="GX154" s="16"/>
      <c r="GY154" s="16"/>
      <c r="GZ154" s="16"/>
      <c r="HA154" s="16"/>
      <c r="HB154" s="16"/>
      <c r="HC154" s="16">
        <v>0</v>
      </c>
      <c r="HD154" s="16"/>
      <c r="HE154" s="16"/>
      <c r="HF154" s="16"/>
      <c r="HG154" s="16"/>
      <c r="HH154" s="16"/>
      <c r="HI154" s="16"/>
      <c r="HJ154" s="16"/>
      <c r="HK154" s="16"/>
      <c r="HL154" s="16"/>
      <c r="HM154" s="16"/>
      <c r="HN154" s="16"/>
      <c r="HO154" s="16">
        <v>0</v>
      </c>
      <c r="HP154" s="16"/>
      <c r="HQ154" s="16"/>
      <c r="HR154" s="16"/>
      <c r="HS154" s="16"/>
      <c r="HT154" s="16"/>
      <c r="HU154" s="16"/>
      <c r="HV154" s="16"/>
      <c r="HW154" s="16"/>
      <c r="HX154" s="16"/>
      <c r="HY154" s="16"/>
      <c r="HZ154" s="16"/>
      <c r="IA154" s="16">
        <v>0</v>
      </c>
      <c r="IB154" s="16"/>
      <c r="IC154" s="16"/>
      <c r="ID154" s="16"/>
      <c r="IE154" s="16"/>
      <c r="IF154" s="16"/>
      <c r="IG154" s="16"/>
      <c r="IH154" s="16"/>
      <c r="II154" s="16"/>
      <c r="IJ154" s="16"/>
      <c r="IK154" s="16"/>
      <c r="IL154" s="16"/>
      <c r="IM154" s="16">
        <v>0</v>
      </c>
      <c r="IN154" s="16"/>
      <c r="IO154" s="16"/>
      <c r="IP154" s="16"/>
      <c r="IQ154" s="16"/>
      <c r="IR154" s="16"/>
      <c r="IS154" s="16"/>
      <c r="IT154" s="16"/>
      <c r="IU154" s="16"/>
      <c r="IV154" s="16"/>
      <c r="IW154" s="16"/>
      <c r="IX154" s="16"/>
      <c r="IY154" s="16">
        <v>0</v>
      </c>
      <c r="IZ154" s="16"/>
      <c r="JA154" s="16"/>
      <c r="JB154" s="16"/>
      <c r="JC154" s="16"/>
      <c r="JD154" s="16"/>
      <c r="JE154" s="16"/>
      <c r="JF154" s="16"/>
      <c r="JG154" s="16"/>
      <c r="JH154" s="16"/>
      <c r="JI154" s="16"/>
      <c r="JJ154" s="16"/>
      <c r="JK154" s="16">
        <v>0</v>
      </c>
      <c r="JL154" s="16"/>
      <c r="JM154" s="16"/>
      <c r="JN154" s="16"/>
      <c r="JO154" s="16"/>
      <c r="JP154" s="16"/>
      <c r="JQ154" s="16"/>
      <c r="JR154" s="16"/>
      <c r="JS154" s="16"/>
      <c r="JT154" s="16"/>
      <c r="JU154" s="16"/>
      <c r="JV154" s="16"/>
      <c r="JW154" s="16">
        <v>0</v>
      </c>
      <c r="JX154" s="16"/>
      <c r="JY154" s="16"/>
      <c r="JZ154" s="16"/>
      <c r="KA154" s="16"/>
      <c r="KB154" s="16"/>
      <c r="KC154" s="16"/>
      <c r="KD154" s="16"/>
      <c r="KE154" s="16"/>
      <c r="KF154" s="16"/>
      <c r="KG154" s="16"/>
      <c r="KH154" s="16"/>
      <c r="KI154" s="16">
        <v>0</v>
      </c>
      <c r="KJ154" s="16"/>
      <c r="KK154" s="16"/>
      <c r="KL154" s="16"/>
      <c r="KM154" s="16"/>
      <c r="KN154" s="16"/>
      <c r="KO154" s="16"/>
      <c r="KP154" s="16"/>
      <c r="KQ154" s="16"/>
      <c r="KR154" s="16"/>
      <c r="KS154" s="16"/>
      <c r="KT154" s="16"/>
      <c r="KU154" s="16">
        <v>0</v>
      </c>
      <c r="KV154" s="16"/>
      <c r="KW154" s="16"/>
      <c r="KX154" s="16"/>
      <c r="KY154" s="16"/>
      <c r="KZ154" s="16"/>
      <c r="LA154" s="16"/>
      <c r="LB154" s="16"/>
      <c r="LC154" s="16"/>
      <c r="LD154" s="16"/>
      <c r="LE154" s="16"/>
      <c r="LF154" s="16"/>
      <c r="LG154" s="16">
        <v>0</v>
      </c>
      <c r="LH154" s="16"/>
      <c r="LI154" s="16"/>
      <c r="LJ154" s="16"/>
      <c r="LK154" s="16"/>
      <c r="LL154" s="16"/>
      <c r="LM154" s="16"/>
      <c r="LN154" s="16"/>
      <c r="LO154" s="16"/>
      <c r="LP154" s="16"/>
      <c r="LQ154" s="16"/>
      <c r="LR154" s="16"/>
      <c r="LS154" s="16">
        <v>14355</v>
      </c>
      <c r="LT154" s="15"/>
      <c r="LU154" s="15"/>
      <c r="LV154" s="15"/>
      <c r="LW154" s="15"/>
      <c r="LX154" s="15"/>
      <c r="LY154" s="15"/>
      <c r="LZ154" s="15"/>
      <c r="MA154" s="15"/>
      <c r="MB154" s="15"/>
      <c r="MC154" s="15"/>
      <c r="MD154" s="15"/>
      <c r="ME154" s="15">
        <v>0</v>
      </c>
      <c r="MF154" s="15"/>
      <c r="MG154" s="15"/>
      <c r="MH154" s="15"/>
      <c r="MI154" s="15"/>
      <c r="MJ154" s="15"/>
      <c r="MK154" s="15"/>
      <c r="ML154" s="15"/>
      <c r="MM154" s="15"/>
      <c r="MN154" s="15"/>
      <c r="MO154" s="15"/>
      <c r="MP154" s="15"/>
      <c r="MQ154" s="15">
        <v>0</v>
      </c>
      <c r="MR154" s="15"/>
      <c r="MS154" s="15"/>
      <c r="MT154" s="15"/>
      <c r="MU154" s="15"/>
      <c r="MV154" s="15"/>
      <c r="MW154" s="15"/>
      <c r="MX154" s="15"/>
      <c r="MY154" s="15"/>
      <c r="MZ154" s="15"/>
      <c r="NA154" s="15"/>
      <c r="NB154" s="15"/>
      <c r="NC154" s="15">
        <v>0</v>
      </c>
      <c r="ND154" s="15"/>
      <c r="NE154" s="15"/>
      <c r="NF154" s="15"/>
      <c r="NG154" s="15"/>
      <c r="NH154" s="15"/>
      <c r="NI154" s="15"/>
      <c r="NJ154" s="15"/>
      <c r="NK154" s="15"/>
      <c r="NL154" s="15"/>
      <c r="NM154" s="15"/>
      <c r="NN154" s="15"/>
      <c r="NO154" s="15">
        <v>0</v>
      </c>
      <c r="NP154" s="15"/>
      <c r="NQ154" s="15"/>
      <c r="NR154" s="15"/>
      <c r="NS154" s="15"/>
      <c r="NT154" s="15"/>
      <c r="NU154" s="15"/>
      <c r="NV154" s="15"/>
      <c r="NW154" s="15"/>
      <c r="NX154" s="15"/>
      <c r="NY154" s="15"/>
      <c r="NZ154" s="15"/>
      <c r="OA154" s="15">
        <v>0</v>
      </c>
      <c r="OB154" s="15"/>
      <c r="OC154" s="15"/>
      <c r="OD154" s="15"/>
      <c r="OE154" s="15"/>
      <c r="OF154" s="15"/>
      <c r="OG154" s="15"/>
      <c r="OH154" s="15"/>
      <c r="OI154" s="15"/>
      <c r="OJ154" s="15"/>
      <c r="OK154" s="15"/>
      <c r="OL154" s="15"/>
      <c r="OM154" s="15">
        <v>0</v>
      </c>
      <c r="ON154" s="15"/>
      <c r="OO154" s="15"/>
      <c r="OP154" s="15"/>
      <c r="OQ154" s="15"/>
      <c r="OR154" s="15"/>
      <c r="OS154" s="15"/>
      <c r="OT154" s="15"/>
      <c r="OU154" s="15"/>
      <c r="OV154" s="15"/>
      <c r="OW154" s="15"/>
      <c r="OX154" s="15"/>
      <c r="OY154" s="15">
        <v>0</v>
      </c>
      <c r="OZ154" s="15"/>
      <c r="PA154" s="15"/>
      <c r="PB154" s="15"/>
      <c r="PC154" s="15"/>
      <c r="PD154" s="15"/>
      <c r="PE154" s="15"/>
      <c r="PF154" s="15"/>
      <c r="PG154" s="15"/>
      <c r="PH154" s="15"/>
      <c r="PI154" s="15"/>
      <c r="PJ154" s="15"/>
      <c r="PK154" s="15">
        <v>0</v>
      </c>
      <c r="PL154" s="15"/>
      <c r="PM154" s="15"/>
      <c r="PN154" s="15"/>
      <c r="PO154" s="15"/>
      <c r="PP154" s="15"/>
      <c r="PQ154" s="15"/>
      <c r="PR154" s="15"/>
      <c r="PS154" s="15"/>
      <c r="PT154" s="15"/>
      <c r="PU154" s="15"/>
      <c r="PV154" s="15"/>
      <c r="PW154" s="15">
        <v>0</v>
      </c>
      <c r="PX154" s="15"/>
      <c r="PY154" s="15"/>
      <c r="PZ154" s="15"/>
      <c r="QA154" s="15"/>
      <c r="QB154" s="15"/>
      <c r="QC154" s="15"/>
      <c r="QD154" s="15"/>
      <c r="QE154" s="15"/>
      <c r="QF154" s="15"/>
      <c r="QG154" s="15"/>
      <c r="QH154" s="15"/>
      <c r="QI154" s="15">
        <v>0</v>
      </c>
    </row>
    <row r="155" spans="16:451">
      <c r="P155" s="11"/>
      <c r="Q155" s="11"/>
      <c r="R155" s="13" t="s">
        <v>111</v>
      </c>
      <c r="S155" s="13" t="s">
        <v>48</v>
      </c>
      <c r="T155" s="16"/>
      <c r="U155" s="16">
        <v>21</v>
      </c>
      <c r="V155" s="16"/>
      <c r="W155" s="16"/>
      <c r="X155" s="16"/>
      <c r="Y155" s="16"/>
      <c r="Z155" s="16"/>
      <c r="AA155" s="16"/>
      <c r="AB155" s="16">
        <v>1</v>
      </c>
      <c r="AC155" s="16"/>
      <c r="AD155" s="16"/>
      <c r="AE155" s="16"/>
      <c r="AF155" s="24"/>
      <c r="AG155" s="24">
        <v>110574.22000000002</v>
      </c>
      <c r="AH155" s="24"/>
      <c r="AI155" s="24"/>
      <c r="AJ155" s="24"/>
      <c r="AK155" s="24"/>
      <c r="AL155" s="24"/>
      <c r="AM155" s="24"/>
      <c r="AN155" s="24">
        <v>0</v>
      </c>
      <c r="AO155" s="24"/>
      <c r="AP155" s="24"/>
      <c r="AQ155" s="24"/>
      <c r="AR155" s="15"/>
      <c r="AS155" s="15">
        <v>110574.22000000002</v>
      </c>
      <c r="AT155" s="15"/>
      <c r="AU155" s="15"/>
      <c r="AV155" s="15"/>
      <c r="AW155" s="15"/>
      <c r="AX155" s="15"/>
      <c r="AY155" s="15"/>
      <c r="AZ155" s="15">
        <v>0</v>
      </c>
      <c r="BA155" s="15"/>
      <c r="BB155" s="15"/>
      <c r="BC155" s="15"/>
      <c r="BD155" s="15"/>
      <c r="BE155" s="15">
        <v>0</v>
      </c>
      <c r="BF155" s="15"/>
      <c r="BG155" s="15"/>
      <c r="BH155" s="15"/>
      <c r="BI155" s="15"/>
      <c r="BJ155" s="15"/>
      <c r="BK155" s="15"/>
      <c r="BL155" s="15">
        <v>0</v>
      </c>
      <c r="BM155" s="15"/>
      <c r="BN155" s="15"/>
      <c r="BO155" s="15"/>
      <c r="BP155" s="15"/>
      <c r="BQ155" s="15">
        <v>1436.2228815833323</v>
      </c>
      <c r="BR155" s="15"/>
      <c r="BS155" s="15"/>
      <c r="BT155" s="15"/>
      <c r="BU155" s="15"/>
      <c r="BV155" s="15"/>
      <c r="BW155" s="15"/>
      <c r="BX155" s="15">
        <v>0</v>
      </c>
      <c r="BY155" s="15"/>
      <c r="BZ155" s="15"/>
      <c r="CA155" s="15"/>
      <c r="CB155" s="17" t="e">
        <v>#DIV/0!</v>
      </c>
      <c r="CC155" s="17">
        <v>0</v>
      </c>
      <c r="CD155" s="17" t="e">
        <v>#DIV/0!</v>
      </c>
      <c r="CE155" s="17" t="e">
        <v>#DIV/0!</v>
      </c>
      <c r="CF155" s="17" t="e">
        <v>#DIV/0!</v>
      </c>
      <c r="CG155" s="17" t="e">
        <v>#DIV/0!</v>
      </c>
      <c r="CH155" s="17" t="e">
        <v>#DIV/0!</v>
      </c>
      <c r="CI155" s="17" t="e">
        <v>#DIV/0!</v>
      </c>
      <c r="CJ155" s="17" t="e">
        <v>#DIV/0!</v>
      </c>
      <c r="CK155" s="17" t="e">
        <v>#DIV/0!</v>
      </c>
      <c r="CL155" s="17" t="e">
        <v>#DIV/0!</v>
      </c>
      <c r="CM155" s="17" t="e">
        <v>#DIV/0!</v>
      </c>
      <c r="CN155" s="17" t="e">
        <v>#DIV/0!</v>
      </c>
      <c r="CO155" s="17">
        <v>0</v>
      </c>
      <c r="CP155" s="17" t="e">
        <v>#DIV/0!</v>
      </c>
      <c r="CQ155" s="17" t="e">
        <v>#DIV/0!</v>
      </c>
      <c r="CR155" s="17" t="e">
        <v>#DIV/0!</v>
      </c>
      <c r="CS155" s="17" t="e">
        <v>#DIV/0!</v>
      </c>
      <c r="CT155" s="17" t="e">
        <v>#DIV/0!</v>
      </c>
      <c r="CU155" s="17" t="e">
        <v>#DIV/0!</v>
      </c>
      <c r="CV155" s="17" t="e">
        <v>#DIV/0!</v>
      </c>
      <c r="CW155" s="17" t="e">
        <v>#DIV/0!</v>
      </c>
      <c r="CX155" s="17" t="e">
        <v>#DIV/0!</v>
      </c>
      <c r="CY155" s="17" t="e">
        <v>#DIV/0!</v>
      </c>
      <c r="CZ155" s="17">
        <v>0</v>
      </c>
      <c r="DA155" s="17">
        <v>0.17148067523098831</v>
      </c>
      <c r="DB155" s="17">
        <v>0</v>
      </c>
      <c r="DC155" s="17">
        <v>0</v>
      </c>
      <c r="DD155" s="17">
        <v>0</v>
      </c>
      <c r="DE155" s="17">
        <v>0</v>
      </c>
      <c r="DF155" s="17">
        <v>0</v>
      </c>
      <c r="DG155" s="17">
        <v>0</v>
      </c>
      <c r="DH155" s="17">
        <v>0.1699</v>
      </c>
      <c r="DI155" s="17">
        <v>0</v>
      </c>
      <c r="DJ155" s="17">
        <v>0</v>
      </c>
      <c r="DK155" s="17">
        <v>0</v>
      </c>
      <c r="DL155" s="18">
        <v>0</v>
      </c>
      <c r="DM155" s="18">
        <v>106.53057062827791</v>
      </c>
      <c r="DN155" s="18">
        <v>0</v>
      </c>
      <c r="DO155" s="18">
        <v>0</v>
      </c>
      <c r="DP155" s="18">
        <v>0</v>
      </c>
      <c r="DQ155" s="18">
        <v>0</v>
      </c>
      <c r="DR155" s="18">
        <v>0</v>
      </c>
      <c r="DS155" s="18">
        <v>0</v>
      </c>
      <c r="DT155" s="18">
        <v>120</v>
      </c>
      <c r="DU155" s="18">
        <v>0</v>
      </c>
      <c r="DV155" s="18">
        <v>0</v>
      </c>
      <c r="DW155" s="18">
        <v>0</v>
      </c>
      <c r="DX155" s="18">
        <v>0</v>
      </c>
      <c r="DY155" s="18">
        <v>76.008878743550554</v>
      </c>
      <c r="DZ155" s="18">
        <v>0</v>
      </c>
      <c r="EA155" s="18">
        <v>0</v>
      </c>
      <c r="EB155" s="18">
        <v>0</v>
      </c>
      <c r="EC155" s="18">
        <v>0</v>
      </c>
      <c r="ED155" s="18">
        <v>0</v>
      </c>
      <c r="EE155" s="18">
        <v>0</v>
      </c>
      <c r="EF155" s="18">
        <v>84</v>
      </c>
      <c r="EG155" s="18">
        <v>0</v>
      </c>
      <c r="EH155" s="18">
        <v>0</v>
      </c>
      <c r="EI155" s="18">
        <v>0</v>
      </c>
      <c r="EJ155" s="18">
        <v>0</v>
      </c>
      <c r="EK155" s="18">
        <v>30.832118215344448</v>
      </c>
      <c r="EL155" s="18">
        <v>0</v>
      </c>
      <c r="EM155" s="18">
        <v>0</v>
      </c>
      <c r="EN155" s="18">
        <v>0</v>
      </c>
      <c r="EO155" s="18">
        <v>0</v>
      </c>
      <c r="EP155" s="18">
        <v>0</v>
      </c>
      <c r="EQ155" s="18">
        <v>0</v>
      </c>
      <c r="ER155" s="18">
        <v>36</v>
      </c>
      <c r="ES155" s="18">
        <v>0</v>
      </c>
      <c r="ET155" s="18">
        <v>0</v>
      </c>
      <c r="EU155" s="18">
        <v>0</v>
      </c>
      <c r="EV155" s="18">
        <v>0</v>
      </c>
      <c r="EW155" s="18">
        <v>608.04838135464161</v>
      </c>
      <c r="EX155" s="18">
        <v>0</v>
      </c>
      <c r="EY155" s="18">
        <v>0</v>
      </c>
      <c r="EZ155" s="18">
        <v>0</v>
      </c>
      <c r="FA155" s="18">
        <v>0</v>
      </c>
      <c r="FB155" s="18">
        <v>0</v>
      </c>
      <c r="FC155" s="18">
        <v>0</v>
      </c>
      <c r="FD155" s="18">
        <v>620.5</v>
      </c>
      <c r="FE155" s="18">
        <v>0</v>
      </c>
      <c r="FF155" s="18">
        <v>0</v>
      </c>
      <c r="FG155" s="18">
        <v>0</v>
      </c>
      <c r="FH155" s="14">
        <v>0</v>
      </c>
      <c r="FI155" s="14">
        <v>10997.809523809523</v>
      </c>
      <c r="FJ155" s="14">
        <v>0</v>
      </c>
      <c r="FK155" s="14">
        <v>0</v>
      </c>
      <c r="FL155" s="14">
        <v>0</v>
      </c>
      <c r="FM155" s="14">
        <v>0</v>
      </c>
      <c r="FN155" s="14">
        <v>0</v>
      </c>
      <c r="FO155" s="14">
        <v>0</v>
      </c>
      <c r="FP155" s="14">
        <v>8900</v>
      </c>
      <c r="FQ155" s="14">
        <v>0</v>
      </c>
      <c r="FR155" s="14">
        <v>0</v>
      </c>
      <c r="FS155" s="14">
        <v>0</v>
      </c>
      <c r="FT155" s="17">
        <v>0</v>
      </c>
      <c r="FU155" s="17">
        <v>0.16172064566970046</v>
      </c>
      <c r="FV155" s="17">
        <v>0</v>
      </c>
      <c r="FW155" s="17">
        <v>0</v>
      </c>
      <c r="FX155" s="17">
        <v>0</v>
      </c>
      <c r="FY155" s="17">
        <v>0</v>
      </c>
      <c r="FZ155" s="17">
        <v>0</v>
      </c>
      <c r="GA155" s="17">
        <v>0</v>
      </c>
      <c r="GB155" s="17">
        <v>0.1</v>
      </c>
      <c r="GC155" s="17">
        <v>0</v>
      </c>
      <c r="GD155" s="17">
        <v>0</v>
      </c>
      <c r="GE155" s="17">
        <v>0</v>
      </c>
      <c r="GF155" s="16"/>
      <c r="GG155" s="16">
        <v>0</v>
      </c>
      <c r="GH155" s="16"/>
      <c r="GI155" s="16"/>
      <c r="GJ155" s="16"/>
      <c r="GK155" s="16"/>
      <c r="GL155" s="16"/>
      <c r="GM155" s="16"/>
      <c r="GN155" s="16">
        <v>0</v>
      </c>
      <c r="GO155" s="16"/>
      <c r="GP155" s="16"/>
      <c r="GQ155" s="16"/>
      <c r="GR155" s="16"/>
      <c r="GS155" s="16">
        <v>21</v>
      </c>
      <c r="GT155" s="16"/>
      <c r="GU155" s="16"/>
      <c r="GV155" s="16"/>
      <c r="GW155" s="16"/>
      <c r="GX155" s="16"/>
      <c r="GY155" s="16"/>
      <c r="GZ155" s="16">
        <v>0</v>
      </c>
      <c r="HA155" s="16"/>
      <c r="HB155" s="16"/>
      <c r="HC155" s="16"/>
      <c r="HD155" s="16"/>
      <c r="HE155" s="16">
        <v>0</v>
      </c>
      <c r="HF155" s="16"/>
      <c r="HG155" s="16"/>
      <c r="HH155" s="16"/>
      <c r="HI155" s="16"/>
      <c r="HJ155" s="16"/>
      <c r="HK155" s="16"/>
      <c r="HL155" s="16">
        <v>0</v>
      </c>
      <c r="HM155" s="16"/>
      <c r="HN155" s="16"/>
      <c r="HO155" s="16"/>
      <c r="HP155" s="16"/>
      <c r="HQ155" s="16">
        <v>0</v>
      </c>
      <c r="HR155" s="16"/>
      <c r="HS155" s="16"/>
      <c r="HT155" s="16"/>
      <c r="HU155" s="16"/>
      <c r="HV155" s="16"/>
      <c r="HW155" s="16"/>
      <c r="HX155" s="16">
        <v>0</v>
      </c>
      <c r="HY155" s="16"/>
      <c r="HZ155" s="16"/>
      <c r="IA155" s="16"/>
      <c r="IB155" s="16"/>
      <c r="IC155" s="16">
        <v>0</v>
      </c>
      <c r="ID155" s="16"/>
      <c r="IE155" s="16"/>
      <c r="IF155" s="16"/>
      <c r="IG155" s="16"/>
      <c r="IH155" s="16"/>
      <c r="II155" s="16"/>
      <c r="IJ155" s="16">
        <v>0</v>
      </c>
      <c r="IK155" s="16"/>
      <c r="IL155" s="16"/>
      <c r="IM155" s="16"/>
      <c r="IN155" s="16"/>
      <c r="IO155" s="16">
        <v>0</v>
      </c>
      <c r="IP155" s="16"/>
      <c r="IQ155" s="16"/>
      <c r="IR155" s="16"/>
      <c r="IS155" s="16"/>
      <c r="IT155" s="16"/>
      <c r="IU155" s="16"/>
      <c r="IV155" s="16">
        <v>0</v>
      </c>
      <c r="IW155" s="16"/>
      <c r="IX155" s="16"/>
      <c r="IY155" s="16"/>
      <c r="IZ155" s="16"/>
      <c r="JA155" s="16">
        <v>0</v>
      </c>
      <c r="JB155" s="16"/>
      <c r="JC155" s="16"/>
      <c r="JD155" s="16"/>
      <c r="JE155" s="16"/>
      <c r="JF155" s="16"/>
      <c r="JG155" s="16"/>
      <c r="JH155" s="16">
        <v>0</v>
      </c>
      <c r="JI155" s="16"/>
      <c r="JJ155" s="16"/>
      <c r="JK155" s="16"/>
      <c r="JL155" s="16"/>
      <c r="JM155" s="16">
        <v>0</v>
      </c>
      <c r="JN155" s="16"/>
      <c r="JO155" s="16"/>
      <c r="JP155" s="16"/>
      <c r="JQ155" s="16"/>
      <c r="JR155" s="16"/>
      <c r="JS155" s="16"/>
      <c r="JT155" s="16">
        <v>0</v>
      </c>
      <c r="JU155" s="16"/>
      <c r="JV155" s="16"/>
      <c r="JW155" s="16"/>
      <c r="JX155" s="16"/>
      <c r="JY155" s="16">
        <v>0</v>
      </c>
      <c r="JZ155" s="16"/>
      <c r="KA155" s="16"/>
      <c r="KB155" s="16"/>
      <c r="KC155" s="16"/>
      <c r="KD155" s="16"/>
      <c r="KE155" s="16"/>
      <c r="KF155" s="16">
        <v>1</v>
      </c>
      <c r="KG155" s="16"/>
      <c r="KH155" s="16"/>
      <c r="KI155" s="16"/>
      <c r="KJ155" s="16"/>
      <c r="KK155" s="16">
        <v>0</v>
      </c>
      <c r="KL155" s="16"/>
      <c r="KM155" s="16"/>
      <c r="KN155" s="16"/>
      <c r="KO155" s="16"/>
      <c r="KP155" s="16"/>
      <c r="KQ155" s="16"/>
      <c r="KR155" s="16">
        <v>0</v>
      </c>
      <c r="KS155" s="16"/>
      <c r="KT155" s="16"/>
      <c r="KU155" s="16"/>
      <c r="KV155" s="16"/>
      <c r="KW155" s="16">
        <v>0</v>
      </c>
      <c r="KX155" s="16"/>
      <c r="KY155" s="16"/>
      <c r="KZ155" s="16"/>
      <c r="LA155" s="16"/>
      <c r="LB155" s="16"/>
      <c r="LC155" s="16"/>
      <c r="LD155" s="16">
        <v>0</v>
      </c>
      <c r="LE155" s="16"/>
      <c r="LF155" s="16"/>
      <c r="LG155" s="16"/>
      <c r="LH155" s="16"/>
      <c r="LI155" s="16">
        <v>0</v>
      </c>
      <c r="LJ155" s="16"/>
      <c r="LK155" s="16"/>
      <c r="LL155" s="16"/>
      <c r="LM155" s="16"/>
      <c r="LN155" s="16"/>
      <c r="LO155" s="16"/>
      <c r="LP155" s="16">
        <v>0</v>
      </c>
      <c r="LQ155" s="16"/>
      <c r="LR155" s="16"/>
      <c r="LS155" s="16"/>
      <c r="LT155" s="15"/>
      <c r="LU155" s="15">
        <v>0</v>
      </c>
      <c r="LV155" s="15"/>
      <c r="LW155" s="15"/>
      <c r="LX155" s="15"/>
      <c r="LY155" s="15"/>
      <c r="LZ155" s="15"/>
      <c r="MA155" s="15"/>
      <c r="MB155" s="15">
        <v>0</v>
      </c>
      <c r="MC155" s="15"/>
      <c r="MD155" s="15"/>
      <c r="ME155" s="15"/>
      <c r="MF155" s="15"/>
      <c r="MG155" s="15">
        <v>110574.22000000002</v>
      </c>
      <c r="MH155" s="15"/>
      <c r="MI155" s="15"/>
      <c r="MJ155" s="15"/>
      <c r="MK155" s="15"/>
      <c r="ML155" s="15"/>
      <c r="MM155" s="15"/>
      <c r="MN155" s="15">
        <v>0</v>
      </c>
      <c r="MO155" s="15"/>
      <c r="MP155" s="15"/>
      <c r="MQ155" s="15"/>
      <c r="MR155" s="15"/>
      <c r="MS155" s="15">
        <v>0</v>
      </c>
      <c r="MT155" s="15"/>
      <c r="MU155" s="15"/>
      <c r="MV155" s="15"/>
      <c r="MW155" s="15"/>
      <c r="MX155" s="15"/>
      <c r="MY155" s="15"/>
      <c r="MZ155" s="15">
        <v>0</v>
      </c>
      <c r="NA155" s="15"/>
      <c r="NB155" s="15"/>
      <c r="NC155" s="15"/>
      <c r="ND155" s="15"/>
      <c r="NE155" s="15">
        <v>0</v>
      </c>
      <c r="NF155" s="15"/>
      <c r="NG155" s="15"/>
      <c r="NH155" s="15"/>
      <c r="NI155" s="15"/>
      <c r="NJ155" s="15"/>
      <c r="NK155" s="15"/>
      <c r="NL155" s="15">
        <v>0</v>
      </c>
      <c r="NM155" s="15"/>
      <c r="NN155" s="15"/>
      <c r="NO155" s="15"/>
      <c r="NP155" s="15"/>
      <c r="NQ155" s="15">
        <v>0</v>
      </c>
      <c r="NR155" s="15"/>
      <c r="NS155" s="15"/>
      <c r="NT155" s="15"/>
      <c r="NU155" s="15"/>
      <c r="NV155" s="15"/>
      <c r="NW155" s="15"/>
      <c r="NX155" s="15">
        <v>0</v>
      </c>
      <c r="NY155" s="15"/>
      <c r="NZ155" s="15"/>
      <c r="OA155" s="15"/>
      <c r="OB155" s="15"/>
      <c r="OC155" s="15">
        <v>0</v>
      </c>
      <c r="OD155" s="15"/>
      <c r="OE155" s="15"/>
      <c r="OF155" s="15"/>
      <c r="OG155" s="15"/>
      <c r="OH155" s="15"/>
      <c r="OI155" s="15"/>
      <c r="OJ155" s="15">
        <v>0</v>
      </c>
      <c r="OK155" s="15"/>
      <c r="OL155" s="15"/>
      <c r="OM155" s="15"/>
      <c r="ON155" s="15"/>
      <c r="OO155" s="15">
        <v>0</v>
      </c>
      <c r="OP155" s="15"/>
      <c r="OQ155" s="15"/>
      <c r="OR155" s="15"/>
      <c r="OS155" s="15"/>
      <c r="OT155" s="15"/>
      <c r="OU155" s="15"/>
      <c r="OV155" s="15">
        <v>0</v>
      </c>
      <c r="OW155" s="15"/>
      <c r="OX155" s="15"/>
      <c r="OY155" s="15"/>
      <c r="OZ155" s="15"/>
      <c r="PA155" s="15">
        <v>0</v>
      </c>
      <c r="PB155" s="15"/>
      <c r="PC155" s="15"/>
      <c r="PD155" s="15"/>
      <c r="PE155" s="15"/>
      <c r="PF155" s="15"/>
      <c r="PG155" s="15"/>
      <c r="PH155" s="15">
        <v>0</v>
      </c>
      <c r="PI155" s="15"/>
      <c r="PJ155" s="15"/>
      <c r="PK155" s="15"/>
      <c r="PL155" s="15"/>
      <c r="PM155" s="15">
        <v>0</v>
      </c>
      <c r="PN155" s="15"/>
      <c r="PO155" s="15"/>
      <c r="PP155" s="15"/>
      <c r="PQ155" s="15"/>
      <c r="PR155" s="15"/>
      <c r="PS155" s="15"/>
      <c r="PT155" s="15">
        <v>0</v>
      </c>
      <c r="PU155" s="15"/>
      <c r="PV155" s="15"/>
      <c r="PW155" s="15"/>
      <c r="PX155" s="15"/>
      <c r="PY155" s="15">
        <v>0</v>
      </c>
      <c r="PZ155" s="15"/>
      <c r="QA155" s="15"/>
      <c r="QB155" s="15"/>
      <c r="QC155" s="15"/>
      <c r="QD155" s="15"/>
      <c r="QE155" s="15"/>
      <c r="QF155" s="15">
        <v>0</v>
      </c>
      <c r="QG155" s="15"/>
      <c r="QH155" s="15"/>
      <c r="QI155" s="15"/>
    </row>
    <row r="156" spans="16:451">
      <c r="P156" s="11">
        <v>1.13184875089637E-2</v>
      </c>
      <c r="Q156" s="11"/>
      <c r="R156" s="13"/>
      <c r="S156" s="13" t="s">
        <v>49</v>
      </c>
      <c r="T156" s="16"/>
      <c r="U156" s="16">
        <v>50600</v>
      </c>
      <c r="V156" s="16">
        <v>584</v>
      </c>
      <c r="W156" s="16">
        <v>44</v>
      </c>
      <c r="X156" s="16">
        <v>2</v>
      </c>
      <c r="Y156" s="16">
        <v>2</v>
      </c>
      <c r="Z156" s="16">
        <v>2</v>
      </c>
      <c r="AA156" s="16">
        <v>26</v>
      </c>
      <c r="AB156" s="16">
        <v>337</v>
      </c>
      <c r="AC156" s="16"/>
      <c r="AD156" s="16"/>
      <c r="AE156" s="16"/>
      <c r="AF156" s="24"/>
      <c r="AG156" s="24">
        <v>491944771.56531054</v>
      </c>
      <c r="AH156" s="24">
        <v>5955403.7132662768</v>
      </c>
      <c r="AI156" s="24">
        <v>447616.07266976696</v>
      </c>
      <c r="AJ156" s="24">
        <v>22801.08</v>
      </c>
      <c r="AK156" s="24">
        <v>22244.977307692301</v>
      </c>
      <c r="AL156" s="24">
        <v>24222.735000000001</v>
      </c>
      <c r="AM156" s="24">
        <v>191958.86999999997</v>
      </c>
      <c r="AN156" s="24">
        <v>2773058.0082416004</v>
      </c>
      <c r="AO156" s="24"/>
      <c r="AP156" s="24"/>
      <c r="AQ156" s="24"/>
      <c r="AR156" s="15"/>
      <c r="AS156" s="15">
        <v>488636607.02984673</v>
      </c>
      <c r="AT156" s="15">
        <v>5940895.1999999983</v>
      </c>
      <c r="AU156" s="15">
        <v>446851.92999999993</v>
      </c>
      <c r="AV156" s="15">
        <v>22725.809999999998</v>
      </c>
      <c r="AW156" s="15">
        <v>22139.53</v>
      </c>
      <c r="AX156" s="15">
        <v>0</v>
      </c>
      <c r="AY156" s="15">
        <v>0</v>
      </c>
      <c r="AZ156" s="15">
        <v>0</v>
      </c>
      <c r="BA156" s="15"/>
      <c r="BB156" s="15"/>
      <c r="BC156" s="15"/>
      <c r="BD156" s="15"/>
      <c r="BE156" s="15">
        <v>3348795.2002914026</v>
      </c>
      <c r="BF156" s="15">
        <v>20766.475147275742</v>
      </c>
      <c r="BG156" s="15">
        <v>1055.7126697669278</v>
      </c>
      <c r="BH156" s="15">
        <v>75.270000000000394</v>
      </c>
      <c r="BI156" s="15">
        <v>222.66730769230742</v>
      </c>
      <c r="BJ156" s="15">
        <v>0</v>
      </c>
      <c r="BK156" s="15">
        <v>0</v>
      </c>
      <c r="BL156" s="15">
        <v>0</v>
      </c>
      <c r="BM156" s="15"/>
      <c r="BN156" s="15"/>
      <c r="BO156" s="15"/>
      <c r="BP156" s="15"/>
      <c r="BQ156" s="15">
        <v>6776230.6144896243</v>
      </c>
      <c r="BR156" s="15">
        <v>234.19999999999987</v>
      </c>
      <c r="BS156" s="15">
        <v>-772.09999999999991</v>
      </c>
      <c r="BT156" s="15">
        <v>0</v>
      </c>
      <c r="BU156" s="15">
        <v>672.61070263782108</v>
      </c>
      <c r="BV156" s="15">
        <v>0</v>
      </c>
      <c r="BW156" s="15">
        <v>-294.66000000000003</v>
      </c>
      <c r="BX156" s="15">
        <v>6468.4600000000009</v>
      </c>
      <c r="BY156" s="15"/>
      <c r="BZ156" s="15"/>
      <c r="CA156" s="15"/>
      <c r="CB156" s="17" t="e">
        <v>#DIV/0!</v>
      </c>
      <c r="CC156" s="17">
        <v>0</v>
      </c>
      <c r="CD156" s="17">
        <v>0</v>
      </c>
      <c r="CE156" s="17">
        <v>0</v>
      </c>
      <c r="CF156" s="17">
        <v>0</v>
      </c>
      <c r="CG156" s="17">
        <v>0</v>
      </c>
      <c r="CH156" s="17">
        <v>0</v>
      </c>
      <c r="CI156" s="17">
        <v>1</v>
      </c>
      <c r="CJ156" s="17">
        <v>0</v>
      </c>
      <c r="CK156" s="17" t="e">
        <v>#DIV/0!</v>
      </c>
      <c r="CL156" s="17" t="e">
        <v>#DIV/0!</v>
      </c>
      <c r="CM156" s="17" t="e">
        <v>#DIV/0!</v>
      </c>
      <c r="CN156" s="17" t="e">
        <v>#DIV/0!</v>
      </c>
      <c r="CO156" s="17">
        <v>0</v>
      </c>
      <c r="CP156" s="17">
        <v>0</v>
      </c>
      <c r="CQ156" s="17">
        <v>0</v>
      </c>
      <c r="CR156" s="17">
        <v>0</v>
      </c>
      <c r="CS156" s="17">
        <v>0</v>
      </c>
      <c r="CT156" s="17">
        <v>0</v>
      </c>
      <c r="CU156" s="17">
        <v>0</v>
      </c>
      <c r="CV156" s="17">
        <v>1</v>
      </c>
      <c r="CW156" s="17" t="e">
        <v>#DIV/0!</v>
      </c>
      <c r="CX156" s="17" t="e">
        <v>#DIV/0!</v>
      </c>
      <c r="CY156" s="17" t="e">
        <v>#DIV/0!</v>
      </c>
      <c r="CZ156" s="17">
        <v>0</v>
      </c>
      <c r="DA156" s="17">
        <v>0.16492592548729085</v>
      </c>
      <c r="DB156" s="17">
        <v>0.17140443162679803</v>
      </c>
      <c r="DC156" s="17">
        <v>0.17075738551467803</v>
      </c>
      <c r="DD156" s="17">
        <v>0.17990000000000003</v>
      </c>
      <c r="DE156" s="17">
        <v>0.17990000000000003</v>
      </c>
      <c r="DF156" s="17">
        <v>0.1699</v>
      </c>
      <c r="DG156" s="17">
        <v>0.16780045624662673</v>
      </c>
      <c r="DH156" s="17">
        <v>0.16202751354630437</v>
      </c>
      <c r="DI156" s="17">
        <v>0</v>
      </c>
      <c r="DJ156" s="17">
        <v>0</v>
      </c>
      <c r="DK156" s="17">
        <v>0</v>
      </c>
      <c r="DL156" s="18">
        <v>0</v>
      </c>
      <c r="DM156" s="18">
        <v>117.57122151954961</v>
      </c>
      <c r="DN156" s="18">
        <v>117.97150380213742</v>
      </c>
      <c r="DO156" s="18">
        <v>117.70785787001182</v>
      </c>
      <c r="DP156" s="18">
        <v>120</v>
      </c>
      <c r="DQ156" s="18">
        <v>120</v>
      </c>
      <c r="DR156" s="18">
        <v>119.99999999999999</v>
      </c>
      <c r="DS156" s="18">
        <v>115.25504158264299</v>
      </c>
      <c r="DT156" s="18">
        <v>114.50475950998796</v>
      </c>
      <c r="DU156" s="18">
        <v>0</v>
      </c>
      <c r="DV156" s="18">
        <v>0</v>
      </c>
      <c r="DW156" s="18">
        <v>0</v>
      </c>
      <c r="DX156" s="18">
        <v>0</v>
      </c>
      <c r="DY156" s="18">
        <v>87.222265767632166</v>
      </c>
      <c r="DZ156" s="18">
        <v>88.377448678700659</v>
      </c>
      <c r="EA156" s="18">
        <v>87.070818282798101</v>
      </c>
      <c r="EB156" s="18">
        <v>90.693194925028834</v>
      </c>
      <c r="EC156" s="18">
        <v>92.453000904795417</v>
      </c>
      <c r="ED156" s="18">
        <v>85.183765501691099</v>
      </c>
      <c r="EE156" s="18">
        <v>84.462259027123082</v>
      </c>
      <c r="EF156" s="18">
        <v>84.33854978510638</v>
      </c>
      <c r="EG156" s="18">
        <v>0</v>
      </c>
      <c r="EH156" s="18">
        <v>0</v>
      </c>
      <c r="EI156" s="18">
        <v>0</v>
      </c>
      <c r="EJ156" s="18">
        <v>0</v>
      </c>
      <c r="EK156" s="18">
        <v>30.432606730494911</v>
      </c>
      <c r="EL156" s="18">
        <v>29.929878844478225</v>
      </c>
      <c r="EM156" s="18">
        <v>30.711023092102792</v>
      </c>
      <c r="EN156" s="18">
        <v>30.730103806228374</v>
      </c>
      <c r="EO156" s="18">
        <v>29.546999095204583</v>
      </c>
      <c r="EP156" s="18">
        <v>34.816234498308901</v>
      </c>
      <c r="EQ156" s="18">
        <v>30.97958388250705</v>
      </c>
      <c r="ER156" s="18">
        <v>30.191119829020653</v>
      </c>
      <c r="ES156" s="18">
        <v>0</v>
      </c>
      <c r="ET156" s="18">
        <v>0</v>
      </c>
      <c r="EU156" s="18">
        <v>0</v>
      </c>
      <c r="EV156" s="18">
        <v>0</v>
      </c>
      <c r="EW156" s="18">
        <v>681.63949695635245</v>
      </c>
      <c r="EX156" s="18">
        <v>656.37380210677156</v>
      </c>
      <c r="EY156" s="18">
        <v>650.7208450029276</v>
      </c>
      <c r="EZ156" s="18">
        <v>590.17185697808532</v>
      </c>
      <c r="FA156" s="18">
        <v>599.62219764753195</v>
      </c>
      <c r="FB156" s="18">
        <v>644.51352874859083</v>
      </c>
      <c r="FC156" s="18">
        <v>672.63643198646162</v>
      </c>
      <c r="FD156" s="18">
        <v>708.54577104018392</v>
      </c>
      <c r="FE156" s="18">
        <v>0</v>
      </c>
      <c r="FF156" s="18">
        <v>0</v>
      </c>
      <c r="FG156" s="18">
        <v>0</v>
      </c>
      <c r="FH156" s="14">
        <v>0</v>
      </c>
      <c r="FI156" s="14">
        <v>13481.98209486166</v>
      </c>
      <c r="FJ156" s="14">
        <v>13456.760273972603</v>
      </c>
      <c r="FK156" s="14">
        <v>13563.545454545454</v>
      </c>
      <c r="FL156" s="14">
        <v>14500</v>
      </c>
      <c r="FM156" s="14">
        <v>14662.5</v>
      </c>
      <c r="FN156" s="14">
        <v>15797</v>
      </c>
      <c r="FO156" s="14">
        <v>13009.461538461539</v>
      </c>
      <c r="FP156" s="14">
        <v>13878.774480712165</v>
      </c>
      <c r="FQ156" s="14">
        <v>0</v>
      </c>
      <c r="FR156" s="14">
        <v>0</v>
      </c>
      <c r="FS156" s="14">
        <v>0</v>
      </c>
      <c r="FT156" s="17">
        <v>0</v>
      </c>
      <c r="FU156" s="17">
        <v>0.15566841528066455</v>
      </c>
      <c r="FV156" s="17">
        <v>0.13975099468770347</v>
      </c>
      <c r="FW156" s="17">
        <v>0.13078504212494724</v>
      </c>
      <c r="FX156" s="17">
        <v>0.1341958620689655</v>
      </c>
      <c r="FY156" s="17">
        <v>0.15200341005967605</v>
      </c>
      <c r="FZ156" s="17">
        <v>0.11507754636956385</v>
      </c>
      <c r="GA156" s="17">
        <v>0.18131768003169293</v>
      </c>
      <c r="GB156" s="17">
        <v>0.1927297410151958</v>
      </c>
      <c r="GC156" s="17">
        <v>0</v>
      </c>
      <c r="GD156" s="17">
        <v>0</v>
      </c>
      <c r="GE156" s="17">
        <v>0</v>
      </c>
      <c r="GF156" s="16"/>
      <c r="GG156" s="16">
        <v>0</v>
      </c>
      <c r="GH156" s="16">
        <v>0</v>
      </c>
      <c r="GI156" s="16">
        <v>0</v>
      </c>
      <c r="GJ156" s="16">
        <v>0</v>
      </c>
      <c r="GK156" s="16">
        <v>0</v>
      </c>
      <c r="GL156" s="16">
        <v>0</v>
      </c>
      <c r="GM156" s="16">
        <v>0</v>
      </c>
      <c r="GN156" s="16">
        <v>0</v>
      </c>
      <c r="GO156" s="16"/>
      <c r="GP156" s="16"/>
      <c r="GQ156" s="16"/>
      <c r="GR156" s="16"/>
      <c r="GS156" s="16">
        <v>50600</v>
      </c>
      <c r="GT156" s="16">
        <v>0</v>
      </c>
      <c r="GU156" s="16">
        <v>0</v>
      </c>
      <c r="GV156" s="16">
        <v>0</v>
      </c>
      <c r="GW156" s="16">
        <v>0</v>
      </c>
      <c r="GX156" s="16">
        <v>0</v>
      </c>
      <c r="GY156" s="16">
        <v>0</v>
      </c>
      <c r="GZ156" s="16">
        <v>0</v>
      </c>
      <c r="HA156" s="16"/>
      <c r="HB156" s="16"/>
      <c r="HC156" s="16"/>
      <c r="HD156" s="16"/>
      <c r="HE156" s="16">
        <v>0</v>
      </c>
      <c r="HF156" s="16">
        <v>584</v>
      </c>
      <c r="HG156" s="16">
        <v>0</v>
      </c>
      <c r="HH156" s="16">
        <v>0</v>
      </c>
      <c r="HI156" s="16">
        <v>0</v>
      </c>
      <c r="HJ156" s="16">
        <v>0</v>
      </c>
      <c r="HK156" s="16">
        <v>0</v>
      </c>
      <c r="HL156" s="16">
        <v>0</v>
      </c>
      <c r="HM156" s="16"/>
      <c r="HN156" s="16"/>
      <c r="HO156" s="16"/>
      <c r="HP156" s="16"/>
      <c r="HQ156" s="16">
        <v>0</v>
      </c>
      <c r="HR156" s="16">
        <v>0</v>
      </c>
      <c r="HS156" s="16">
        <v>44</v>
      </c>
      <c r="HT156" s="16">
        <v>0</v>
      </c>
      <c r="HU156" s="16">
        <v>0</v>
      </c>
      <c r="HV156" s="16">
        <v>0</v>
      </c>
      <c r="HW156" s="16">
        <v>0</v>
      </c>
      <c r="HX156" s="16">
        <v>0</v>
      </c>
      <c r="HY156" s="16"/>
      <c r="HZ156" s="16"/>
      <c r="IA156" s="16"/>
      <c r="IB156" s="16"/>
      <c r="IC156" s="16">
        <v>0</v>
      </c>
      <c r="ID156" s="16">
        <v>0</v>
      </c>
      <c r="IE156" s="16">
        <v>0</v>
      </c>
      <c r="IF156" s="16">
        <v>2</v>
      </c>
      <c r="IG156" s="16">
        <v>0</v>
      </c>
      <c r="IH156" s="16">
        <v>0</v>
      </c>
      <c r="II156" s="16">
        <v>0</v>
      </c>
      <c r="IJ156" s="16">
        <v>0</v>
      </c>
      <c r="IK156" s="16"/>
      <c r="IL156" s="16"/>
      <c r="IM156" s="16"/>
      <c r="IN156" s="16"/>
      <c r="IO156" s="16">
        <v>0</v>
      </c>
      <c r="IP156" s="16">
        <v>0</v>
      </c>
      <c r="IQ156" s="16">
        <v>0</v>
      </c>
      <c r="IR156" s="16">
        <v>0</v>
      </c>
      <c r="IS156" s="16">
        <v>0</v>
      </c>
      <c r="IT156" s="16">
        <v>0</v>
      </c>
      <c r="IU156" s="16">
        <v>0</v>
      </c>
      <c r="IV156" s="16">
        <v>0</v>
      </c>
      <c r="IW156" s="16"/>
      <c r="IX156" s="16"/>
      <c r="IY156" s="16"/>
      <c r="IZ156" s="16"/>
      <c r="JA156" s="16">
        <v>0</v>
      </c>
      <c r="JB156" s="16">
        <v>0</v>
      </c>
      <c r="JC156" s="16">
        <v>0</v>
      </c>
      <c r="JD156" s="16">
        <v>0</v>
      </c>
      <c r="JE156" s="16">
        <v>0</v>
      </c>
      <c r="JF156" s="16">
        <v>2</v>
      </c>
      <c r="JG156" s="16">
        <v>0</v>
      </c>
      <c r="JH156" s="16">
        <v>0</v>
      </c>
      <c r="JI156" s="16"/>
      <c r="JJ156" s="16"/>
      <c r="JK156" s="16"/>
      <c r="JL156" s="16"/>
      <c r="JM156" s="16">
        <v>0</v>
      </c>
      <c r="JN156" s="16">
        <v>0</v>
      </c>
      <c r="JO156" s="16">
        <v>0</v>
      </c>
      <c r="JP156" s="16">
        <v>0</v>
      </c>
      <c r="JQ156" s="16">
        <v>0</v>
      </c>
      <c r="JR156" s="16">
        <v>0</v>
      </c>
      <c r="JS156" s="16">
        <v>26</v>
      </c>
      <c r="JT156" s="16">
        <v>0</v>
      </c>
      <c r="JU156" s="16"/>
      <c r="JV156" s="16"/>
      <c r="JW156" s="16"/>
      <c r="JX156" s="16"/>
      <c r="JY156" s="16">
        <v>0</v>
      </c>
      <c r="JZ156" s="16">
        <v>0</v>
      </c>
      <c r="KA156" s="16">
        <v>0</v>
      </c>
      <c r="KB156" s="16">
        <v>0</v>
      </c>
      <c r="KC156" s="16">
        <v>0</v>
      </c>
      <c r="KD156" s="16">
        <v>0</v>
      </c>
      <c r="KE156" s="16">
        <v>0</v>
      </c>
      <c r="KF156" s="16">
        <v>337</v>
      </c>
      <c r="KG156" s="16"/>
      <c r="KH156" s="16"/>
      <c r="KI156" s="16"/>
      <c r="KJ156" s="16"/>
      <c r="KK156" s="16">
        <v>0</v>
      </c>
      <c r="KL156" s="16">
        <v>0</v>
      </c>
      <c r="KM156" s="16">
        <v>0</v>
      </c>
      <c r="KN156" s="16">
        <v>0</v>
      </c>
      <c r="KO156" s="16">
        <v>0</v>
      </c>
      <c r="KP156" s="16">
        <v>0</v>
      </c>
      <c r="KQ156" s="16">
        <v>0</v>
      </c>
      <c r="KR156" s="16">
        <v>0</v>
      </c>
      <c r="KS156" s="16"/>
      <c r="KT156" s="16"/>
      <c r="KU156" s="16"/>
      <c r="KV156" s="16"/>
      <c r="KW156" s="16">
        <v>0</v>
      </c>
      <c r="KX156" s="16">
        <v>0</v>
      </c>
      <c r="KY156" s="16">
        <v>0</v>
      </c>
      <c r="KZ156" s="16">
        <v>0</v>
      </c>
      <c r="LA156" s="16">
        <v>0</v>
      </c>
      <c r="LB156" s="16">
        <v>0</v>
      </c>
      <c r="LC156" s="16">
        <v>0</v>
      </c>
      <c r="LD156" s="16">
        <v>0</v>
      </c>
      <c r="LE156" s="16"/>
      <c r="LF156" s="16"/>
      <c r="LG156" s="16"/>
      <c r="LH156" s="16"/>
      <c r="LI156" s="16">
        <v>0</v>
      </c>
      <c r="LJ156" s="16">
        <v>0</v>
      </c>
      <c r="LK156" s="16">
        <v>0</v>
      </c>
      <c r="LL156" s="16">
        <v>0</v>
      </c>
      <c r="LM156" s="16">
        <v>0</v>
      </c>
      <c r="LN156" s="16">
        <v>0</v>
      </c>
      <c r="LO156" s="16">
        <v>0</v>
      </c>
      <c r="LP156" s="16">
        <v>0</v>
      </c>
      <c r="LQ156" s="16"/>
      <c r="LR156" s="16"/>
      <c r="LS156" s="16"/>
      <c r="LT156" s="15"/>
      <c r="LU156" s="15">
        <v>0</v>
      </c>
      <c r="LV156" s="15">
        <v>0</v>
      </c>
      <c r="LW156" s="15">
        <v>0</v>
      </c>
      <c r="LX156" s="15">
        <v>0</v>
      </c>
      <c r="LY156" s="15">
        <v>0</v>
      </c>
      <c r="LZ156" s="15">
        <v>0</v>
      </c>
      <c r="MA156" s="15">
        <v>0</v>
      </c>
      <c r="MB156" s="15">
        <v>0</v>
      </c>
      <c r="MC156" s="15"/>
      <c r="MD156" s="15"/>
      <c r="ME156" s="15"/>
      <c r="MF156" s="15"/>
      <c r="MG156" s="15">
        <v>488636607.02984673</v>
      </c>
      <c r="MH156" s="15">
        <v>0</v>
      </c>
      <c r="MI156" s="15">
        <v>0</v>
      </c>
      <c r="MJ156" s="15">
        <v>0</v>
      </c>
      <c r="MK156" s="15">
        <v>0</v>
      </c>
      <c r="ML156" s="15">
        <v>0</v>
      </c>
      <c r="MM156" s="15">
        <v>0</v>
      </c>
      <c r="MN156" s="15">
        <v>0</v>
      </c>
      <c r="MO156" s="15"/>
      <c r="MP156" s="15"/>
      <c r="MQ156" s="15"/>
      <c r="MR156" s="15"/>
      <c r="MS156" s="15">
        <v>0</v>
      </c>
      <c r="MT156" s="15">
        <v>5940895.1999999983</v>
      </c>
      <c r="MU156" s="15">
        <v>0</v>
      </c>
      <c r="MV156" s="15">
        <v>0</v>
      </c>
      <c r="MW156" s="15">
        <v>0</v>
      </c>
      <c r="MX156" s="15">
        <v>0</v>
      </c>
      <c r="MY156" s="15">
        <v>0</v>
      </c>
      <c r="MZ156" s="15">
        <v>0</v>
      </c>
      <c r="NA156" s="15"/>
      <c r="NB156" s="15"/>
      <c r="NC156" s="15"/>
      <c r="ND156" s="15"/>
      <c r="NE156" s="15">
        <v>0</v>
      </c>
      <c r="NF156" s="15">
        <v>0</v>
      </c>
      <c r="NG156" s="15">
        <v>446851.92999999993</v>
      </c>
      <c r="NH156" s="15">
        <v>0</v>
      </c>
      <c r="NI156" s="15">
        <v>0</v>
      </c>
      <c r="NJ156" s="15">
        <v>0</v>
      </c>
      <c r="NK156" s="15">
        <v>0</v>
      </c>
      <c r="NL156" s="15">
        <v>0</v>
      </c>
      <c r="NM156" s="15"/>
      <c r="NN156" s="15"/>
      <c r="NO156" s="15"/>
      <c r="NP156" s="15"/>
      <c r="NQ156" s="15">
        <v>0</v>
      </c>
      <c r="NR156" s="15">
        <v>0</v>
      </c>
      <c r="NS156" s="15">
        <v>0</v>
      </c>
      <c r="NT156" s="15">
        <v>22725.809999999998</v>
      </c>
      <c r="NU156" s="15">
        <v>0</v>
      </c>
      <c r="NV156" s="15">
        <v>0</v>
      </c>
      <c r="NW156" s="15">
        <v>0</v>
      </c>
      <c r="NX156" s="15">
        <v>0</v>
      </c>
      <c r="NY156" s="15"/>
      <c r="NZ156" s="15"/>
      <c r="OA156" s="15"/>
      <c r="OB156" s="15"/>
      <c r="OC156" s="15">
        <v>0</v>
      </c>
      <c r="OD156" s="15">
        <v>0</v>
      </c>
      <c r="OE156" s="15">
        <v>0</v>
      </c>
      <c r="OF156" s="15">
        <v>0</v>
      </c>
      <c r="OG156" s="15">
        <v>0</v>
      </c>
      <c r="OH156" s="15">
        <v>0</v>
      </c>
      <c r="OI156" s="15">
        <v>0</v>
      </c>
      <c r="OJ156" s="15">
        <v>0</v>
      </c>
      <c r="OK156" s="15"/>
      <c r="OL156" s="15"/>
      <c r="OM156" s="15"/>
      <c r="ON156" s="15"/>
      <c r="OO156" s="15">
        <v>0</v>
      </c>
      <c r="OP156" s="15">
        <v>0</v>
      </c>
      <c r="OQ156" s="15">
        <v>0</v>
      </c>
      <c r="OR156" s="15">
        <v>0</v>
      </c>
      <c r="OS156" s="15">
        <v>0</v>
      </c>
      <c r="OT156" s="15">
        <v>24222.735000000001</v>
      </c>
      <c r="OU156" s="15">
        <v>0</v>
      </c>
      <c r="OV156" s="15">
        <v>0</v>
      </c>
      <c r="OW156" s="15"/>
      <c r="OX156" s="15"/>
      <c r="OY156" s="15"/>
      <c r="OZ156" s="15"/>
      <c r="PA156" s="15">
        <v>0</v>
      </c>
      <c r="PB156" s="15">
        <v>0</v>
      </c>
      <c r="PC156" s="15">
        <v>0</v>
      </c>
      <c r="PD156" s="15">
        <v>0</v>
      </c>
      <c r="PE156" s="15">
        <v>0</v>
      </c>
      <c r="PF156" s="15">
        <v>0</v>
      </c>
      <c r="PG156" s="15">
        <v>191958.86999999997</v>
      </c>
      <c r="PH156" s="15">
        <v>0</v>
      </c>
      <c r="PI156" s="15"/>
      <c r="PJ156" s="15"/>
      <c r="PK156" s="15"/>
      <c r="PL156" s="15"/>
      <c r="PM156" s="15">
        <v>0</v>
      </c>
      <c r="PN156" s="15">
        <v>0</v>
      </c>
      <c r="PO156" s="15">
        <v>0</v>
      </c>
      <c r="PP156" s="15">
        <v>0</v>
      </c>
      <c r="PQ156" s="15">
        <v>0</v>
      </c>
      <c r="PR156" s="15">
        <v>0</v>
      </c>
      <c r="PS156" s="15">
        <v>0</v>
      </c>
      <c r="PT156" s="15">
        <v>2773058.0082416004</v>
      </c>
      <c r="PU156" s="15"/>
      <c r="PV156" s="15"/>
      <c r="PW156" s="15"/>
      <c r="PX156" s="15"/>
      <c r="PY156" s="15">
        <v>0</v>
      </c>
      <c r="PZ156" s="15">
        <v>0</v>
      </c>
      <c r="QA156" s="15">
        <v>0</v>
      </c>
      <c r="QB156" s="15">
        <v>0</v>
      </c>
      <c r="QC156" s="15">
        <v>0</v>
      </c>
      <c r="QD156" s="15">
        <v>0</v>
      </c>
      <c r="QE156" s="15">
        <v>0</v>
      </c>
      <c r="QF156" s="15">
        <v>0</v>
      </c>
      <c r="QG156" s="15"/>
      <c r="QH156" s="15"/>
      <c r="QI156" s="15"/>
    </row>
    <row r="157" spans="16:451">
      <c r="P157" s="11"/>
      <c r="Q157" s="11"/>
      <c r="R157" s="13"/>
      <c r="S157" s="13" t="s">
        <v>50</v>
      </c>
      <c r="T157" s="16"/>
      <c r="U157" s="16">
        <v>100</v>
      </c>
      <c r="V157" s="16">
        <v>53</v>
      </c>
      <c r="W157" s="16">
        <v>473</v>
      </c>
      <c r="X157" s="16">
        <v>28</v>
      </c>
      <c r="Y157" s="16">
        <v>7</v>
      </c>
      <c r="Z157" s="16">
        <v>1</v>
      </c>
      <c r="AA157" s="16"/>
      <c r="AB157" s="16">
        <v>1</v>
      </c>
      <c r="AC157" s="16"/>
      <c r="AD157" s="16"/>
      <c r="AE157" s="16"/>
      <c r="AF157" s="24"/>
      <c r="AG157" s="24">
        <v>994936.80999999947</v>
      </c>
      <c r="AH157" s="24">
        <v>654816.75000000023</v>
      </c>
      <c r="AI157" s="24">
        <v>4861989.6999999993</v>
      </c>
      <c r="AJ157" s="24">
        <v>280448.11999999994</v>
      </c>
      <c r="AK157" s="24">
        <v>102013.21999999999</v>
      </c>
      <c r="AL157" s="24">
        <v>10927.07</v>
      </c>
      <c r="AM157" s="24"/>
      <c r="AN157" s="24">
        <v>7308.01</v>
      </c>
      <c r="AO157" s="24"/>
      <c r="AP157" s="24"/>
      <c r="AQ157" s="24"/>
      <c r="AR157" s="15"/>
      <c r="AS157" s="15">
        <v>984183.29030222632</v>
      </c>
      <c r="AT157" s="15">
        <v>652178.37999999989</v>
      </c>
      <c r="AU157" s="15">
        <v>4861950.5199999996</v>
      </c>
      <c r="AV157" s="15">
        <v>280448.11999999994</v>
      </c>
      <c r="AW157" s="15">
        <v>101775.67</v>
      </c>
      <c r="AX157" s="15">
        <v>0</v>
      </c>
      <c r="AY157" s="15"/>
      <c r="AZ157" s="15">
        <v>0</v>
      </c>
      <c r="BA157" s="15"/>
      <c r="BB157" s="15"/>
      <c r="BC157" s="15"/>
      <c r="BD157" s="15"/>
      <c r="BE157" s="15">
        <v>10631.709697774062</v>
      </c>
      <c r="BF157" s="15">
        <v>2638.3699999999976</v>
      </c>
      <c r="BG157" s="15">
        <v>39.179999999999403</v>
      </c>
      <c r="BH157" s="15">
        <v>0</v>
      </c>
      <c r="BI157" s="15">
        <v>237.55000000000308</v>
      </c>
      <c r="BJ157" s="15">
        <v>0</v>
      </c>
      <c r="BK157" s="15"/>
      <c r="BL157" s="15">
        <v>0</v>
      </c>
      <c r="BM157" s="15"/>
      <c r="BN157" s="15"/>
      <c r="BO157" s="15"/>
      <c r="BP157" s="15"/>
      <c r="BQ157" s="15">
        <v>16098.179987333337</v>
      </c>
      <c r="BR157" s="15">
        <v>915.56999999999994</v>
      </c>
      <c r="BS157" s="15">
        <v>0</v>
      </c>
      <c r="BT157" s="15">
        <v>0</v>
      </c>
      <c r="BU157" s="15">
        <v>1502.5876815000011</v>
      </c>
      <c r="BV157" s="15">
        <v>0</v>
      </c>
      <c r="BW157" s="15"/>
      <c r="BX157" s="15">
        <v>0</v>
      </c>
      <c r="BY157" s="15"/>
      <c r="BZ157" s="15"/>
      <c r="CA157" s="15"/>
      <c r="CB157" s="17" t="e">
        <v>#DIV/0!</v>
      </c>
      <c r="CC157" s="17">
        <v>0</v>
      </c>
      <c r="CD157" s="17">
        <v>0</v>
      </c>
      <c r="CE157" s="17">
        <v>0</v>
      </c>
      <c r="CF157" s="17">
        <v>0</v>
      </c>
      <c r="CG157" s="17">
        <v>0</v>
      </c>
      <c r="CH157" s="17">
        <v>0</v>
      </c>
      <c r="CI157" s="17" t="e">
        <v>#DIV/0!</v>
      </c>
      <c r="CJ157" s="17">
        <v>0</v>
      </c>
      <c r="CK157" s="17" t="e">
        <v>#DIV/0!</v>
      </c>
      <c r="CL157" s="17" t="e">
        <v>#DIV/0!</v>
      </c>
      <c r="CM157" s="17" t="e">
        <v>#DIV/0!</v>
      </c>
      <c r="CN157" s="17" t="e">
        <v>#DIV/0!</v>
      </c>
      <c r="CO157" s="17">
        <v>0</v>
      </c>
      <c r="CP157" s="17">
        <v>0</v>
      </c>
      <c r="CQ157" s="17">
        <v>0</v>
      </c>
      <c r="CR157" s="17">
        <v>0</v>
      </c>
      <c r="CS157" s="17">
        <v>0</v>
      </c>
      <c r="CT157" s="17">
        <v>0</v>
      </c>
      <c r="CU157" s="17" t="e">
        <v>#DIV/0!</v>
      </c>
      <c r="CV157" s="17">
        <v>1</v>
      </c>
      <c r="CW157" s="17" t="e">
        <v>#DIV/0!</v>
      </c>
      <c r="CX157" s="17" t="e">
        <v>#DIV/0!</v>
      </c>
      <c r="CY157" s="17" t="e">
        <v>#DIV/0!</v>
      </c>
      <c r="CZ157" s="17">
        <v>0</v>
      </c>
      <c r="DA157" s="17">
        <v>0.1740794441262587</v>
      </c>
      <c r="DB157" s="17">
        <v>0.17208589316121276</v>
      </c>
      <c r="DC157" s="17">
        <v>0.17102003661891083</v>
      </c>
      <c r="DD157" s="17">
        <v>0.17449408257626126</v>
      </c>
      <c r="DE157" s="17">
        <v>0.17673715625227954</v>
      </c>
      <c r="DF157" s="17">
        <v>0.1699</v>
      </c>
      <c r="DG157" s="17">
        <v>0</v>
      </c>
      <c r="DH157" s="17">
        <v>0.16990000000000002</v>
      </c>
      <c r="DI157" s="17">
        <v>0</v>
      </c>
      <c r="DJ157" s="17">
        <v>0</v>
      </c>
      <c r="DK157" s="17">
        <v>0</v>
      </c>
      <c r="DL157" s="18">
        <v>0</v>
      </c>
      <c r="DM157" s="18">
        <v>119.37332933850411</v>
      </c>
      <c r="DN157" s="18">
        <v>119.62365659415687</v>
      </c>
      <c r="DO157" s="18">
        <v>117.60746073559277</v>
      </c>
      <c r="DP157" s="18">
        <v>119.11394420658817</v>
      </c>
      <c r="DQ157" s="18">
        <v>120</v>
      </c>
      <c r="DR157" s="18">
        <v>120</v>
      </c>
      <c r="DS157" s="18">
        <v>0</v>
      </c>
      <c r="DT157" s="18">
        <v>120</v>
      </c>
      <c r="DU157" s="18">
        <v>0</v>
      </c>
      <c r="DV157" s="18">
        <v>0</v>
      </c>
      <c r="DW157" s="18">
        <v>0</v>
      </c>
      <c r="DX157" s="18">
        <v>0</v>
      </c>
      <c r="DY157" s="18">
        <v>89.650375576984061</v>
      </c>
      <c r="DZ157" s="18">
        <v>89.804987711983131</v>
      </c>
      <c r="EA157" s="18">
        <v>87.976168214791571</v>
      </c>
      <c r="EB157" s="18">
        <v>90.274493556828958</v>
      </c>
      <c r="EC157" s="18">
        <v>93.604337283351342</v>
      </c>
      <c r="ED157" s="18">
        <v>92</v>
      </c>
      <c r="EE157" s="18">
        <v>0</v>
      </c>
      <c r="EF157" s="18">
        <v>89</v>
      </c>
      <c r="EG157" s="18">
        <v>0</v>
      </c>
      <c r="EH157" s="18">
        <v>0</v>
      </c>
      <c r="EI157" s="18">
        <v>0</v>
      </c>
      <c r="EJ157" s="18">
        <v>0</v>
      </c>
      <c r="EK157" s="18">
        <v>30.308709180520079</v>
      </c>
      <c r="EL157" s="18">
        <v>30.707899217728677</v>
      </c>
      <c r="EM157" s="18">
        <v>29.906255739464363</v>
      </c>
      <c r="EN157" s="18">
        <v>29.257677699300729</v>
      </c>
      <c r="EO157" s="18">
        <v>28.273912860878465</v>
      </c>
      <c r="EP157" s="18">
        <v>28</v>
      </c>
      <c r="EQ157" s="18">
        <v>0</v>
      </c>
      <c r="ER157" s="18">
        <v>31</v>
      </c>
      <c r="ES157" s="18">
        <v>0</v>
      </c>
      <c r="ET157" s="18">
        <v>0</v>
      </c>
      <c r="EU157" s="18">
        <v>0</v>
      </c>
      <c r="EV157" s="18">
        <v>0</v>
      </c>
      <c r="EW157" s="18">
        <v>634.24788946498802</v>
      </c>
      <c r="EX157" s="18">
        <v>632.5172958933656</v>
      </c>
      <c r="EY157" s="18">
        <v>660.79042558745675</v>
      </c>
      <c r="EZ157" s="18">
        <v>647.10990048387771</v>
      </c>
      <c r="FA157" s="18">
        <v>628.15756084729765</v>
      </c>
      <c r="FB157" s="18">
        <v>662.5</v>
      </c>
      <c r="FC157" s="18">
        <v>0</v>
      </c>
      <c r="FD157" s="18">
        <v>680</v>
      </c>
      <c r="FE157" s="18">
        <v>0</v>
      </c>
      <c r="FF157" s="18">
        <v>0</v>
      </c>
      <c r="FG157" s="18">
        <v>0</v>
      </c>
      <c r="FH157" s="14">
        <v>0</v>
      </c>
      <c r="FI157" s="14">
        <v>12921.05</v>
      </c>
      <c r="FJ157" s="14">
        <v>15780.264150943396</v>
      </c>
      <c r="FK157" s="14">
        <v>13527.887949260043</v>
      </c>
      <c r="FL157" s="14">
        <v>12934.357142857143</v>
      </c>
      <c r="FM157" s="14">
        <v>18676</v>
      </c>
      <c r="FN157" s="14">
        <v>13500</v>
      </c>
      <c r="FO157" s="14">
        <v>0</v>
      </c>
      <c r="FP157" s="14">
        <v>9170</v>
      </c>
      <c r="FQ157" s="14">
        <v>0</v>
      </c>
      <c r="FR157" s="14">
        <v>0</v>
      </c>
      <c r="FS157" s="14">
        <v>0</v>
      </c>
      <c r="FT157" s="17">
        <v>0</v>
      </c>
      <c r="FU157" s="17">
        <v>0.13403858045592273</v>
      </c>
      <c r="FV157" s="17">
        <v>0.12011931550515689</v>
      </c>
      <c r="FW157" s="17">
        <v>0.13870968765330283</v>
      </c>
      <c r="FX157" s="17">
        <v>0.13695332475522004</v>
      </c>
      <c r="FY157" s="17">
        <v>0.13486560291282931</v>
      </c>
      <c r="FZ157" s="17">
        <v>0.105</v>
      </c>
      <c r="GA157" s="17">
        <v>0</v>
      </c>
      <c r="GB157" s="17">
        <v>0.105</v>
      </c>
      <c r="GC157" s="17">
        <v>0</v>
      </c>
      <c r="GD157" s="17">
        <v>0</v>
      </c>
      <c r="GE157" s="17">
        <v>0</v>
      </c>
      <c r="GF157" s="16"/>
      <c r="GG157" s="16">
        <v>0</v>
      </c>
      <c r="GH157" s="16">
        <v>0</v>
      </c>
      <c r="GI157" s="16">
        <v>0</v>
      </c>
      <c r="GJ157" s="16">
        <v>0</v>
      </c>
      <c r="GK157" s="16">
        <v>0</v>
      </c>
      <c r="GL157" s="16">
        <v>0</v>
      </c>
      <c r="GM157" s="16"/>
      <c r="GN157" s="16">
        <v>0</v>
      </c>
      <c r="GO157" s="16"/>
      <c r="GP157" s="16"/>
      <c r="GQ157" s="16"/>
      <c r="GR157" s="16"/>
      <c r="GS157" s="16">
        <v>100</v>
      </c>
      <c r="GT157" s="16">
        <v>0</v>
      </c>
      <c r="GU157" s="16">
        <v>0</v>
      </c>
      <c r="GV157" s="16">
        <v>0</v>
      </c>
      <c r="GW157" s="16">
        <v>0</v>
      </c>
      <c r="GX157" s="16">
        <v>0</v>
      </c>
      <c r="GY157" s="16"/>
      <c r="GZ157" s="16">
        <v>0</v>
      </c>
      <c r="HA157" s="16"/>
      <c r="HB157" s="16"/>
      <c r="HC157" s="16"/>
      <c r="HD157" s="16"/>
      <c r="HE157" s="16">
        <v>0</v>
      </c>
      <c r="HF157" s="16">
        <v>53</v>
      </c>
      <c r="HG157" s="16">
        <v>0</v>
      </c>
      <c r="HH157" s="16">
        <v>0</v>
      </c>
      <c r="HI157" s="16">
        <v>0</v>
      </c>
      <c r="HJ157" s="16">
        <v>0</v>
      </c>
      <c r="HK157" s="16"/>
      <c r="HL157" s="16">
        <v>0</v>
      </c>
      <c r="HM157" s="16"/>
      <c r="HN157" s="16"/>
      <c r="HO157" s="16"/>
      <c r="HP157" s="16"/>
      <c r="HQ157" s="16">
        <v>0</v>
      </c>
      <c r="HR157" s="16">
        <v>0</v>
      </c>
      <c r="HS157" s="16">
        <v>473</v>
      </c>
      <c r="HT157" s="16">
        <v>0</v>
      </c>
      <c r="HU157" s="16">
        <v>0</v>
      </c>
      <c r="HV157" s="16">
        <v>0</v>
      </c>
      <c r="HW157" s="16"/>
      <c r="HX157" s="16">
        <v>0</v>
      </c>
      <c r="HY157" s="16"/>
      <c r="HZ157" s="16"/>
      <c r="IA157" s="16"/>
      <c r="IB157" s="16"/>
      <c r="IC157" s="16">
        <v>0</v>
      </c>
      <c r="ID157" s="16">
        <v>0</v>
      </c>
      <c r="IE157" s="16">
        <v>0</v>
      </c>
      <c r="IF157" s="16">
        <v>28</v>
      </c>
      <c r="IG157" s="16">
        <v>0</v>
      </c>
      <c r="IH157" s="16">
        <v>0</v>
      </c>
      <c r="II157" s="16"/>
      <c r="IJ157" s="16">
        <v>0</v>
      </c>
      <c r="IK157" s="16"/>
      <c r="IL157" s="16"/>
      <c r="IM157" s="16"/>
      <c r="IN157" s="16"/>
      <c r="IO157" s="16">
        <v>0</v>
      </c>
      <c r="IP157" s="16">
        <v>0</v>
      </c>
      <c r="IQ157" s="16">
        <v>0</v>
      </c>
      <c r="IR157" s="16">
        <v>0</v>
      </c>
      <c r="IS157" s="16">
        <v>0</v>
      </c>
      <c r="IT157" s="16">
        <v>0</v>
      </c>
      <c r="IU157" s="16"/>
      <c r="IV157" s="16">
        <v>0</v>
      </c>
      <c r="IW157" s="16"/>
      <c r="IX157" s="16"/>
      <c r="IY157" s="16"/>
      <c r="IZ157" s="16"/>
      <c r="JA157" s="16">
        <v>0</v>
      </c>
      <c r="JB157" s="16">
        <v>0</v>
      </c>
      <c r="JC157" s="16">
        <v>0</v>
      </c>
      <c r="JD157" s="16">
        <v>0</v>
      </c>
      <c r="JE157" s="16">
        <v>0</v>
      </c>
      <c r="JF157" s="16">
        <v>1</v>
      </c>
      <c r="JG157" s="16"/>
      <c r="JH157" s="16">
        <v>0</v>
      </c>
      <c r="JI157" s="16"/>
      <c r="JJ157" s="16"/>
      <c r="JK157" s="16"/>
      <c r="JL157" s="16"/>
      <c r="JM157" s="16">
        <v>0</v>
      </c>
      <c r="JN157" s="16">
        <v>0</v>
      </c>
      <c r="JO157" s="16">
        <v>0</v>
      </c>
      <c r="JP157" s="16">
        <v>0</v>
      </c>
      <c r="JQ157" s="16">
        <v>0</v>
      </c>
      <c r="JR157" s="16">
        <v>0</v>
      </c>
      <c r="JS157" s="16"/>
      <c r="JT157" s="16">
        <v>0</v>
      </c>
      <c r="JU157" s="16"/>
      <c r="JV157" s="16"/>
      <c r="JW157" s="16"/>
      <c r="JX157" s="16"/>
      <c r="JY157" s="16">
        <v>0</v>
      </c>
      <c r="JZ157" s="16">
        <v>0</v>
      </c>
      <c r="KA157" s="16">
        <v>0</v>
      </c>
      <c r="KB157" s="16">
        <v>0</v>
      </c>
      <c r="KC157" s="16">
        <v>0</v>
      </c>
      <c r="KD157" s="16">
        <v>0</v>
      </c>
      <c r="KE157" s="16"/>
      <c r="KF157" s="16">
        <v>1</v>
      </c>
      <c r="KG157" s="16"/>
      <c r="KH157" s="16"/>
      <c r="KI157" s="16"/>
      <c r="KJ157" s="16"/>
      <c r="KK157" s="16">
        <v>0</v>
      </c>
      <c r="KL157" s="16">
        <v>0</v>
      </c>
      <c r="KM157" s="16">
        <v>0</v>
      </c>
      <c r="KN157" s="16">
        <v>0</v>
      </c>
      <c r="KO157" s="16">
        <v>0</v>
      </c>
      <c r="KP157" s="16">
        <v>0</v>
      </c>
      <c r="KQ157" s="16"/>
      <c r="KR157" s="16">
        <v>0</v>
      </c>
      <c r="KS157" s="16"/>
      <c r="KT157" s="16"/>
      <c r="KU157" s="16"/>
      <c r="KV157" s="16"/>
      <c r="KW157" s="16">
        <v>0</v>
      </c>
      <c r="KX157" s="16">
        <v>0</v>
      </c>
      <c r="KY157" s="16">
        <v>0</v>
      </c>
      <c r="KZ157" s="16">
        <v>0</v>
      </c>
      <c r="LA157" s="16">
        <v>0</v>
      </c>
      <c r="LB157" s="16">
        <v>0</v>
      </c>
      <c r="LC157" s="16"/>
      <c r="LD157" s="16">
        <v>0</v>
      </c>
      <c r="LE157" s="16"/>
      <c r="LF157" s="16"/>
      <c r="LG157" s="16"/>
      <c r="LH157" s="16"/>
      <c r="LI157" s="16">
        <v>0</v>
      </c>
      <c r="LJ157" s="16">
        <v>0</v>
      </c>
      <c r="LK157" s="16">
        <v>0</v>
      </c>
      <c r="LL157" s="16">
        <v>0</v>
      </c>
      <c r="LM157" s="16">
        <v>0</v>
      </c>
      <c r="LN157" s="16">
        <v>0</v>
      </c>
      <c r="LO157" s="16"/>
      <c r="LP157" s="16">
        <v>0</v>
      </c>
      <c r="LQ157" s="16"/>
      <c r="LR157" s="16"/>
      <c r="LS157" s="16"/>
      <c r="LT157" s="15"/>
      <c r="LU157" s="15">
        <v>0</v>
      </c>
      <c r="LV157" s="15">
        <v>0</v>
      </c>
      <c r="LW157" s="15">
        <v>0</v>
      </c>
      <c r="LX157" s="15">
        <v>0</v>
      </c>
      <c r="LY157" s="15">
        <v>0</v>
      </c>
      <c r="LZ157" s="15">
        <v>0</v>
      </c>
      <c r="MA157" s="15"/>
      <c r="MB157" s="15">
        <v>0</v>
      </c>
      <c r="MC157" s="15"/>
      <c r="MD157" s="15"/>
      <c r="ME157" s="15"/>
      <c r="MF157" s="15"/>
      <c r="MG157" s="15">
        <v>984183.29030222632</v>
      </c>
      <c r="MH157" s="15">
        <v>0</v>
      </c>
      <c r="MI157" s="15">
        <v>0</v>
      </c>
      <c r="MJ157" s="15">
        <v>0</v>
      </c>
      <c r="MK157" s="15">
        <v>0</v>
      </c>
      <c r="ML157" s="15">
        <v>0</v>
      </c>
      <c r="MM157" s="15"/>
      <c r="MN157" s="15">
        <v>0</v>
      </c>
      <c r="MO157" s="15"/>
      <c r="MP157" s="15"/>
      <c r="MQ157" s="15"/>
      <c r="MR157" s="15"/>
      <c r="MS157" s="15">
        <v>0</v>
      </c>
      <c r="MT157" s="15">
        <v>652178.37999999989</v>
      </c>
      <c r="MU157" s="15">
        <v>0</v>
      </c>
      <c r="MV157" s="15">
        <v>0</v>
      </c>
      <c r="MW157" s="15">
        <v>0</v>
      </c>
      <c r="MX157" s="15">
        <v>0</v>
      </c>
      <c r="MY157" s="15"/>
      <c r="MZ157" s="15">
        <v>0</v>
      </c>
      <c r="NA157" s="15"/>
      <c r="NB157" s="15"/>
      <c r="NC157" s="15"/>
      <c r="ND157" s="15"/>
      <c r="NE157" s="15">
        <v>0</v>
      </c>
      <c r="NF157" s="15">
        <v>0</v>
      </c>
      <c r="NG157" s="15">
        <v>4861950.5199999996</v>
      </c>
      <c r="NH157" s="15">
        <v>0</v>
      </c>
      <c r="NI157" s="15">
        <v>0</v>
      </c>
      <c r="NJ157" s="15">
        <v>0</v>
      </c>
      <c r="NK157" s="15"/>
      <c r="NL157" s="15">
        <v>0</v>
      </c>
      <c r="NM157" s="15"/>
      <c r="NN157" s="15"/>
      <c r="NO157" s="15"/>
      <c r="NP157" s="15"/>
      <c r="NQ157" s="15">
        <v>0</v>
      </c>
      <c r="NR157" s="15">
        <v>0</v>
      </c>
      <c r="NS157" s="15">
        <v>0</v>
      </c>
      <c r="NT157" s="15">
        <v>280448.11999999994</v>
      </c>
      <c r="NU157" s="15">
        <v>0</v>
      </c>
      <c r="NV157" s="15">
        <v>0</v>
      </c>
      <c r="NW157" s="15"/>
      <c r="NX157" s="15">
        <v>0</v>
      </c>
      <c r="NY157" s="15"/>
      <c r="NZ157" s="15"/>
      <c r="OA157" s="15"/>
      <c r="OB157" s="15"/>
      <c r="OC157" s="15">
        <v>0</v>
      </c>
      <c r="OD157" s="15">
        <v>0</v>
      </c>
      <c r="OE157" s="15">
        <v>0</v>
      </c>
      <c r="OF157" s="15">
        <v>0</v>
      </c>
      <c r="OG157" s="15">
        <v>0</v>
      </c>
      <c r="OH157" s="15">
        <v>0</v>
      </c>
      <c r="OI157" s="15"/>
      <c r="OJ157" s="15">
        <v>0</v>
      </c>
      <c r="OK157" s="15"/>
      <c r="OL157" s="15"/>
      <c r="OM157" s="15"/>
      <c r="ON157" s="15"/>
      <c r="OO157" s="15">
        <v>0</v>
      </c>
      <c r="OP157" s="15">
        <v>0</v>
      </c>
      <c r="OQ157" s="15">
        <v>0</v>
      </c>
      <c r="OR157" s="15">
        <v>0</v>
      </c>
      <c r="OS157" s="15">
        <v>0</v>
      </c>
      <c r="OT157" s="15">
        <v>10927.07</v>
      </c>
      <c r="OU157" s="15"/>
      <c r="OV157" s="15">
        <v>0</v>
      </c>
      <c r="OW157" s="15"/>
      <c r="OX157" s="15"/>
      <c r="OY157" s="15"/>
      <c r="OZ157" s="15"/>
      <c r="PA157" s="15">
        <v>0</v>
      </c>
      <c r="PB157" s="15">
        <v>0</v>
      </c>
      <c r="PC157" s="15">
        <v>0</v>
      </c>
      <c r="PD157" s="15">
        <v>0</v>
      </c>
      <c r="PE157" s="15">
        <v>0</v>
      </c>
      <c r="PF157" s="15">
        <v>0</v>
      </c>
      <c r="PG157" s="15"/>
      <c r="PH157" s="15">
        <v>0</v>
      </c>
      <c r="PI157" s="15"/>
      <c r="PJ157" s="15"/>
      <c r="PK157" s="15"/>
      <c r="PL157" s="15"/>
      <c r="PM157" s="15">
        <v>0</v>
      </c>
      <c r="PN157" s="15">
        <v>0</v>
      </c>
      <c r="PO157" s="15">
        <v>0</v>
      </c>
      <c r="PP157" s="15">
        <v>0</v>
      </c>
      <c r="PQ157" s="15">
        <v>0</v>
      </c>
      <c r="PR157" s="15">
        <v>0</v>
      </c>
      <c r="PS157" s="15"/>
      <c r="PT157" s="15">
        <v>7308.01</v>
      </c>
      <c r="PU157" s="15"/>
      <c r="PV157" s="15"/>
      <c r="PW157" s="15"/>
      <c r="PX157" s="15"/>
      <c r="PY157" s="15">
        <v>0</v>
      </c>
      <c r="PZ157" s="15">
        <v>0</v>
      </c>
      <c r="QA157" s="15">
        <v>0</v>
      </c>
      <c r="QB157" s="15">
        <v>0</v>
      </c>
      <c r="QC157" s="15">
        <v>0</v>
      </c>
      <c r="QD157" s="15">
        <v>0</v>
      </c>
      <c r="QE157" s="15"/>
      <c r="QF157" s="15">
        <v>0</v>
      </c>
      <c r="QG157" s="15"/>
      <c r="QH157" s="15"/>
      <c r="QI157" s="15"/>
    </row>
    <row r="158" spans="16:451">
      <c r="P158" s="11"/>
      <c r="Q158" s="11"/>
      <c r="R158" s="13"/>
      <c r="S158" s="13" t="s">
        <v>51</v>
      </c>
      <c r="T158" s="16"/>
      <c r="U158" s="16">
        <v>36</v>
      </c>
      <c r="V158" s="16">
        <v>12</v>
      </c>
      <c r="W158" s="16">
        <v>26</v>
      </c>
      <c r="X158" s="16">
        <v>461</v>
      </c>
      <c r="Y158" s="16">
        <v>9</v>
      </c>
      <c r="Z158" s="16"/>
      <c r="AA158" s="16">
        <v>26</v>
      </c>
      <c r="AB158" s="16"/>
      <c r="AC158" s="16"/>
      <c r="AD158" s="16"/>
      <c r="AE158" s="16"/>
      <c r="AF158" s="24"/>
      <c r="AG158" s="24">
        <v>334183.72000000003</v>
      </c>
      <c r="AH158" s="24">
        <v>147464.41999999998</v>
      </c>
      <c r="AI158" s="24">
        <v>295564.49000000005</v>
      </c>
      <c r="AJ158" s="24">
        <v>4780172.4899999984</v>
      </c>
      <c r="AK158" s="24">
        <v>96364.22</v>
      </c>
      <c r="AL158" s="24"/>
      <c r="AM158" s="24">
        <v>264478.98000000004</v>
      </c>
      <c r="AN158" s="24"/>
      <c r="AO158" s="24"/>
      <c r="AP158" s="24"/>
      <c r="AQ158" s="24"/>
      <c r="AR158" s="15"/>
      <c r="AS158" s="15">
        <v>331513.07261904771</v>
      </c>
      <c r="AT158" s="15">
        <v>145939.92000000001</v>
      </c>
      <c r="AU158" s="15">
        <v>295163.23</v>
      </c>
      <c r="AV158" s="15">
        <v>4780014.0899999989</v>
      </c>
      <c r="AW158" s="15">
        <v>95472.260000000009</v>
      </c>
      <c r="AX158" s="15"/>
      <c r="AY158" s="15">
        <v>0</v>
      </c>
      <c r="AZ158" s="15"/>
      <c r="BA158" s="15"/>
      <c r="BB158" s="15"/>
      <c r="BC158" s="15"/>
      <c r="BD158" s="15"/>
      <c r="BE158" s="15">
        <v>2670.6473809523832</v>
      </c>
      <c r="BF158" s="15">
        <v>1524.4999999999989</v>
      </c>
      <c r="BG158" s="15">
        <v>401.26</v>
      </c>
      <c r="BH158" s="15">
        <v>158.4000000000006</v>
      </c>
      <c r="BI158" s="15">
        <v>891.96000000000299</v>
      </c>
      <c r="BJ158" s="15"/>
      <c r="BK158" s="15">
        <v>0</v>
      </c>
      <c r="BL158" s="15"/>
      <c r="BM158" s="15"/>
      <c r="BN158" s="15"/>
      <c r="BO158" s="15"/>
      <c r="BP158" s="15"/>
      <c r="BQ158" s="15">
        <v>6424.7867216666646</v>
      </c>
      <c r="BR158" s="15">
        <v>0</v>
      </c>
      <c r="BS158" s="15">
        <v>133.30000000000001</v>
      </c>
      <c r="BT158" s="15">
        <v>0</v>
      </c>
      <c r="BU158" s="15">
        <v>1558.3043837500009</v>
      </c>
      <c r="BV158" s="15"/>
      <c r="BW158" s="15">
        <v>0</v>
      </c>
      <c r="BX158" s="15"/>
      <c r="BY158" s="15"/>
      <c r="BZ158" s="15"/>
      <c r="CA158" s="15"/>
      <c r="CB158" s="17" t="e">
        <v>#DIV/0!</v>
      </c>
      <c r="CC158" s="17">
        <v>0</v>
      </c>
      <c r="CD158" s="17">
        <v>0</v>
      </c>
      <c r="CE158" s="17">
        <v>0</v>
      </c>
      <c r="CF158" s="17">
        <v>0</v>
      </c>
      <c r="CG158" s="17">
        <v>0</v>
      </c>
      <c r="CH158" s="17" t="e">
        <v>#DIV/0!</v>
      </c>
      <c r="CI158" s="17">
        <v>1</v>
      </c>
      <c r="CJ158" s="17" t="e">
        <v>#DIV/0!</v>
      </c>
      <c r="CK158" s="17" t="e">
        <v>#DIV/0!</v>
      </c>
      <c r="CL158" s="17" t="e">
        <v>#DIV/0!</v>
      </c>
      <c r="CM158" s="17" t="e">
        <v>#DIV/0!</v>
      </c>
      <c r="CN158" s="17" t="e">
        <v>#DIV/0!</v>
      </c>
      <c r="CO158" s="17">
        <v>0</v>
      </c>
      <c r="CP158" s="17">
        <v>0</v>
      </c>
      <c r="CQ158" s="17">
        <v>0</v>
      </c>
      <c r="CR158" s="17">
        <v>0</v>
      </c>
      <c r="CS158" s="17">
        <v>0</v>
      </c>
      <c r="CT158" s="17" t="e">
        <v>#DIV/0!</v>
      </c>
      <c r="CU158" s="17">
        <v>0</v>
      </c>
      <c r="CV158" s="17" t="e">
        <v>#DIV/0!</v>
      </c>
      <c r="CW158" s="17" t="e">
        <v>#DIV/0!</v>
      </c>
      <c r="CX158" s="17" t="e">
        <v>#DIV/0!</v>
      </c>
      <c r="CY158" s="17" t="e">
        <v>#DIV/0!</v>
      </c>
      <c r="CZ158" s="17">
        <v>0</v>
      </c>
      <c r="DA158" s="17">
        <v>0.17489855119087122</v>
      </c>
      <c r="DB158" s="17">
        <v>0.17652881620839644</v>
      </c>
      <c r="DC158" s="17">
        <v>0.17042853068922142</v>
      </c>
      <c r="DD158" s="17">
        <v>0.17090378645435847</v>
      </c>
      <c r="DE158" s="17">
        <v>0.17729154660211016</v>
      </c>
      <c r="DF158" s="17">
        <v>0</v>
      </c>
      <c r="DG158" s="17">
        <v>0.1661902612727742</v>
      </c>
      <c r="DH158" s="17">
        <v>0</v>
      </c>
      <c r="DI158" s="17">
        <v>0</v>
      </c>
      <c r="DJ158" s="17">
        <v>0</v>
      </c>
      <c r="DK158" s="17">
        <v>0</v>
      </c>
      <c r="DL158" s="18">
        <v>0</v>
      </c>
      <c r="DM158" s="18">
        <v>118.89554665811345</v>
      </c>
      <c r="DN158" s="18">
        <v>120</v>
      </c>
      <c r="DO158" s="18">
        <v>118.66577213980979</v>
      </c>
      <c r="DP158" s="18">
        <v>117.34864890403466</v>
      </c>
      <c r="DQ158" s="18">
        <v>120</v>
      </c>
      <c r="DR158" s="18">
        <v>0</v>
      </c>
      <c r="DS158" s="18">
        <v>119.99999999999999</v>
      </c>
      <c r="DT158" s="18">
        <v>0</v>
      </c>
      <c r="DU158" s="18">
        <v>0</v>
      </c>
      <c r="DV158" s="18">
        <v>0</v>
      </c>
      <c r="DW158" s="18">
        <v>0</v>
      </c>
      <c r="DX158" s="18">
        <v>0</v>
      </c>
      <c r="DY158" s="18">
        <v>88.634243274245492</v>
      </c>
      <c r="DZ158" s="18">
        <v>90.543030743770444</v>
      </c>
      <c r="EA158" s="18">
        <v>88.350166661444987</v>
      </c>
      <c r="EB158" s="18">
        <v>87.347342636439578</v>
      </c>
      <c r="EC158" s="18">
        <v>90.837818466500579</v>
      </c>
      <c r="ED158" s="18">
        <v>0</v>
      </c>
      <c r="EE158" s="18">
        <v>89.033839614733353</v>
      </c>
      <c r="EF158" s="18">
        <v>0</v>
      </c>
      <c r="EG158" s="18">
        <v>0</v>
      </c>
      <c r="EH158" s="18">
        <v>0</v>
      </c>
      <c r="EI158" s="18">
        <v>0</v>
      </c>
      <c r="EJ158" s="18">
        <v>0</v>
      </c>
      <c r="EK158" s="18">
        <v>30.771688425950252</v>
      </c>
      <c r="EL158" s="18">
        <v>30.815150409983438</v>
      </c>
      <c r="EM158" s="18">
        <v>30.622602426146013</v>
      </c>
      <c r="EN158" s="18">
        <v>30.21288363846962</v>
      </c>
      <c r="EO158" s="18">
        <v>31.314377621647164</v>
      </c>
      <c r="EP158" s="18">
        <v>0</v>
      </c>
      <c r="EQ158" s="18">
        <v>30.871628127031936</v>
      </c>
      <c r="ER158" s="18">
        <v>0</v>
      </c>
      <c r="ES158" s="18">
        <v>0</v>
      </c>
      <c r="ET158" s="18">
        <v>0</v>
      </c>
      <c r="EU158" s="18">
        <v>0</v>
      </c>
      <c r="EV158" s="18">
        <v>0</v>
      </c>
      <c r="EW158" s="18">
        <v>646.40707228423491</v>
      </c>
      <c r="EX158" s="18">
        <v>624.68883192748604</v>
      </c>
      <c r="EY158" s="18">
        <v>655.12881144725486</v>
      </c>
      <c r="EZ158" s="18">
        <v>661.96931098472294</v>
      </c>
      <c r="FA158" s="18">
        <v>625.98526089469578</v>
      </c>
      <c r="FB158" s="18">
        <v>0</v>
      </c>
      <c r="FC158" s="18">
        <v>672.86578395446998</v>
      </c>
      <c r="FD158" s="18">
        <v>0</v>
      </c>
      <c r="FE158" s="18">
        <v>0</v>
      </c>
      <c r="FF158" s="18">
        <v>0</v>
      </c>
      <c r="FG158" s="18">
        <v>0</v>
      </c>
      <c r="FH158" s="14">
        <v>0</v>
      </c>
      <c r="FI158" s="14">
        <v>12273.416666666666</v>
      </c>
      <c r="FJ158" s="14">
        <v>15908.416666666666</v>
      </c>
      <c r="FK158" s="14">
        <v>14932.73076923077</v>
      </c>
      <c r="FL158" s="14">
        <v>13617.498915401302</v>
      </c>
      <c r="FM158" s="14">
        <v>14475.777777777777</v>
      </c>
      <c r="FN158" s="14">
        <v>0</v>
      </c>
      <c r="FO158" s="14">
        <v>13719.23076923077</v>
      </c>
      <c r="FP158" s="14">
        <v>0</v>
      </c>
      <c r="FQ158" s="14">
        <v>0</v>
      </c>
      <c r="FR158" s="14">
        <v>0</v>
      </c>
      <c r="FS158" s="14">
        <v>0</v>
      </c>
      <c r="FT158" s="17">
        <v>0</v>
      </c>
      <c r="FU158" s="17">
        <v>0.1468354822866946</v>
      </c>
      <c r="FV158" s="17">
        <v>0.13878586282942468</v>
      </c>
      <c r="FW158" s="17">
        <v>0.14172419388488375</v>
      </c>
      <c r="FX158" s="17">
        <v>0.13888286683572096</v>
      </c>
      <c r="FY158" s="17">
        <v>0.14466165702092382</v>
      </c>
      <c r="FZ158" s="17">
        <v>0</v>
      </c>
      <c r="GA158" s="17">
        <v>0.14186551724137933</v>
      </c>
      <c r="GB158" s="17">
        <v>0</v>
      </c>
      <c r="GC158" s="17">
        <v>0</v>
      </c>
      <c r="GD158" s="17">
        <v>0</v>
      </c>
      <c r="GE158" s="17">
        <v>0</v>
      </c>
      <c r="GF158" s="16"/>
      <c r="GG158" s="16">
        <v>0</v>
      </c>
      <c r="GH158" s="16">
        <v>0</v>
      </c>
      <c r="GI158" s="16">
        <v>0</v>
      </c>
      <c r="GJ158" s="16">
        <v>0</v>
      </c>
      <c r="GK158" s="16">
        <v>0</v>
      </c>
      <c r="GL158" s="16"/>
      <c r="GM158" s="16">
        <v>0</v>
      </c>
      <c r="GN158" s="16"/>
      <c r="GO158" s="16"/>
      <c r="GP158" s="16"/>
      <c r="GQ158" s="16"/>
      <c r="GR158" s="16"/>
      <c r="GS158" s="16">
        <v>36</v>
      </c>
      <c r="GT158" s="16">
        <v>0</v>
      </c>
      <c r="GU158" s="16">
        <v>0</v>
      </c>
      <c r="GV158" s="16">
        <v>0</v>
      </c>
      <c r="GW158" s="16">
        <v>0</v>
      </c>
      <c r="GX158" s="16"/>
      <c r="GY158" s="16">
        <v>0</v>
      </c>
      <c r="GZ158" s="16"/>
      <c r="HA158" s="16"/>
      <c r="HB158" s="16"/>
      <c r="HC158" s="16"/>
      <c r="HD158" s="16"/>
      <c r="HE158" s="16">
        <v>0</v>
      </c>
      <c r="HF158" s="16">
        <v>12</v>
      </c>
      <c r="HG158" s="16">
        <v>0</v>
      </c>
      <c r="HH158" s="16">
        <v>0</v>
      </c>
      <c r="HI158" s="16">
        <v>0</v>
      </c>
      <c r="HJ158" s="16"/>
      <c r="HK158" s="16">
        <v>0</v>
      </c>
      <c r="HL158" s="16"/>
      <c r="HM158" s="16"/>
      <c r="HN158" s="16"/>
      <c r="HO158" s="16"/>
      <c r="HP158" s="16"/>
      <c r="HQ158" s="16">
        <v>0</v>
      </c>
      <c r="HR158" s="16">
        <v>0</v>
      </c>
      <c r="HS158" s="16">
        <v>26</v>
      </c>
      <c r="HT158" s="16">
        <v>0</v>
      </c>
      <c r="HU158" s="16">
        <v>0</v>
      </c>
      <c r="HV158" s="16"/>
      <c r="HW158" s="16">
        <v>0</v>
      </c>
      <c r="HX158" s="16"/>
      <c r="HY158" s="16"/>
      <c r="HZ158" s="16"/>
      <c r="IA158" s="16"/>
      <c r="IB158" s="16"/>
      <c r="IC158" s="16">
        <v>0</v>
      </c>
      <c r="ID158" s="16">
        <v>0</v>
      </c>
      <c r="IE158" s="16">
        <v>0</v>
      </c>
      <c r="IF158" s="16">
        <v>461</v>
      </c>
      <c r="IG158" s="16">
        <v>0</v>
      </c>
      <c r="IH158" s="16"/>
      <c r="II158" s="16">
        <v>0</v>
      </c>
      <c r="IJ158" s="16"/>
      <c r="IK158" s="16"/>
      <c r="IL158" s="16"/>
      <c r="IM158" s="16"/>
      <c r="IN158" s="16"/>
      <c r="IO158" s="16">
        <v>0</v>
      </c>
      <c r="IP158" s="16">
        <v>0</v>
      </c>
      <c r="IQ158" s="16">
        <v>0</v>
      </c>
      <c r="IR158" s="16">
        <v>0</v>
      </c>
      <c r="IS158" s="16">
        <v>0</v>
      </c>
      <c r="IT158" s="16"/>
      <c r="IU158" s="16">
        <v>0</v>
      </c>
      <c r="IV158" s="16"/>
      <c r="IW158" s="16"/>
      <c r="IX158" s="16"/>
      <c r="IY158" s="16"/>
      <c r="IZ158" s="16"/>
      <c r="JA158" s="16">
        <v>0</v>
      </c>
      <c r="JB158" s="16">
        <v>0</v>
      </c>
      <c r="JC158" s="16">
        <v>0</v>
      </c>
      <c r="JD158" s="16">
        <v>0</v>
      </c>
      <c r="JE158" s="16">
        <v>0</v>
      </c>
      <c r="JF158" s="16"/>
      <c r="JG158" s="16">
        <v>0</v>
      </c>
      <c r="JH158" s="16"/>
      <c r="JI158" s="16"/>
      <c r="JJ158" s="16"/>
      <c r="JK158" s="16"/>
      <c r="JL158" s="16"/>
      <c r="JM158" s="16">
        <v>0</v>
      </c>
      <c r="JN158" s="16">
        <v>0</v>
      </c>
      <c r="JO158" s="16">
        <v>0</v>
      </c>
      <c r="JP158" s="16">
        <v>0</v>
      </c>
      <c r="JQ158" s="16">
        <v>0</v>
      </c>
      <c r="JR158" s="16"/>
      <c r="JS158" s="16">
        <v>26</v>
      </c>
      <c r="JT158" s="16"/>
      <c r="JU158" s="16"/>
      <c r="JV158" s="16"/>
      <c r="JW158" s="16"/>
      <c r="JX158" s="16"/>
      <c r="JY158" s="16">
        <v>0</v>
      </c>
      <c r="JZ158" s="16">
        <v>0</v>
      </c>
      <c r="KA158" s="16">
        <v>0</v>
      </c>
      <c r="KB158" s="16">
        <v>0</v>
      </c>
      <c r="KC158" s="16">
        <v>0</v>
      </c>
      <c r="KD158" s="16"/>
      <c r="KE158" s="16">
        <v>0</v>
      </c>
      <c r="KF158" s="16"/>
      <c r="KG158" s="16"/>
      <c r="KH158" s="16"/>
      <c r="KI158" s="16"/>
      <c r="KJ158" s="16"/>
      <c r="KK158" s="16">
        <v>0</v>
      </c>
      <c r="KL158" s="16">
        <v>0</v>
      </c>
      <c r="KM158" s="16">
        <v>0</v>
      </c>
      <c r="KN158" s="16">
        <v>0</v>
      </c>
      <c r="KO158" s="16">
        <v>0</v>
      </c>
      <c r="KP158" s="16"/>
      <c r="KQ158" s="16">
        <v>0</v>
      </c>
      <c r="KR158" s="16"/>
      <c r="KS158" s="16"/>
      <c r="KT158" s="16"/>
      <c r="KU158" s="16"/>
      <c r="KV158" s="16"/>
      <c r="KW158" s="16">
        <v>0</v>
      </c>
      <c r="KX158" s="16">
        <v>0</v>
      </c>
      <c r="KY158" s="16">
        <v>0</v>
      </c>
      <c r="KZ158" s="16">
        <v>0</v>
      </c>
      <c r="LA158" s="16">
        <v>0</v>
      </c>
      <c r="LB158" s="16"/>
      <c r="LC158" s="16">
        <v>0</v>
      </c>
      <c r="LD158" s="16"/>
      <c r="LE158" s="16"/>
      <c r="LF158" s="16"/>
      <c r="LG158" s="16"/>
      <c r="LH158" s="16"/>
      <c r="LI158" s="16">
        <v>0</v>
      </c>
      <c r="LJ158" s="16">
        <v>0</v>
      </c>
      <c r="LK158" s="16">
        <v>0</v>
      </c>
      <c r="LL158" s="16">
        <v>0</v>
      </c>
      <c r="LM158" s="16">
        <v>0</v>
      </c>
      <c r="LN158" s="16"/>
      <c r="LO158" s="16">
        <v>0</v>
      </c>
      <c r="LP158" s="16"/>
      <c r="LQ158" s="16"/>
      <c r="LR158" s="16"/>
      <c r="LS158" s="16"/>
      <c r="LT158" s="15"/>
      <c r="LU158" s="15">
        <v>0</v>
      </c>
      <c r="LV158" s="15">
        <v>0</v>
      </c>
      <c r="LW158" s="15">
        <v>0</v>
      </c>
      <c r="LX158" s="15">
        <v>0</v>
      </c>
      <c r="LY158" s="15">
        <v>0</v>
      </c>
      <c r="LZ158" s="15"/>
      <c r="MA158" s="15">
        <v>0</v>
      </c>
      <c r="MB158" s="15"/>
      <c r="MC158" s="15"/>
      <c r="MD158" s="15"/>
      <c r="ME158" s="15"/>
      <c r="MF158" s="15"/>
      <c r="MG158" s="15">
        <v>331513.07261904771</v>
      </c>
      <c r="MH158" s="15">
        <v>0</v>
      </c>
      <c r="MI158" s="15">
        <v>0</v>
      </c>
      <c r="MJ158" s="15">
        <v>0</v>
      </c>
      <c r="MK158" s="15">
        <v>0</v>
      </c>
      <c r="ML158" s="15"/>
      <c r="MM158" s="15">
        <v>0</v>
      </c>
      <c r="MN158" s="15"/>
      <c r="MO158" s="15"/>
      <c r="MP158" s="15"/>
      <c r="MQ158" s="15"/>
      <c r="MR158" s="15"/>
      <c r="MS158" s="15">
        <v>0</v>
      </c>
      <c r="MT158" s="15">
        <v>145939.92000000001</v>
      </c>
      <c r="MU158" s="15">
        <v>0</v>
      </c>
      <c r="MV158" s="15">
        <v>0</v>
      </c>
      <c r="MW158" s="15">
        <v>0</v>
      </c>
      <c r="MX158" s="15"/>
      <c r="MY158" s="15">
        <v>0</v>
      </c>
      <c r="MZ158" s="15"/>
      <c r="NA158" s="15"/>
      <c r="NB158" s="15"/>
      <c r="NC158" s="15"/>
      <c r="ND158" s="15"/>
      <c r="NE158" s="15">
        <v>0</v>
      </c>
      <c r="NF158" s="15">
        <v>0</v>
      </c>
      <c r="NG158" s="15">
        <v>295163.23</v>
      </c>
      <c r="NH158" s="15">
        <v>0</v>
      </c>
      <c r="NI158" s="15">
        <v>0</v>
      </c>
      <c r="NJ158" s="15"/>
      <c r="NK158" s="15">
        <v>0</v>
      </c>
      <c r="NL158" s="15"/>
      <c r="NM158" s="15"/>
      <c r="NN158" s="15"/>
      <c r="NO158" s="15"/>
      <c r="NP158" s="15"/>
      <c r="NQ158" s="15">
        <v>0</v>
      </c>
      <c r="NR158" s="15">
        <v>0</v>
      </c>
      <c r="NS158" s="15">
        <v>0</v>
      </c>
      <c r="NT158" s="15">
        <v>4780014.0899999989</v>
      </c>
      <c r="NU158" s="15">
        <v>0</v>
      </c>
      <c r="NV158" s="15"/>
      <c r="NW158" s="15">
        <v>0</v>
      </c>
      <c r="NX158" s="15"/>
      <c r="NY158" s="15"/>
      <c r="NZ158" s="15"/>
      <c r="OA158" s="15"/>
      <c r="OB158" s="15"/>
      <c r="OC158" s="15">
        <v>0</v>
      </c>
      <c r="OD158" s="15">
        <v>0</v>
      </c>
      <c r="OE158" s="15">
        <v>0</v>
      </c>
      <c r="OF158" s="15">
        <v>0</v>
      </c>
      <c r="OG158" s="15">
        <v>0</v>
      </c>
      <c r="OH158" s="15"/>
      <c r="OI158" s="15">
        <v>0</v>
      </c>
      <c r="OJ158" s="15"/>
      <c r="OK158" s="15"/>
      <c r="OL158" s="15"/>
      <c r="OM158" s="15"/>
      <c r="ON158" s="15"/>
      <c r="OO158" s="15">
        <v>0</v>
      </c>
      <c r="OP158" s="15">
        <v>0</v>
      </c>
      <c r="OQ158" s="15">
        <v>0</v>
      </c>
      <c r="OR158" s="15">
        <v>0</v>
      </c>
      <c r="OS158" s="15">
        <v>0</v>
      </c>
      <c r="OT158" s="15"/>
      <c r="OU158" s="15">
        <v>0</v>
      </c>
      <c r="OV158" s="15"/>
      <c r="OW158" s="15"/>
      <c r="OX158" s="15"/>
      <c r="OY158" s="15"/>
      <c r="OZ158" s="15"/>
      <c r="PA158" s="15">
        <v>0</v>
      </c>
      <c r="PB158" s="15">
        <v>0</v>
      </c>
      <c r="PC158" s="15">
        <v>0</v>
      </c>
      <c r="PD158" s="15">
        <v>0</v>
      </c>
      <c r="PE158" s="15">
        <v>0</v>
      </c>
      <c r="PF158" s="15"/>
      <c r="PG158" s="15">
        <v>264478.98000000004</v>
      </c>
      <c r="PH158" s="15"/>
      <c r="PI158" s="15"/>
      <c r="PJ158" s="15"/>
      <c r="PK158" s="15"/>
      <c r="PL158" s="15"/>
      <c r="PM158" s="15">
        <v>0</v>
      </c>
      <c r="PN158" s="15">
        <v>0</v>
      </c>
      <c r="PO158" s="15">
        <v>0</v>
      </c>
      <c r="PP158" s="15">
        <v>0</v>
      </c>
      <c r="PQ158" s="15">
        <v>0</v>
      </c>
      <c r="PR158" s="15"/>
      <c r="PS158" s="15">
        <v>0</v>
      </c>
      <c r="PT158" s="15"/>
      <c r="PU158" s="15"/>
      <c r="PV158" s="15"/>
      <c r="PW158" s="15"/>
      <c r="PX158" s="15"/>
      <c r="PY158" s="15">
        <v>0</v>
      </c>
      <c r="PZ158" s="15">
        <v>0</v>
      </c>
      <c r="QA158" s="15">
        <v>0</v>
      </c>
      <c r="QB158" s="15">
        <v>0</v>
      </c>
      <c r="QC158" s="15">
        <v>0</v>
      </c>
      <c r="QD158" s="15"/>
      <c r="QE158" s="15">
        <v>0</v>
      </c>
      <c r="QF158" s="15"/>
      <c r="QG158" s="15"/>
      <c r="QH158" s="15"/>
      <c r="QI158" s="15"/>
    </row>
    <row r="159" spans="16:451">
      <c r="P159" s="11"/>
      <c r="Q159" s="11"/>
      <c r="R159" s="13"/>
      <c r="S159" s="13" t="s">
        <v>52</v>
      </c>
      <c r="T159" s="16"/>
      <c r="U159" s="16">
        <v>11</v>
      </c>
      <c r="V159" s="16">
        <v>2</v>
      </c>
      <c r="W159" s="16">
        <v>4</v>
      </c>
      <c r="X159" s="16">
        <v>32</v>
      </c>
      <c r="Y159" s="16">
        <v>2</v>
      </c>
      <c r="Z159" s="16">
        <v>1</v>
      </c>
      <c r="AA159" s="16">
        <v>486</v>
      </c>
      <c r="AB159" s="16"/>
      <c r="AC159" s="16"/>
      <c r="AD159" s="16"/>
      <c r="AE159" s="16"/>
      <c r="AF159" s="24"/>
      <c r="AG159" s="24">
        <v>125642.49999999999</v>
      </c>
      <c r="AH159" s="24">
        <v>27026.04</v>
      </c>
      <c r="AI159" s="24">
        <v>45559.24</v>
      </c>
      <c r="AJ159" s="24">
        <v>298551.79999999993</v>
      </c>
      <c r="AK159" s="24">
        <v>14829.689999999999</v>
      </c>
      <c r="AL159" s="24">
        <v>10304.14</v>
      </c>
      <c r="AM159" s="24">
        <v>5048294.6399999969</v>
      </c>
      <c r="AN159" s="24"/>
      <c r="AO159" s="24"/>
      <c r="AP159" s="24"/>
      <c r="AQ159" s="24"/>
      <c r="AR159" s="15"/>
      <c r="AS159" s="15">
        <v>124214.535625</v>
      </c>
      <c r="AT159" s="15">
        <v>26699.1</v>
      </c>
      <c r="AU159" s="15">
        <v>45168.030000000006</v>
      </c>
      <c r="AV159" s="15">
        <v>297948.28999999998</v>
      </c>
      <c r="AW159" s="15">
        <v>14713.3</v>
      </c>
      <c r="AX159" s="15">
        <v>0</v>
      </c>
      <c r="AY159" s="15">
        <v>0</v>
      </c>
      <c r="AZ159" s="15"/>
      <c r="BA159" s="15"/>
      <c r="BB159" s="15"/>
      <c r="BC159" s="15"/>
      <c r="BD159" s="15"/>
      <c r="BE159" s="15">
        <v>1427.9643749999991</v>
      </c>
      <c r="BF159" s="15">
        <v>326.94</v>
      </c>
      <c r="BG159" s="15">
        <v>391.20999999999731</v>
      </c>
      <c r="BH159" s="15">
        <v>603.51000000000215</v>
      </c>
      <c r="BI159" s="15">
        <v>116.3899999999994</v>
      </c>
      <c r="BJ159" s="15">
        <v>0</v>
      </c>
      <c r="BK159" s="15">
        <v>0</v>
      </c>
      <c r="BL159" s="15"/>
      <c r="BM159" s="15"/>
      <c r="BN159" s="15"/>
      <c r="BO159" s="15"/>
      <c r="BP159" s="15"/>
      <c r="BQ159" s="15">
        <v>3454.0597262499996</v>
      </c>
      <c r="BR159" s="15">
        <v>0</v>
      </c>
      <c r="BS159" s="15">
        <v>0</v>
      </c>
      <c r="BT159" s="15">
        <v>301.62</v>
      </c>
      <c r="BU159" s="15">
        <v>222.32176924999999</v>
      </c>
      <c r="BV159" s="15">
        <v>0</v>
      </c>
      <c r="BW159" s="15">
        <v>103.35</v>
      </c>
      <c r="BX159" s="15"/>
      <c r="BY159" s="15"/>
      <c r="BZ159" s="15"/>
      <c r="CA159" s="15"/>
      <c r="CB159" s="17" t="e">
        <v>#DIV/0!</v>
      </c>
      <c r="CC159" s="17">
        <v>0</v>
      </c>
      <c r="CD159" s="17">
        <v>0</v>
      </c>
      <c r="CE159" s="17">
        <v>0</v>
      </c>
      <c r="CF159" s="17">
        <v>0</v>
      </c>
      <c r="CG159" s="17">
        <v>0</v>
      </c>
      <c r="CH159" s="17">
        <v>0</v>
      </c>
      <c r="CI159" s="17">
        <v>1</v>
      </c>
      <c r="CJ159" s="17" t="e">
        <v>#DIV/0!</v>
      </c>
      <c r="CK159" s="17" t="e">
        <v>#DIV/0!</v>
      </c>
      <c r="CL159" s="17" t="e">
        <v>#DIV/0!</v>
      </c>
      <c r="CM159" s="17" t="e">
        <v>#DIV/0!</v>
      </c>
      <c r="CN159" s="17" t="e">
        <v>#DIV/0!</v>
      </c>
      <c r="CO159" s="17">
        <v>0</v>
      </c>
      <c r="CP159" s="17">
        <v>0</v>
      </c>
      <c r="CQ159" s="17">
        <v>0</v>
      </c>
      <c r="CR159" s="17">
        <v>0</v>
      </c>
      <c r="CS159" s="17">
        <v>0</v>
      </c>
      <c r="CT159" s="17">
        <v>0</v>
      </c>
      <c r="CU159" s="17">
        <v>0</v>
      </c>
      <c r="CV159" s="17" t="e">
        <v>#DIV/0!</v>
      </c>
      <c r="CW159" s="17" t="e">
        <v>#DIV/0!</v>
      </c>
      <c r="CX159" s="17" t="e">
        <v>#DIV/0!</v>
      </c>
      <c r="CY159" s="17" t="e">
        <v>#DIV/0!</v>
      </c>
      <c r="CZ159" s="17">
        <v>0</v>
      </c>
      <c r="DA159" s="17">
        <v>0.17497893719772822</v>
      </c>
      <c r="DB159" s="17">
        <v>0.17990000000000003</v>
      </c>
      <c r="DC159" s="17">
        <v>0.17410448524301372</v>
      </c>
      <c r="DD159" s="17">
        <v>0.1747201472575296</v>
      </c>
      <c r="DE159" s="17">
        <v>0.17990000000000003</v>
      </c>
      <c r="DF159" s="17">
        <v>0.15990000000000001</v>
      </c>
      <c r="DG159" s="17">
        <v>0.17139791228114004</v>
      </c>
      <c r="DH159" s="17">
        <v>0</v>
      </c>
      <c r="DI159" s="17">
        <v>0</v>
      </c>
      <c r="DJ159" s="17">
        <v>0</v>
      </c>
      <c r="DK159" s="17">
        <v>0</v>
      </c>
      <c r="DL159" s="18">
        <v>0</v>
      </c>
      <c r="DM159" s="18">
        <v>119.99999999999999</v>
      </c>
      <c r="DN159" s="18">
        <v>120</v>
      </c>
      <c r="DO159" s="18">
        <v>120</v>
      </c>
      <c r="DP159" s="18">
        <v>118.6775737291275</v>
      </c>
      <c r="DQ159" s="18">
        <v>120</v>
      </c>
      <c r="DR159" s="18">
        <v>120</v>
      </c>
      <c r="DS159" s="18">
        <v>117.19410944412132</v>
      </c>
      <c r="DT159" s="18">
        <v>0</v>
      </c>
      <c r="DU159" s="18">
        <v>0</v>
      </c>
      <c r="DV159" s="18">
        <v>0</v>
      </c>
      <c r="DW159" s="18">
        <v>0</v>
      </c>
      <c r="DX159" s="18">
        <v>0</v>
      </c>
      <c r="DY159" s="18">
        <v>89.18092090995701</v>
      </c>
      <c r="DZ159" s="18">
        <v>91.634586314622595</v>
      </c>
      <c r="EA159" s="18">
        <v>88.847280945532404</v>
      </c>
      <c r="EB159" s="18">
        <v>89.102332557612925</v>
      </c>
      <c r="EC159" s="18">
        <v>95.659217877094974</v>
      </c>
      <c r="ED159" s="18">
        <v>93</v>
      </c>
      <c r="EE159" s="18">
        <v>87.110668916005778</v>
      </c>
      <c r="EF159" s="18">
        <v>0</v>
      </c>
      <c r="EG159" s="18">
        <v>0</v>
      </c>
      <c r="EH159" s="18">
        <v>0</v>
      </c>
      <c r="EI159" s="18">
        <v>0</v>
      </c>
      <c r="EJ159" s="18">
        <v>0</v>
      </c>
      <c r="EK159" s="18">
        <v>31.148977108839954</v>
      </c>
      <c r="EL159" s="18">
        <v>29.571702106217877</v>
      </c>
      <c r="EM159" s="18">
        <v>32.450628018563833</v>
      </c>
      <c r="EN159" s="18">
        <v>30.23809422048117</v>
      </c>
      <c r="EO159" s="18">
        <v>26.340782122905029</v>
      </c>
      <c r="EP159" s="18">
        <v>27</v>
      </c>
      <c r="EQ159" s="18">
        <v>30.293658605220877</v>
      </c>
      <c r="ER159" s="18">
        <v>0</v>
      </c>
      <c r="ES159" s="18">
        <v>0</v>
      </c>
      <c r="ET159" s="18">
        <v>0</v>
      </c>
      <c r="EU159" s="18">
        <v>0</v>
      </c>
      <c r="EV159" s="18">
        <v>0</v>
      </c>
      <c r="EW159" s="18">
        <v>623.42927761714861</v>
      </c>
      <c r="EX159" s="18">
        <v>634.88899526352918</v>
      </c>
      <c r="EY159" s="18">
        <v>645.94131022259103</v>
      </c>
      <c r="EZ159" s="18">
        <v>638.79760790583975</v>
      </c>
      <c r="FA159" s="18">
        <v>604.49441340782118</v>
      </c>
      <c r="FB159" s="18">
        <v>704</v>
      </c>
      <c r="FC159" s="18">
        <v>659.82031954021295</v>
      </c>
      <c r="FD159" s="18">
        <v>0</v>
      </c>
      <c r="FE159" s="18">
        <v>0</v>
      </c>
      <c r="FF159" s="18">
        <v>0</v>
      </c>
      <c r="FG159" s="18">
        <v>0</v>
      </c>
      <c r="FH159" s="14">
        <v>0</v>
      </c>
      <c r="FI159" s="14">
        <v>14765.454545454546</v>
      </c>
      <c r="FJ159" s="14">
        <v>16575</v>
      </c>
      <c r="FK159" s="14">
        <v>15512.5</v>
      </c>
      <c r="FL159" s="14">
        <v>12552.09375</v>
      </c>
      <c r="FM159" s="14">
        <v>8950</v>
      </c>
      <c r="FN159" s="14">
        <v>12620</v>
      </c>
      <c r="FO159" s="14">
        <v>13525.084362139918</v>
      </c>
      <c r="FP159" s="14">
        <v>0</v>
      </c>
      <c r="FQ159" s="14">
        <v>0</v>
      </c>
      <c r="FR159" s="14">
        <v>0</v>
      </c>
      <c r="FS159" s="14">
        <v>0</v>
      </c>
      <c r="FT159" s="17">
        <v>0</v>
      </c>
      <c r="FU159" s="17">
        <v>0.14119277182612977</v>
      </c>
      <c r="FV159" s="17">
        <v>0.10199095022624434</v>
      </c>
      <c r="FW159" s="17">
        <v>0.18030056406124093</v>
      </c>
      <c r="FX159" s="17">
        <v>0.14604413606295763</v>
      </c>
      <c r="FY159" s="17">
        <v>0.1</v>
      </c>
      <c r="FZ159" s="17">
        <v>0.10594294770206023</v>
      </c>
      <c r="GA159" s="17">
        <v>0.13594026402092985</v>
      </c>
      <c r="GB159" s="17">
        <v>0</v>
      </c>
      <c r="GC159" s="17">
        <v>0</v>
      </c>
      <c r="GD159" s="17">
        <v>0</v>
      </c>
      <c r="GE159" s="17">
        <v>0</v>
      </c>
      <c r="GF159" s="16"/>
      <c r="GG159" s="16">
        <v>0</v>
      </c>
      <c r="GH159" s="16">
        <v>0</v>
      </c>
      <c r="GI159" s="16">
        <v>0</v>
      </c>
      <c r="GJ159" s="16">
        <v>0</v>
      </c>
      <c r="GK159" s="16">
        <v>0</v>
      </c>
      <c r="GL159" s="16">
        <v>0</v>
      </c>
      <c r="GM159" s="16">
        <v>0</v>
      </c>
      <c r="GN159" s="16"/>
      <c r="GO159" s="16"/>
      <c r="GP159" s="16"/>
      <c r="GQ159" s="16"/>
      <c r="GR159" s="16"/>
      <c r="GS159" s="16">
        <v>11</v>
      </c>
      <c r="GT159" s="16">
        <v>0</v>
      </c>
      <c r="GU159" s="16">
        <v>0</v>
      </c>
      <c r="GV159" s="16">
        <v>0</v>
      </c>
      <c r="GW159" s="16">
        <v>0</v>
      </c>
      <c r="GX159" s="16">
        <v>0</v>
      </c>
      <c r="GY159" s="16">
        <v>0</v>
      </c>
      <c r="GZ159" s="16"/>
      <c r="HA159" s="16"/>
      <c r="HB159" s="16"/>
      <c r="HC159" s="16"/>
      <c r="HD159" s="16"/>
      <c r="HE159" s="16">
        <v>0</v>
      </c>
      <c r="HF159" s="16">
        <v>2</v>
      </c>
      <c r="HG159" s="16">
        <v>0</v>
      </c>
      <c r="HH159" s="16">
        <v>0</v>
      </c>
      <c r="HI159" s="16">
        <v>0</v>
      </c>
      <c r="HJ159" s="16">
        <v>0</v>
      </c>
      <c r="HK159" s="16">
        <v>0</v>
      </c>
      <c r="HL159" s="16"/>
      <c r="HM159" s="16"/>
      <c r="HN159" s="16"/>
      <c r="HO159" s="16"/>
      <c r="HP159" s="16"/>
      <c r="HQ159" s="16">
        <v>0</v>
      </c>
      <c r="HR159" s="16">
        <v>0</v>
      </c>
      <c r="HS159" s="16">
        <v>4</v>
      </c>
      <c r="HT159" s="16">
        <v>0</v>
      </c>
      <c r="HU159" s="16">
        <v>0</v>
      </c>
      <c r="HV159" s="16">
        <v>0</v>
      </c>
      <c r="HW159" s="16">
        <v>0</v>
      </c>
      <c r="HX159" s="16"/>
      <c r="HY159" s="16"/>
      <c r="HZ159" s="16"/>
      <c r="IA159" s="16"/>
      <c r="IB159" s="16"/>
      <c r="IC159" s="16">
        <v>0</v>
      </c>
      <c r="ID159" s="16">
        <v>0</v>
      </c>
      <c r="IE159" s="16">
        <v>0</v>
      </c>
      <c r="IF159" s="16">
        <v>32</v>
      </c>
      <c r="IG159" s="16">
        <v>0</v>
      </c>
      <c r="IH159" s="16">
        <v>0</v>
      </c>
      <c r="II159" s="16">
        <v>0</v>
      </c>
      <c r="IJ159" s="16"/>
      <c r="IK159" s="16"/>
      <c r="IL159" s="16"/>
      <c r="IM159" s="16"/>
      <c r="IN159" s="16"/>
      <c r="IO159" s="16">
        <v>0</v>
      </c>
      <c r="IP159" s="16">
        <v>0</v>
      </c>
      <c r="IQ159" s="16">
        <v>0</v>
      </c>
      <c r="IR159" s="16">
        <v>0</v>
      </c>
      <c r="IS159" s="16">
        <v>0</v>
      </c>
      <c r="IT159" s="16">
        <v>0</v>
      </c>
      <c r="IU159" s="16">
        <v>0</v>
      </c>
      <c r="IV159" s="16"/>
      <c r="IW159" s="16"/>
      <c r="IX159" s="16"/>
      <c r="IY159" s="16"/>
      <c r="IZ159" s="16"/>
      <c r="JA159" s="16">
        <v>0</v>
      </c>
      <c r="JB159" s="16">
        <v>0</v>
      </c>
      <c r="JC159" s="16">
        <v>0</v>
      </c>
      <c r="JD159" s="16">
        <v>0</v>
      </c>
      <c r="JE159" s="16">
        <v>0</v>
      </c>
      <c r="JF159" s="16">
        <v>1</v>
      </c>
      <c r="JG159" s="16">
        <v>0</v>
      </c>
      <c r="JH159" s="16"/>
      <c r="JI159" s="16"/>
      <c r="JJ159" s="16"/>
      <c r="JK159" s="16"/>
      <c r="JL159" s="16"/>
      <c r="JM159" s="16">
        <v>0</v>
      </c>
      <c r="JN159" s="16">
        <v>0</v>
      </c>
      <c r="JO159" s="16">
        <v>0</v>
      </c>
      <c r="JP159" s="16">
        <v>0</v>
      </c>
      <c r="JQ159" s="16">
        <v>0</v>
      </c>
      <c r="JR159" s="16">
        <v>0</v>
      </c>
      <c r="JS159" s="16">
        <v>486</v>
      </c>
      <c r="JT159" s="16"/>
      <c r="JU159" s="16"/>
      <c r="JV159" s="16"/>
      <c r="JW159" s="16"/>
      <c r="JX159" s="16"/>
      <c r="JY159" s="16">
        <v>0</v>
      </c>
      <c r="JZ159" s="16">
        <v>0</v>
      </c>
      <c r="KA159" s="16">
        <v>0</v>
      </c>
      <c r="KB159" s="16">
        <v>0</v>
      </c>
      <c r="KC159" s="16">
        <v>0</v>
      </c>
      <c r="KD159" s="16">
        <v>0</v>
      </c>
      <c r="KE159" s="16">
        <v>0</v>
      </c>
      <c r="KF159" s="16"/>
      <c r="KG159" s="16"/>
      <c r="KH159" s="16"/>
      <c r="KI159" s="16"/>
      <c r="KJ159" s="16"/>
      <c r="KK159" s="16">
        <v>0</v>
      </c>
      <c r="KL159" s="16">
        <v>0</v>
      </c>
      <c r="KM159" s="16">
        <v>0</v>
      </c>
      <c r="KN159" s="16">
        <v>0</v>
      </c>
      <c r="KO159" s="16">
        <v>0</v>
      </c>
      <c r="KP159" s="16">
        <v>0</v>
      </c>
      <c r="KQ159" s="16">
        <v>0</v>
      </c>
      <c r="KR159" s="16"/>
      <c r="KS159" s="16"/>
      <c r="KT159" s="16"/>
      <c r="KU159" s="16"/>
      <c r="KV159" s="16"/>
      <c r="KW159" s="16">
        <v>0</v>
      </c>
      <c r="KX159" s="16">
        <v>0</v>
      </c>
      <c r="KY159" s="16">
        <v>0</v>
      </c>
      <c r="KZ159" s="16">
        <v>0</v>
      </c>
      <c r="LA159" s="16">
        <v>0</v>
      </c>
      <c r="LB159" s="16">
        <v>0</v>
      </c>
      <c r="LC159" s="16">
        <v>0</v>
      </c>
      <c r="LD159" s="16"/>
      <c r="LE159" s="16"/>
      <c r="LF159" s="16"/>
      <c r="LG159" s="16"/>
      <c r="LH159" s="16"/>
      <c r="LI159" s="16">
        <v>0</v>
      </c>
      <c r="LJ159" s="16">
        <v>0</v>
      </c>
      <c r="LK159" s="16">
        <v>0</v>
      </c>
      <c r="LL159" s="16">
        <v>0</v>
      </c>
      <c r="LM159" s="16">
        <v>0</v>
      </c>
      <c r="LN159" s="16">
        <v>0</v>
      </c>
      <c r="LO159" s="16">
        <v>0</v>
      </c>
      <c r="LP159" s="16"/>
      <c r="LQ159" s="16"/>
      <c r="LR159" s="16"/>
      <c r="LS159" s="16"/>
      <c r="LT159" s="15"/>
      <c r="LU159" s="15">
        <v>0</v>
      </c>
      <c r="LV159" s="15">
        <v>0</v>
      </c>
      <c r="LW159" s="15">
        <v>0</v>
      </c>
      <c r="LX159" s="15">
        <v>0</v>
      </c>
      <c r="LY159" s="15">
        <v>0</v>
      </c>
      <c r="LZ159" s="15">
        <v>0</v>
      </c>
      <c r="MA159" s="15">
        <v>0</v>
      </c>
      <c r="MB159" s="15"/>
      <c r="MC159" s="15"/>
      <c r="MD159" s="15"/>
      <c r="ME159" s="15"/>
      <c r="MF159" s="15"/>
      <c r="MG159" s="15">
        <v>124214.535625</v>
      </c>
      <c r="MH159" s="15">
        <v>0</v>
      </c>
      <c r="MI159" s="15">
        <v>0</v>
      </c>
      <c r="MJ159" s="15">
        <v>0</v>
      </c>
      <c r="MK159" s="15">
        <v>0</v>
      </c>
      <c r="ML159" s="15">
        <v>0</v>
      </c>
      <c r="MM159" s="15">
        <v>0</v>
      </c>
      <c r="MN159" s="15"/>
      <c r="MO159" s="15"/>
      <c r="MP159" s="15"/>
      <c r="MQ159" s="15"/>
      <c r="MR159" s="15"/>
      <c r="MS159" s="15">
        <v>0</v>
      </c>
      <c r="MT159" s="15">
        <v>26699.1</v>
      </c>
      <c r="MU159" s="15">
        <v>0</v>
      </c>
      <c r="MV159" s="15">
        <v>0</v>
      </c>
      <c r="MW159" s="15">
        <v>0</v>
      </c>
      <c r="MX159" s="15">
        <v>0</v>
      </c>
      <c r="MY159" s="15">
        <v>0</v>
      </c>
      <c r="MZ159" s="15"/>
      <c r="NA159" s="15"/>
      <c r="NB159" s="15"/>
      <c r="NC159" s="15"/>
      <c r="ND159" s="15"/>
      <c r="NE159" s="15">
        <v>0</v>
      </c>
      <c r="NF159" s="15">
        <v>0</v>
      </c>
      <c r="NG159" s="15">
        <v>45168.030000000006</v>
      </c>
      <c r="NH159" s="15">
        <v>0</v>
      </c>
      <c r="NI159" s="15">
        <v>0</v>
      </c>
      <c r="NJ159" s="15">
        <v>0</v>
      </c>
      <c r="NK159" s="15">
        <v>0</v>
      </c>
      <c r="NL159" s="15"/>
      <c r="NM159" s="15"/>
      <c r="NN159" s="15"/>
      <c r="NO159" s="15"/>
      <c r="NP159" s="15"/>
      <c r="NQ159" s="15">
        <v>0</v>
      </c>
      <c r="NR159" s="15">
        <v>0</v>
      </c>
      <c r="NS159" s="15">
        <v>0</v>
      </c>
      <c r="NT159" s="15">
        <v>297948.28999999998</v>
      </c>
      <c r="NU159" s="15">
        <v>0</v>
      </c>
      <c r="NV159" s="15">
        <v>0</v>
      </c>
      <c r="NW159" s="15">
        <v>0</v>
      </c>
      <c r="NX159" s="15"/>
      <c r="NY159" s="15"/>
      <c r="NZ159" s="15"/>
      <c r="OA159" s="15"/>
      <c r="OB159" s="15"/>
      <c r="OC159" s="15">
        <v>0</v>
      </c>
      <c r="OD159" s="15">
        <v>0</v>
      </c>
      <c r="OE159" s="15">
        <v>0</v>
      </c>
      <c r="OF159" s="15">
        <v>0</v>
      </c>
      <c r="OG159" s="15">
        <v>0</v>
      </c>
      <c r="OH159" s="15">
        <v>0</v>
      </c>
      <c r="OI159" s="15">
        <v>0</v>
      </c>
      <c r="OJ159" s="15"/>
      <c r="OK159" s="15"/>
      <c r="OL159" s="15"/>
      <c r="OM159" s="15"/>
      <c r="ON159" s="15"/>
      <c r="OO159" s="15">
        <v>0</v>
      </c>
      <c r="OP159" s="15">
        <v>0</v>
      </c>
      <c r="OQ159" s="15">
        <v>0</v>
      </c>
      <c r="OR159" s="15">
        <v>0</v>
      </c>
      <c r="OS159" s="15">
        <v>0</v>
      </c>
      <c r="OT159" s="15">
        <v>10304.14</v>
      </c>
      <c r="OU159" s="15">
        <v>0</v>
      </c>
      <c r="OV159" s="15"/>
      <c r="OW159" s="15"/>
      <c r="OX159" s="15"/>
      <c r="OY159" s="15"/>
      <c r="OZ159" s="15"/>
      <c r="PA159" s="15">
        <v>0</v>
      </c>
      <c r="PB159" s="15">
        <v>0</v>
      </c>
      <c r="PC159" s="15">
        <v>0</v>
      </c>
      <c r="PD159" s="15">
        <v>0</v>
      </c>
      <c r="PE159" s="15">
        <v>0</v>
      </c>
      <c r="PF159" s="15">
        <v>0</v>
      </c>
      <c r="PG159" s="15">
        <v>5048294.6399999969</v>
      </c>
      <c r="PH159" s="15"/>
      <c r="PI159" s="15"/>
      <c r="PJ159" s="15"/>
      <c r="PK159" s="15"/>
      <c r="PL159" s="15"/>
      <c r="PM159" s="15">
        <v>0</v>
      </c>
      <c r="PN159" s="15">
        <v>0</v>
      </c>
      <c r="PO159" s="15">
        <v>0</v>
      </c>
      <c r="PP159" s="15">
        <v>0</v>
      </c>
      <c r="PQ159" s="15">
        <v>0</v>
      </c>
      <c r="PR159" s="15">
        <v>0</v>
      </c>
      <c r="PS159" s="15">
        <v>0</v>
      </c>
      <c r="PT159" s="15"/>
      <c r="PU159" s="15"/>
      <c r="PV159" s="15"/>
      <c r="PW159" s="15"/>
      <c r="PX159" s="15"/>
      <c r="PY159" s="15">
        <v>0</v>
      </c>
      <c r="PZ159" s="15">
        <v>0</v>
      </c>
      <c r="QA159" s="15">
        <v>0</v>
      </c>
      <c r="QB159" s="15">
        <v>0</v>
      </c>
      <c r="QC159" s="15">
        <v>0</v>
      </c>
      <c r="QD159" s="15">
        <v>0</v>
      </c>
      <c r="QE159" s="15">
        <v>0</v>
      </c>
      <c r="QF159" s="15"/>
      <c r="QG159" s="15"/>
      <c r="QH159" s="15"/>
      <c r="QI159" s="15"/>
    </row>
    <row r="160" spans="16:451">
      <c r="P160" s="11"/>
      <c r="Q160" s="11"/>
      <c r="R160" s="13"/>
      <c r="S160" s="13" t="s">
        <v>99</v>
      </c>
      <c r="T160" s="16"/>
      <c r="U160" s="16">
        <v>15</v>
      </c>
      <c r="V160" s="16">
        <v>4</v>
      </c>
      <c r="W160" s="16"/>
      <c r="X160" s="16"/>
      <c r="Y160" s="16"/>
      <c r="Z160" s="16"/>
      <c r="AA160" s="16"/>
      <c r="AB160" s="16"/>
      <c r="AC160" s="16"/>
      <c r="AD160" s="16"/>
      <c r="AE160" s="16"/>
      <c r="AF160" s="24"/>
      <c r="AG160" s="24">
        <v>154970.84000000003</v>
      </c>
      <c r="AH160" s="24">
        <v>66839.429999999993</v>
      </c>
      <c r="AI160" s="24"/>
      <c r="AJ160" s="24"/>
      <c r="AK160" s="24"/>
      <c r="AL160" s="24"/>
      <c r="AM160" s="24"/>
      <c r="AN160" s="24"/>
      <c r="AO160" s="24"/>
      <c r="AP160" s="24"/>
      <c r="AQ160" s="24"/>
      <c r="AR160" s="15"/>
      <c r="AS160" s="15">
        <v>154289.02000000002</v>
      </c>
      <c r="AT160" s="15">
        <v>66839.429999999993</v>
      </c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>
        <v>620.88999999999987</v>
      </c>
      <c r="BF160" s="15">
        <v>0</v>
      </c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>
        <v>2249.0434930000001</v>
      </c>
      <c r="BR160" s="15">
        <v>0</v>
      </c>
      <c r="BS160" s="15"/>
      <c r="BT160" s="15"/>
      <c r="BU160" s="15"/>
      <c r="BV160" s="15"/>
      <c r="BW160" s="15"/>
      <c r="BX160" s="15"/>
      <c r="BY160" s="15"/>
      <c r="BZ160" s="15"/>
      <c r="CA160" s="15"/>
      <c r="CB160" s="17" t="e">
        <v>#DIV/0!</v>
      </c>
      <c r="CC160" s="17">
        <v>0</v>
      </c>
      <c r="CD160" s="17">
        <v>0</v>
      </c>
      <c r="CE160" s="17" t="e">
        <v>#DIV/0!</v>
      </c>
      <c r="CF160" s="17" t="e">
        <v>#DIV/0!</v>
      </c>
      <c r="CG160" s="17" t="e">
        <v>#DIV/0!</v>
      </c>
      <c r="CH160" s="17" t="e">
        <v>#DIV/0!</v>
      </c>
      <c r="CI160" s="17" t="e">
        <v>#DIV/0!</v>
      </c>
      <c r="CJ160" s="17" t="e">
        <v>#DIV/0!</v>
      </c>
      <c r="CK160" s="17" t="e">
        <v>#DIV/0!</v>
      </c>
      <c r="CL160" s="17" t="e">
        <v>#DIV/0!</v>
      </c>
      <c r="CM160" s="17" t="e">
        <v>#DIV/0!</v>
      </c>
      <c r="CN160" s="17" t="e">
        <v>#DIV/0!</v>
      </c>
      <c r="CO160" s="17">
        <v>0</v>
      </c>
      <c r="CP160" s="17">
        <v>0</v>
      </c>
      <c r="CQ160" s="17" t="e">
        <v>#DIV/0!</v>
      </c>
      <c r="CR160" s="17" t="e">
        <v>#DIV/0!</v>
      </c>
      <c r="CS160" s="17" t="e">
        <v>#DIV/0!</v>
      </c>
      <c r="CT160" s="17" t="e">
        <v>#DIV/0!</v>
      </c>
      <c r="CU160" s="17" t="e">
        <v>#DIV/0!</v>
      </c>
      <c r="CV160" s="17" t="e">
        <v>#DIV/0!</v>
      </c>
      <c r="CW160" s="17" t="e">
        <v>#DIV/0!</v>
      </c>
      <c r="CX160" s="17" t="e">
        <v>#DIV/0!</v>
      </c>
      <c r="CY160" s="17" t="e">
        <v>#DIV/0!</v>
      </c>
      <c r="CZ160" s="17">
        <v>0</v>
      </c>
      <c r="DA160" s="17">
        <v>0.17615997290472027</v>
      </c>
      <c r="DB160" s="17">
        <v>0.17989999999999998</v>
      </c>
      <c r="DC160" s="17">
        <v>0</v>
      </c>
      <c r="DD160" s="17">
        <v>0</v>
      </c>
      <c r="DE160" s="17">
        <v>0</v>
      </c>
      <c r="DF160" s="17">
        <v>0</v>
      </c>
      <c r="DG160" s="17">
        <v>0</v>
      </c>
      <c r="DH160" s="17">
        <v>0</v>
      </c>
      <c r="DI160" s="17">
        <v>0</v>
      </c>
      <c r="DJ160" s="17">
        <v>0</v>
      </c>
      <c r="DK160" s="17">
        <v>0</v>
      </c>
      <c r="DL160" s="18">
        <v>0</v>
      </c>
      <c r="DM160" s="18">
        <v>120.00000000000001</v>
      </c>
      <c r="DN160" s="18">
        <v>120</v>
      </c>
      <c r="DO160" s="18">
        <v>0</v>
      </c>
      <c r="DP160" s="18">
        <v>0</v>
      </c>
      <c r="DQ160" s="18">
        <v>0</v>
      </c>
      <c r="DR160" s="18">
        <v>0</v>
      </c>
      <c r="DS160" s="18">
        <v>0</v>
      </c>
      <c r="DT160" s="18">
        <v>0</v>
      </c>
      <c r="DU160" s="18">
        <v>0</v>
      </c>
      <c r="DV160" s="18">
        <v>0</v>
      </c>
      <c r="DW160" s="18">
        <v>0</v>
      </c>
      <c r="DX160" s="18">
        <v>0</v>
      </c>
      <c r="DY160" s="18">
        <v>91.713885866541659</v>
      </c>
      <c r="DZ160" s="18">
        <v>92.439676113360321</v>
      </c>
      <c r="EA160" s="18">
        <v>0</v>
      </c>
      <c r="EB160" s="18">
        <v>0</v>
      </c>
      <c r="EC160" s="18">
        <v>0</v>
      </c>
      <c r="ED160" s="18">
        <v>0</v>
      </c>
      <c r="EE160" s="18">
        <v>0</v>
      </c>
      <c r="EF160" s="18">
        <v>0</v>
      </c>
      <c r="EG160" s="18">
        <v>0</v>
      </c>
      <c r="EH160" s="18">
        <v>0</v>
      </c>
      <c r="EI160" s="18">
        <v>0</v>
      </c>
      <c r="EJ160" s="18">
        <v>0</v>
      </c>
      <c r="EK160" s="18">
        <v>30.383941856185292</v>
      </c>
      <c r="EL160" s="18">
        <v>29.374493927125506</v>
      </c>
      <c r="EM160" s="18">
        <v>0</v>
      </c>
      <c r="EN160" s="18">
        <v>0</v>
      </c>
      <c r="EO160" s="18">
        <v>0</v>
      </c>
      <c r="EP160" s="18">
        <v>0</v>
      </c>
      <c r="EQ160" s="18">
        <v>0</v>
      </c>
      <c r="ER160" s="18">
        <v>0</v>
      </c>
      <c r="ES160" s="18">
        <v>0</v>
      </c>
      <c r="ET160" s="18">
        <v>0</v>
      </c>
      <c r="EU160" s="18">
        <v>0</v>
      </c>
      <c r="EV160" s="18">
        <v>0</v>
      </c>
      <c r="EW160" s="18">
        <v>627.11004266177008</v>
      </c>
      <c r="EX160" s="18">
        <v>604.13461538461536</v>
      </c>
      <c r="EY160" s="18">
        <v>0</v>
      </c>
      <c r="EZ160" s="18">
        <v>0</v>
      </c>
      <c r="FA160" s="18">
        <v>0</v>
      </c>
      <c r="FB160" s="18">
        <v>0</v>
      </c>
      <c r="FC160" s="18">
        <v>0</v>
      </c>
      <c r="FD160" s="18">
        <v>0</v>
      </c>
      <c r="FE160" s="18">
        <v>0</v>
      </c>
      <c r="FF160" s="18">
        <v>0</v>
      </c>
      <c r="FG160" s="18">
        <v>0</v>
      </c>
      <c r="FH160" s="14">
        <v>0</v>
      </c>
      <c r="FI160" s="14">
        <v>13712.6</v>
      </c>
      <c r="FJ160" s="14">
        <v>20600</v>
      </c>
      <c r="FK160" s="14">
        <v>0</v>
      </c>
      <c r="FL160" s="14">
        <v>0</v>
      </c>
      <c r="FM160" s="14">
        <v>0</v>
      </c>
      <c r="FN160" s="14">
        <v>0</v>
      </c>
      <c r="FO160" s="14">
        <v>0</v>
      </c>
      <c r="FP160" s="14">
        <v>0</v>
      </c>
      <c r="FQ160" s="14">
        <v>0</v>
      </c>
      <c r="FR160" s="14">
        <v>0</v>
      </c>
      <c r="FS160" s="14">
        <v>0</v>
      </c>
      <c r="FT160" s="17">
        <v>0</v>
      </c>
      <c r="FU160" s="17">
        <v>0.15714505880236668</v>
      </c>
      <c r="FV160" s="17">
        <v>0.10072815533980582</v>
      </c>
      <c r="FW160" s="17">
        <v>0</v>
      </c>
      <c r="FX160" s="17">
        <v>0</v>
      </c>
      <c r="FY160" s="17">
        <v>0</v>
      </c>
      <c r="FZ160" s="17">
        <v>0</v>
      </c>
      <c r="GA160" s="17">
        <v>0</v>
      </c>
      <c r="GB160" s="17">
        <v>0</v>
      </c>
      <c r="GC160" s="17">
        <v>0</v>
      </c>
      <c r="GD160" s="17">
        <v>0</v>
      </c>
      <c r="GE160" s="17">
        <v>0</v>
      </c>
      <c r="GF160" s="16"/>
      <c r="GG160" s="16">
        <v>0</v>
      </c>
      <c r="GH160" s="16">
        <v>0</v>
      </c>
      <c r="GI160" s="16"/>
      <c r="GJ160" s="16"/>
      <c r="GK160" s="16"/>
      <c r="GL160" s="16"/>
      <c r="GM160" s="16"/>
      <c r="GN160" s="16"/>
      <c r="GO160" s="16"/>
      <c r="GP160" s="16"/>
      <c r="GQ160" s="16"/>
      <c r="GR160" s="16"/>
      <c r="GS160" s="16">
        <v>15</v>
      </c>
      <c r="GT160" s="16">
        <v>0</v>
      </c>
      <c r="GU160" s="16"/>
      <c r="GV160" s="16"/>
      <c r="GW160" s="16"/>
      <c r="GX160" s="16"/>
      <c r="GY160" s="16"/>
      <c r="GZ160" s="16"/>
      <c r="HA160" s="16"/>
      <c r="HB160" s="16"/>
      <c r="HC160" s="16"/>
      <c r="HD160" s="16"/>
      <c r="HE160" s="16">
        <v>0</v>
      </c>
      <c r="HF160" s="16">
        <v>4</v>
      </c>
      <c r="HG160" s="16"/>
      <c r="HH160" s="16"/>
      <c r="HI160" s="16"/>
      <c r="HJ160" s="16"/>
      <c r="HK160" s="16"/>
      <c r="HL160" s="16"/>
      <c r="HM160" s="16"/>
      <c r="HN160" s="16"/>
      <c r="HO160" s="16"/>
      <c r="HP160" s="16"/>
      <c r="HQ160" s="16">
        <v>0</v>
      </c>
      <c r="HR160" s="16">
        <v>0</v>
      </c>
      <c r="HS160" s="16"/>
      <c r="HT160" s="16"/>
      <c r="HU160" s="16"/>
      <c r="HV160" s="16"/>
      <c r="HW160" s="16"/>
      <c r="HX160" s="16"/>
      <c r="HY160" s="16"/>
      <c r="HZ160" s="16"/>
      <c r="IA160" s="16"/>
      <c r="IB160" s="16"/>
      <c r="IC160" s="16">
        <v>0</v>
      </c>
      <c r="ID160" s="16">
        <v>0</v>
      </c>
      <c r="IE160" s="16"/>
      <c r="IF160" s="16"/>
      <c r="IG160" s="16"/>
      <c r="IH160" s="16"/>
      <c r="II160" s="16"/>
      <c r="IJ160" s="16"/>
      <c r="IK160" s="16"/>
      <c r="IL160" s="16"/>
      <c r="IM160" s="16"/>
      <c r="IN160" s="16"/>
      <c r="IO160" s="16">
        <v>0</v>
      </c>
      <c r="IP160" s="16">
        <v>0</v>
      </c>
      <c r="IQ160" s="16"/>
      <c r="IR160" s="16"/>
      <c r="IS160" s="16"/>
      <c r="IT160" s="16"/>
      <c r="IU160" s="16"/>
      <c r="IV160" s="16"/>
      <c r="IW160" s="16"/>
      <c r="IX160" s="16"/>
      <c r="IY160" s="16"/>
      <c r="IZ160" s="16"/>
      <c r="JA160" s="16">
        <v>0</v>
      </c>
      <c r="JB160" s="16">
        <v>0</v>
      </c>
      <c r="JC160" s="16"/>
      <c r="JD160" s="16"/>
      <c r="JE160" s="16"/>
      <c r="JF160" s="16"/>
      <c r="JG160" s="16"/>
      <c r="JH160" s="16"/>
      <c r="JI160" s="16"/>
      <c r="JJ160" s="16"/>
      <c r="JK160" s="16"/>
      <c r="JL160" s="16"/>
      <c r="JM160" s="16">
        <v>0</v>
      </c>
      <c r="JN160" s="16">
        <v>0</v>
      </c>
      <c r="JO160" s="16"/>
      <c r="JP160" s="16"/>
      <c r="JQ160" s="16"/>
      <c r="JR160" s="16"/>
      <c r="JS160" s="16"/>
      <c r="JT160" s="16"/>
      <c r="JU160" s="16"/>
      <c r="JV160" s="16"/>
      <c r="JW160" s="16"/>
      <c r="JX160" s="16"/>
      <c r="JY160" s="16">
        <v>0</v>
      </c>
      <c r="JZ160" s="16">
        <v>0</v>
      </c>
      <c r="KA160" s="16"/>
      <c r="KB160" s="16"/>
      <c r="KC160" s="16"/>
      <c r="KD160" s="16"/>
      <c r="KE160" s="16"/>
      <c r="KF160" s="16"/>
      <c r="KG160" s="16"/>
      <c r="KH160" s="16"/>
      <c r="KI160" s="16"/>
      <c r="KJ160" s="16"/>
      <c r="KK160" s="16">
        <v>0</v>
      </c>
      <c r="KL160" s="16">
        <v>0</v>
      </c>
      <c r="KM160" s="16"/>
      <c r="KN160" s="16"/>
      <c r="KO160" s="16"/>
      <c r="KP160" s="16"/>
      <c r="KQ160" s="16"/>
      <c r="KR160" s="16"/>
      <c r="KS160" s="16"/>
      <c r="KT160" s="16"/>
      <c r="KU160" s="16"/>
      <c r="KV160" s="16"/>
      <c r="KW160" s="16">
        <v>0</v>
      </c>
      <c r="KX160" s="16">
        <v>0</v>
      </c>
      <c r="KY160" s="16"/>
      <c r="KZ160" s="16"/>
      <c r="LA160" s="16"/>
      <c r="LB160" s="16"/>
      <c r="LC160" s="16"/>
      <c r="LD160" s="16"/>
      <c r="LE160" s="16"/>
      <c r="LF160" s="16"/>
      <c r="LG160" s="16"/>
      <c r="LH160" s="16"/>
      <c r="LI160" s="16">
        <v>0</v>
      </c>
      <c r="LJ160" s="16">
        <v>0</v>
      </c>
      <c r="LK160" s="16"/>
      <c r="LL160" s="16"/>
      <c r="LM160" s="16"/>
      <c r="LN160" s="16"/>
      <c r="LO160" s="16"/>
      <c r="LP160" s="16"/>
      <c r="LQ160" s="16"/>
      <c r="LR160" s="16"/>
      <c r="LS160" s="16"/>
      <c r="LT160" s="15"/>
      <c r="LU160" s="15">
        <v>0</v>
      </c>
      <c r="LV160" s="15">
        <v>0</v>
      </c>
      <c r="LW160" s="15"/>
      <c r="LX160" s="15"/>
      <c r="LY160" s="15"/>
      <c r="LZ160" s="15"/>
      <c r="MA160" s="15"/>
      <c r="MB160" s="15"/>
      <c r="MC160" s="15"/>
      <c r="MD160" s="15"/>
      <c r="ME160" s="15"/>
      <c r="MF160" s="15"/>
      <c r="MG160" s="15">
        <v>154289.02000000002</v>
      </c>
      <c r="MH160" s="15">
        <v>0</v>
      </c>
      <c r="MI160" s="15"/>
      <c r="MJ160" s="15"/>
      <c r="MK160" s="15"/>
      <c r="ML160" s="15"/>
      <c r="MM160" s="15"/>
      <c r="MN160" s="15"/>
      <c r="MO160" s="15"/>
      <c r="MP160" s="15"/>
      <c r="MQ160" s="15"/>
      <c r="MR160" s="15"/>
      <c r="MS160" s="15">
        <v>0</v>
      </c>
      <c r="MT160" s="15">
        <v>66839.429999999993</v>
      </c>
      <c r="MU160" s="15"/>
      <c r="MV160" s="15"/>
      <c r="MW160" s="15"/>
      <c r="MX160" s="15"/>
      <c r="MY160" s="15"/>
      <c r="MZ160" s="15"/>
      <c r="NA160" s="15"/>
      <c r="NB160" s="15"/>
      <c r="NC160" s="15"/>
      <c r="ND160" s="15"/>
      <c r="NE160" s="15">
        <v>0</v>
      </c>
      <c r="NF160" s="15">
        <v>0</v>
      </c>
      <c r="NG160" s="15"/>
      <c r="NH160" s="15"/>
      <c r="NI160" s="15"/>
      <c r="NJ160" s="15"/>
      <c r="NK160" s="15"/>
      <c r="NL160" s="15"/>
      <c r="NM160" s="15"/>
      <c r="NN160" s="15"/>
      <c r="NO160" s="15"/>
      <c r="NP160" s="15"/>
      <c r="NQ160" s="15">
        <v>0</v>
      </c>
      <c r="NR160" s="15">
        <v>0</v>
      </c>
      <c r="NS160" s="15"/>
      <c r="NT160" s="15"/>
      <c r="NU160" s="15"/>
      <c r="NV160" s="15"/>
      <c r="NW160" s="15"/>
      <c r="NX160" s="15"/>
      <c r="NY160" s="15"/>
      <c r="NZ160" s="15"/>
      <c r="OA160" s="15"/>
      <c r="OB160" s="15"/>
      <c r="OC160" s="15">
        <v>0</v>
      </c>
      <c r="OD160" s="15">
        <v>0</v>
      </c>
      <c r="OE160" s="15"/>
      <c r="OF160" s="15"/>
      <c r="OG160" s="15"/>
      <c r="OH160" s="15"/>
      <c r="OI160" s="15"/>
      <c r="OJ160" s="15"/>
      <c r="OK160" s="15"/>
      <c r="OL160" s="15"/>
      <c r="OM160" s="15"/>
      <c r="ON160" s="15"/>
      <c r="OO160" s="15">
        <v>0</v>
      </c>
      <c r="OP160" s="15">
        <v>0</v>
      </c>
      <c r="OQ160" s="15"/>
      <c r="OR160" s="15"/>
      <c r="OS160" s="15"/>
      <c r="OT160" s="15"/>
      <c r="OU160" s="15"/>
      <c r="OV160" s="15"/>
      <c r="OW160" s="15"/>
      <c r="OX160" s="15"/>
      <c r="OY160" s="15"/>
      <c r="OZ160" s="15"/>
      <c r="PA160" s="15">
        <v>0</v>
      </c>
      <c r="PB160" s="15">
        <v>0</v>
      </c>
      <c r="PC160" s="15"/>
      <c r="PD160" s="15"/>
      <c r="PE160" s="15"/>
      <c r="PF160" s="15"/>
      <c r="PG160" s="15"/>
      <c r="PH160" s="15"/>
      <c r="PI160" s="15"/>
      <c r="PJ160" s="15"/>
      <c r="PK160" s="15"/>
      <c r="PL160" s="15"/>
      <c r="PM160" s="15">
        <v>0</v>
      </c>
      <c r="PN160" s="15">
        <v>0</v>
      </c>
      <c r="PO160" s="15"/>
      <c r="PP160" s="15"/>
      <c r="PQ160" s="15"/>
      <c r="PR160" s="15"/>
      <c r="PS160" s="15"/>
      <c r="PT160" s="15"/>
      <c r="PU160" s="15"/>
      <c r="PV160" s="15"/>
      <c r="PW160" s="15"/>
      <c r="PX160" s="15"/>
      <c r="PY160" s="15">
        <v>0</v>
      </c>
      <c r="PZ160" s="15">
        <v>0</v>
      </c>
      <c r="QA160" s="15"/>
      <c r="QB160" s="15"/>
      <c r="QC160" s="15"/>
      <c r="QD160" s="15"/>
      <c r="QE160" s="15"/>
      <c r="QF160" s="15"/>
      <c r="QG160" s="15"/>
      <c r="QH160" s="15"/>
      <c r="QI160" s="15"/>
    </row>
    <row r="161" spans="16:451">
      <c r="P161" s="11"/>
      <c r="Q161" s="11"/>
      <c r="R161" s="13"/>
      <c r="S161" s="13" t="s">
        <v>54</v>
      </c>
      <c r="T161" s="16"/>
      <c r="U161" s="16"/>
      <c r="V161" s="16"/>
      <c r="W161" s="16"/>
      <c r="X161" s="16"/>
      <c r="Y161" s="16"/>
      <c r="Z161" s="16"/>
      <c r="AA161" s="16"/>
      <c r="AB161" s="16"/>
      <c r="AC161" s="16">
        <v>3</v>
      </c>
      <c r="AD161" s="16"/>
      <c r="AE161" s="16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>
        <v>0</v>
      </c>
      <c r="AP161" s="24"/>
      <c r="AQ161" s="24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>
        <v>0</v>
      </c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>
        <v>0</v>
      </c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>
        <v>0</v>
      </c>
      <c r="BZ161" s="15"/>
      <c r="CA161" s="15"/>
      <c r="CB161" s="17" t="e">
        <v>#DIV/0!</v>
      </c>
      <c r="CC161" s="17" t="e">
        <v>#DIV/0!</v>
      </c>
      <c r="CD161" s="17" t="e">
        <v>#DIV/0!</v>
      </c>
      <c r="CE161" s="17" t="e">
        <v>#DIV/0!</v>
      </c>
      <c r="CF161" s="17" t="e">
        <v>#DIV/0!</v>
      </c>
      <c r="CG161" s="17" t="e">
        <v>#DIV/0!</v>
      </c>
      <c r="CH161" s="17" t="e">
        <v>#DIV/0!</v>
      </c>
      <c r="CI161" s="17" t="e">
        <v>#DIV/0!</v>
      </c>
      <c r="CJ161" s="17" t="e">
        <v>#DIV/0!</v>
      </c>
      <c r="CK161" s="17" t="e">
        <v>#DIV/0!</v>
      </c>
      <c r="CL161" s="17" t="e">
        <v>#DIV/0!</v>
      </c>
      <c r="CM161" s="17" t="e">
        <v>#DIV/0!</v>
      </c>
      <c r="CN161" s="17" t="e">
        <v>#DIV/0!</v>
      </c>
      <c r="CO161" s="17" t="e">
        <v>#DIV/0!</v>
      </c>
      <c r="CP161" s="17" t="e">
        <v>#DIV/0!</v>
      </c>
      <c r="CQ161" s="17" t="e">
        <v>#DIV/0!</v>
      </c>
      <c r="CR161" s="17" t="e">
        <v>#DIV/0!</v>
      </c>
      <c r="CS161" s="17" t="e">
        <v>#DIV/0!</v>
      </c>
      <c r="CT161" s="17" t="e">
        <v>#DIV/0!</v>
      </c>
      <c r="CU161" s="17" t="e">
        <v>#DIV/0!</v>
      </c>
      <c r="CV161" s="17" t="e">
        <v>#DIV/0!</v>
      </c>
      <c r="CW161" s="17" t="e">
        <v>#DIV/0!</v>
      </c>
      <c r="CX161" s="17" t="e">
        <v>#DIV/0!</v>
      </c>
      <c r="CY161" s="17" t="e">
        <v>#DIV/0!</v>
      </c>
      <c r="CZ161" s="17">
        <v>0</v>
      </c>
      <c r="DA161" s="17">
        <v>0</v>
      </c>
      <c r="DB161" s="17">
        <v>0</v>
      </c>
      <c r="DC161" s="17">
        <v>0</v>
      </c>
      <c r="DD161" s="17">
        <v>0</v>
      </c>
      <c r="DE161" s="17">
        <v>0</v>
      </c>
      <c r="DF161" s="17">
        <v>0</v>
      </c>
      <c r="DG161" s="17">
        <v>0</v>
      </c>
      <c r="DH161" s="17">
        <v>0</v>
      </c>
      <c r="DI161" s="17">
        <v>0.16661981975434262</v>
      </c>
      <c r="DJ161" s="17">
        <v>0</v>
      </c>
      <c r="DK161" s="17">
        <v>0</v>
      </c>
      <c r="DL161" s="18">
        <v>0</v>
      </c>
      <c r="DM161" s="18">
        <v>0</v>
      </c>
      <c r="DN161" s="18">
        <v>0</v>
      </c>
      <c r="DO161" s="18">
        <v>0</v>
      </c>
      <c r="DP161" s="18">
        <v>0</v>
      </c>
      <c r="DQ161" s="18">
        <v>0</v>
      </c>
      <c r="DR161" s="18">
        <v>0</v>
      </c>
      <c r="DS161" s="18">
        <v>0</v>
      </c>
      <c r="DT161" s="18">
        <v>0</v>
      </c>
      <c r="DU161" s="18">
        <v>120</v>
      </c>
      <c r="DV161" s="18">
        <v>0</v>
      </c>
      <c r="DW161" s="18">
        <v>0</v>
      </c>
      <c r="DX161" s="18">
        <v>0</v>
      </c>
      <c r="DY161" s="18">
        <v>0</v>
      </c>
      <c r="DZ161" s="18">
        <v>0</v>
      </c>
      <c r="EA161" s="18">
        <v>0</v>
      </c>
      <c r="EB161" s="18">
        <v>0</v>
      </c>
      <c r="EC161" s="18">
        <v>0</v>
      </c>
      <c r="ED161" s="18">
        <v>0</v>
      </c>
      <c r="EE161" s="18">
        <v>0</v>
      </c>
      <c r="EF161" s="18">
        <v>0</v>
      </c>
      <c r="EG161" s="18">
        <v>89.724413111417988</v>
      </c>
      <c r="EH161" s="18">
        <v>0</v>
      </c>
      <c r="EI161" s="18">
        <v>0</v>
      </c>
      <c r="EJ161" s="18">
        <v>0</v>
      </c>
      <c r="EK161" s="18">
        <v>0</v>
      </c>
      <c r="EL161" s="18">
        <v>0</v>
      </c>
      <c r="EM161" s="18">
        <v>0</v>
      </c>
      <c r="EN161" s="18">
        <v>0</v>
      </c>
      <c r="EO161" s="18">
        <v>0</v>
      </c>
      <c r="EP161" s="18">
        <v>0</v>
      </c>
      <c r="EQ161" s="18">
        <v>0</v>
      </c>
      <c r="ER161" s="18">
        <v>0</v>
      </c>
      <c r="ES161" s="18">
        <v>30.275586888582019</v>
      </c>
      <c r="ET161" s="18">
        <v>0</v>
      </c>
      <c r="EU161" s="18">
        <v>0</v>
      </c>
      <c r="EV161" s="18">
        <v>0</v>
      </c>
      <c r="EW161" s="18">
        <v>0</v>
      </c>
      <c r="EX161" s="18">
        <v>0</v>
      </c>
      <c r="EY161" s="18">
        <v>0</v>
      </c>
      <c r="EZ161" s="18">
        <v>0</v>
      </c>
      <c r="FA161" s="18">
        <v>0</v>
      </c>
      <c r="FB161" s="18">
        <v>0</v>
      </c>
      <c r="FC161" s="18">
        <v>0</v>
      </c>
      <c r="FD161" s="18">
        <v>0</v>
      </c>
      <c r="FE161" s="18">
        <v>669.85868885820196</v>
      </c>
      <c r="FF161" s="18">
        <v>0</v>
      </c>
      <c r="FG161" s="18">
        <v>0</v>
      </c>
      <c r="FH161" s="14">
        <v>0</v>
      </c>
      <c r="FI161" s="14">
        <v>0</v>
      </c>
      <c r="FJ161" s="14">
        <v>0</v>
      </c>
      <c r="FK161" s="14">
        <v>0</v>
      </c>
      <c r="FL161" s="14">
        <v>0</v>
      </c>
      <c r="FM161" s="14">
        <v>0</v>
      </c>
      <c r="FN161" s="14">
        <v>0</v>
      </c>
      <c r="FO161" s="14">
        <v>0</v>
      </c>
      <c r="FP161" s="14">
        <v>0</v>
      </c>
      <c r="FQ161" s="14">
        <v>38802</v>
      </c>
      <c r="FR161" s="14">
        <v>0</v>
      </c>
      <c r="FS161" s="14">
        <v>0</v>
      </c>
      <c r="FT161" s="17">
        <v>0</v>
      </c>
      <c r="FU161" s="17">
        <v>0</v>
      </c>
      <c r="FV161" s="17">
        <v>0</v>
      </c>
      <c r="FW161" s="17">
        <v>0</v>
      </c>
      <c r="FX161" s="17">
        <v>0</v>
      </c>
      <c r="FY161" s="17">
        <v>0</v>
      </c>
      <c r="FZ161" s="17">
        <v>0</v>
      </c>
      <c r="GA161" s="17">
        <v>0</v>
      </c>
      <c r="GB161" s="17">
        <v>0</v>
      </c>
      <c r="GC161" s="17">
        <v>0.11351219009329416</v>
      </c>
      <c r="GD161" s="17">
        <v>0</v>
      </c>
      <c r="GE161" s="17">
        <v>0</v>
      </c>
      <c r="GF161" s="16"/>
      <c r="GG161" s="16"/>
      <c r="GH161" s="16"/>
      <c r="GI161" s="16"/>
      <c r="GJ161" s="16"/>
      <c r="GK161" s="16"/>
      <c r="GL161" s="16"/>
      <c r="GM161" s="16"/>
      <c r="GN161" s="16"/>
      <c r="GO161" s="16">
        <v>0</v>
      </c>
      <c r="GP161" s="16"/>
      <c r="GQ161" s="16"/>
      <c r="GR161" s="16"/>
      <c r="GS161" s="16"/>
      <c r="GT161" s="16"/>
      <c r="GU161" s="16"/>
      <c r="GV161" s="16"/>
      <c r="GW161" s="16"/>
      <c r="GX161" s="16"/>
      <c r="GY161" s="16"/>
      <c r="GZ161" s="16"/>
      <c r="HA161" s="16">
        <v>0</v>
      </c>
      <c r="HB161" s="16"/>
      <c r="HC161" s="16"/>
      <c r="HD161" s="16"/>
      <c r="HE161" s="16"/>
      <c r="HF161" s="16"/>
      <c r="HG161" s="16"/>
      <c r="HH161" s="16"/>
      <c r="HI161" s="16"/>
      <c r="HJ161" s="16"/>
      <c r="HK161" s="16"/>
      <c r="HL161" s="16"/>
      <c r="HM161" s="16">
        <v>0</v>
      </c>
      <c r="HN161" s="16"/>
      <c r="HO161" s="16"/>
      <c r="HP161" s="16"/>
      <c r="HQ161" s="16"/>
      <c r="HR161" s="16"/>
      <c r="HS161" s="16"/>
      <c r="HT161" s="16"/>
      <c r="HU161" s="16"/>
      <c r="HV161" s="16"/>
      <c r="HW161" s="16"/>
      <c r="HX161" s="16"/>
      <c r="HY161" s="16">
        <v>0</v>
      </c>
      <c r="HZ161" s="16"/>
      <c r="IA161" s="16"/>
      <c r="IB161" s="16"/>
      <c r="IC161" s="16"/>
      <c r="ID161" s="16"/>
      <c r="IE161" s="16"/>
      <c r="IF161" s="16"/>
      <c r="IG161" s="16"/>
      <c r="IH161" s="16"/>
      <c r="II161" s="16"/>
      <c r="IJ161" s="16"/>
      <c r="IK161" s="16">
        <v>0</v>
      </c>
      <c r="IL161" s="16"/>
      <c r="IM161" s="16"/>
      <c r="IN161" s="16"/>
      <c r="IO161" s="16"/>
      <c r="IP161" s="16"/>
      <c r="IQ161" s="16"/>
      <c r="IR161" s="16"/>
      <c r="IS161" s="16"/>
      <c r="IT161" s="16"/>
      <c r="IU161" s="16"/>
      <c r="IV161" s="16"/>
      <c r="IW161" s="16">
        <v>0</v>
      </c>
      <c r="IX161" s="16"/>
      <c r="IY161" s="16"/>
      <c r="IZ161" s="16"/>
      <c r="JA161" s="16"/>
      <c r="JB161" s="16"/>
      <c r="JC161" s="16"/>
      <c r="JD161" s="16"/>
      <c r="JE161" s="16"/>
      <c r="JF161" s="16"/>
      <c r="JG161" s="16"/>
      <c r="JH161" s="16"/>
      <c r="JI161" s="16">
        <v>0</v>
      </c>
      <c r="JJ161" s="16"/>
      <c r="JK161" s="16"/>
      <c r="JL161" s="16"/>
      <c r="JM161" s="16"/>
      <c r="JN161" s="16"/>
      <c r="JO161" s="16"/>
      <c r="JP161" s="16"/>
      <c r="JQ161" s="16"/>
      <c r="JR161" s="16"/>
      <c r="JS161" s="16"/>
      <c r="JT161" s="16"/>
      <c r="JU161" s="16">
        <v>0</v>
      </c>
      <c r="JV161" s="16"/>
      <c r="JW161" s="16"/>
      <c r="JX161" s="16"/>
      <c r="JY161" s="16"/>
      <c r="JZ161" s="16"/>
      <c r="KA161" s="16"/>
      <c r="KB161" s="16"/>
      <c r="KC161" s="16"/>
      <c r="KD161" s="16"/>
      <c r="KE161" s="16"/>
      <c r="KF161" s="16"/>
      <c r="KG161" s="16">
        <v>0</v>
      </c>
      <c r="KH161" s="16"/>
      <c r="KI161" s="16"/>
      <c r="KJ161" s="16"/>
      <c r="KK161" s="16"/>
      <c r="KL161" s="16"/>
      <c r="KM161" s="16"/>
      <c r="KN161" s="16"/>
      <c r="KO161" s="16"/>
      <c r="KP161" s="16"/>
      <c r="KQ161" s="16"/>
      <c r="KR161" s="16"/>
      <c r="KS161" s="16">
        <v>3</v>
      </c>
      <c r="KT161" s="16"/>
      <c r="KU161" s="16"/>
      <c r="KV161" s="16"/>
      <c r="KW161" s="16"/>
      <c r="KX161" s="16"/>
      <c r="KY161" s="16"/>
      <c r="KZ161" s="16"/>
      <c r="LA161" s="16"/>
      <c r="LB161" s="16"/>
      <c r="LC161" s="16"/>
      <c r="LD161" s="16"/>
      <c r="LE161" s="16">
        <v>0</v>
      </c>
      <c r="LF161" s="16"/>
      <c r="LG161" s="16"/>
      <c r="LH161" s="16"/>
      <c r="LI161" s="16"/>
      <c r="LJ161" s="16"/>
      <c r="LK161" s="16"/>
      <c r="LL161" s="16"/>
      <c r="LM161" s="16"/>
      <c r="LN161" s="16"/>
      <c r="LO161" s="16"/>
      <c r="LP161" s="16"/>
      <c r="LQ161" s="16">
        <v>0</v>
      </c>
      <c r="LR161" s="16"/>
      <c r="LS161" s="16"/>
      <c r="LT161" s="15"/>
      <c r="LU161" s="15"/>
      <c r="LV161" s="15"/>
      <c r="LW161" s="15"/>
      <c r="LX161" s="15"/>
      <c r="LY161" s="15"/>
      <c r="LZ161" s="15"/>
      <c r="MA161" s="15"/>
      <c r="MB161" s="15"/>
      <c r="MC161" s="15">
        <v>0</v>
      </c>
      <c r="MD161" s="15"/>
      <c r="ME161" s="15"/>
      <c r="MF161" s="15"/>
      <c r="MG161" s="15"/>
      <c r="MH161" s="15"/>
      <c r="MI161" s="15"/>
      <c r="MJ161" s="15"/>
      <c r="MK161" s="15"/>
      <c r="ML161" s="15"/>
      <c r="MM161" s="15"/>
      <c r="MN161" s="15"/>
      <c r="MO161" s="15">
        <v>0</v>
      </c>
      <c r="MP161" s="15"/>
      <c r="MQ161" s="15"/>
      <c r="MR161" s="15"/>
      <c r="MS161" s="15"/>
      <c r="MT161" s="15"/>
      <c r="MU161" s="15"/>
      <c r="MV161" s="15"/>
      <c r="MW161" s="15"/>
      <c r="MX161" s="15"/>
      <c r="MY161" s="15"/>
      <c r="MZ161" s="15"/>
      <c r="NA161" s="15">
        <v>0</v>
      </c>
      <c r="NB161" s="15"/>
      <c r="NC161" s="15"/>
      <c r="ND161" s="15"/>
      <c r="NE161" s="15"/>
      <c r="NF161" s="15"/>
      <c r="NG161" s="15"/>
      <c r="NH161" s="15"/>
      <c r="NI161" s="15"/>
      <c r="NJ161" s="15"/>
      <c r="NK161" s="15"/>
      <c r="NL161" s="15"/>
      <c r="NM161" s="15">
        <v>0</v>
      </c>
      <c r="NN161" s="15"/>
      <c r="NO161" s="15"/>
      <c r="NP161" s="15"/>
      <c r="NQ161" s="15"/>
      <c r="NR161" s="15"/>
      <c r="NS161" s="15"/>
      <c r="NT161" s="15"/>
      <c r="NU161" s="15"/>
      <c r="NV161" s="15"/>
      <c r="NW161" s="15"/>
      <c r="NX161" s="15"/>
      <c r="NY161" s="15">
        <v>0</v>
      </c>
      <c r="NZ161" s="15"/>
      <c r="OA161" s="15"/>
      <c r="OB161" s="15"/>
      <c r="OC161" s="15"/>
      <c r="OD161" s="15"/>
      <c r="OE161" s="15"/>
      <c r="OF161" s="15"/>
      <c r="OG161" s="15"/>
      <c r="OH161" s="15"/>
      <c r="OI161" s="15"/>
      <c r="OJ161" s="15"/>
      <c r="OK161" s="15">
        <v>0</v>
      </c>
      <c r="OL161" s="15"/>
      <c r="OM161" s="15"/>
      <c r="ON161" s="15"/>
      <c r="OO161" s="15"/>
      <c r="OP161" s="15"/>
      <c r="OQ161" s="15"/>
      <c r="OR161" s="15"/>
      <c r="OS161" s="15"/>
      <c r="OT161" s="15"/>
      <c r="OU161" s="15"/>
      <c r="OV161" s="15"/>
      <c r="OW161" s="15">
        <v>0</v>
      </c>
      <c r="OX161" s="15"/>
      <c r="OY161" s="15"/>
      <c r="OZ161" s="15"/>
      <c r="PA161" s="15"/>
      <c r="PB161" s="15"/>
      <c r="PC161" s="15"/>
      <c r="PD161" s="15"/>
      <c r="PE161" s="15"/>
      <c r="PF161" s="15"/>
      <c r="PG161" s="15"/>
      <c r="PH161" s="15"/>
      <c r="PI161" s="15">
        <v>0</v>
      </c>
      <c r="PJ161" s="15"/>
      <c r="PK161" s="15"/>
      <c r="PL161" s="15"/>
      <c r="PM161" s="15"/>
      <c r="PN161" s="15"/>
      <c r="PO161" s="15"/>
      <c r="PP161" s="15"/>
      <c r="PQ161" s="15"/>
      <c r="PR161" s="15"/>
      <c r="PS161" s="15"/>
      <c r="PT161" s="15"/>
      <c r="PU161" s="15">
        <v>0</v>
      </c>
      <c r="PV161" s="15"/>
      <c r="PW161" s="15"/>
      <c r="PX161" s="15"/>
      <c r="PY161" s="15"/>
      <c r="PZ161" s="15"/>
      <c r="QA161" s="15"/>
      <c r="QB161" s="15"/>
      <c r="QC161" s="15"/>
      <c r="QD161" s="15"/>
      <c r="QE161" s="15"/>
      <c r="QF161" s="15"/>
      <c r="QG161" s="15">
        <v>0</v>
      </c>
      <c r="QH161" s="15"/>
      <c r="QI161" s="15"/>
    </row>
    <row r="162" spans="16:451">
      <c r="P162" s="11"/>
      <c r="Q162" s="11"/>
      <c r="R162" s="13"/>
      <c r="S162" s="13" t="s">
        <v>55</v>
      </c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>
        <v>563</v>
      </c>
      <c r="AE162" s="16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>
        <v>0</v>
      </c>
      <c r="AQ162" s="24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>
        <v>0</v>
      </c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>
        <v>0</v>
      </c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>
        <v>0</v>
      </c>
      <c r="CA162" s="15"/>
      <c r="CB162" s="17" t="e">
        <v>#DIV/0!</v>
      </c>
      <c r="CC162" s="17" t="e">
        <v>#DIV/0!</v>
      </c>
      <c r="CD162" s="17" t="e">
        <v>#DIV/0!</v>
      </c>
      <c r="CE162" s="17" t="e">
        <v>#DIV/0!</v>
      </c>
      <c r="CF162" s="17" t="e">
        <v>#DIV/0!</v>
      </c>
      <c r="CG162" s="17" t="e">
        <v>#DIV/0!</v>
      </c>
      <c r="CH162" s="17" t="e">
        <v>#DIV/0!</v>
      </c>
      <c r="CI162" s="17" t="e">
        <v>#DIV/0!</v>
      </c>
      <c r="CJ162" s="17" t="e">
        <v>#DIV/0!</v>
      </c>
      <c r="CK162" s="17" t="e">
        <v>#DIV/0!</v>
      </c>
      <c r="CL162" s="17" t="e">
        <v>#DIV/0!</v>
      </c>
      <c r="CM162" s="17" t="e">
        <v>#DIV/0!</v>
      </c>
      <c r="CN162" s="17" t="e">
        <v>#DIV/0!</v>
      </c>
      <c r="CO162" s="17" t="e">
        <v>#DIV/0!</v>
      </c>
      <c r="CP162" s="17" t="e">
        <v>#DIV/0!</v>
      </c>
      <c r="CQ162" s="17" t="e">
        <v>#DIV/0!</v>
      </c>
      <c r="CR162" s="17" t="e">
        <v>#DIV/0!</v>
      </c>
      <c r="CS162" s="17" t="e">
        <v>#DIV/0!</v>
      </c>
      <c r="CT162" s="17" t="e">
        <v>#DIV/0!</v>
      </c>
      <c r="CU162" s="17" t="e">
        <v>#DIV/0!</v>
      </c>
      <c r="CV162" s="17" t="e">
        <v>#DIV/0!</v>
      </c>
      <c r="CW162" s="17" t="e">
        <v>#DIV/0!</v>
      </c>
      <c r="CX162" s="17" t="e">
        <v>#DIV/0!</v>
      </c>
      <c r="CY162" s="17" t="e">
        <v>#DIV/0!</v>
      </c>
      <c r="CZ162" s="17">
        <v>0</v>
      </c>
      <c r="DA162" s="17">
        <v>0</v>
      </c>
      <c r="DB162" s="17">
        <v>0</v>
      </c>
      <c r="DC162" s="17">
        <v>0</v>
      </c>
      <c r="DD162" s="17">
        <v>0</v>
      </c>
      <c r="DE162" s="17">
        <v>0</v>
      </c>
      <c r="DF162" s="17">
        <v>0</v>
      </c>
      <c r="DG162" s="17">
        <v>0</v>
      </c>
      <c r="DH162" s="17">
        <v>0</v>
      </c>
      <c r="DI162" s="17">
        <v>0</v>
      </c>
      <c r="DJ162" s="17">
        <v>0.17112524345997432</v>
      </c>
      <c r="DK162" s="17">
        <v>0</v>
      </c>
      <c r="DL162" s="18">
        <v>0</v>
      </c>
      <c r="DM162" s="18">
        <v>0</v>
      </c>
      <c r="DN162" s="18">
        <v>0</v>
      </c>
      <c r="DO162" s="18">
        <v>0</v>
      </c>
      <c r="DP162" s="18">
        <v>0</v>
      </c>
      <c r="DQ162" s="18">
        <v>0</v>
      </c>
      <c r="DR162" s="18">
        <v>0</v>
      </c>
      <c r="DS162" s="18">
        <v>0</v>
      </c>
      <c r="DT162" s="18">
        <v>0</v>
      </c>
      <c r="DU162" s="18">
        <v>0</v>
      </c>
      <c r="DV162" s="18">
        <v>116.82298891307563</v>
      </c>
      <c r="DW162" s="18">
        <v>0</v>
      </c>
      <c r="DX162" s="18">
        <v>0</v>
      </c>
      <c r="DY162" s="18">
        <v>0</v>
      </c>
      <c r="DZ162" s="18">
        <v>0</v>
      </c>
      <c r="EA162" s="18">
        <v>0</v>
      </c>
      <c r="EB162" s="18">
        <v>0</v>
      </c>
      <c r="EC162" s="18">
        <v>0</v>
      </c>
      <c r="ED162" s="18">
        <v>0</v>
      </c>
      <c r="EE162" s="18">
        <v>0</v>
      </c>
      <c r="EF162" s="18">
        <v>0</v>
      </c>
      <c r="EG162" s="18">
        <v>0</v>
      </c>
      <c r="EH162" s="18">
        <v>86.642231434054267</v>
      </c>
      <c r="EI162" s="18">
        <v>0</v>
      </c>
      <c r="EJ162" s="18">
        <v>0</v>
      </c>
      <c r="EK162" s="18">
        <v>0</v>
      </c>
      <c r="EL162" s="18">
        <v>0</v>
      </c>
      <c r="EM162" s="18">
        <v>0</v>
      </c>
      <c r="EN162" s="18">
        <v>0</v>
      </c>
      <c r="EO162" s="18">
        <v>0</v>
      </c>
      <c r="EP162" s="18">
        <v>0</v>
      </c>
      <c r="EQ162" s="18">
        <v>0</v>
      </c>
      <c r="ER162" s="18">
        <v>0</v>
      </c>
      <c r="ES162" s="18">
        <v>0</v>
      </c>
      <c r="ET162" s="18">
        <v>30.366920781816884</v>
      </c>
      <c r="EU162" s="18">
        <v>0</v>
      </c>
      <c r="EV162" s="18">
        <v>0</v>
      </c>
      <c r="EW162" s="18">
        <v>0</v>
      </c>
      <c r="EX162" s="18">
        <v>0</v>
      </c>
      <c r="EY162" s="18">
        <v>0</v>
      </c>
      <c r="EZ162" s="18">
        <v>0</v>
      </c>
      <c r="FA162" s="18">
        <v>0</v>
      </c>
      <c r="FB162" s="18">
        <v>0</v>
      </c>
      <c r="FC162" s="18">
        <v>0</v>
      </c>
      <c r="FD162" s="18">
        <v>0</v>
      </c>
      <c r="FE162" s="18">
        <v>0</v>
      </c>
      <c r="FF162" s="18">
        <v>661.99890054426726</v>
      </c>
      <c r="FG162" s="18">
        <v>0</v>
      </c>
      <c r="FH162" s="14">
        <v>0</v>
      </c>
      <c r="FI162" s="14">
        <v>0</v>
      </c>
      <c r="FJ162" s="14">
        <v>0</v>
      </c>
      <c r="FK162" s="14">
        <v>0</v>
      </c>
      <c r="FL162" s="14">
        <v>0</v>
      </c>
      <c r="FM162" s="14">
        <v>0</v>
      </c>
      <c r="FN162" s="14">
        <v>0</v>
      </c>
      <c r="FO162" s="14">
        <v>0</v>
      </c>
      <c r="FP162" s="14">
        <v>0</v>
      </c>
      <c r="FQ162" s="14">
        <v>0</v>
      </c>
      <c r="FR162" s="14">
        <v>7584297</v>
      </c>
      <c r="FS162" s="14">
        <v>0</v>
      </c>
      <c r="FT162" s="17">
        <v>0</v>
      </c>
      <c r="FU162" s="17">
        <v>0</v>
      </c>
      <c r="FV162" s="17">
        <v>0</v>
      </c>
      <c r="FW162" s="17">
        <v>0</v>
      </c>
      <c r="FX162" s="17">
        <v>0</v>
      </c>
      <c r="FY162" s="17">
        <v>0</v>
      </c>
      <c r="FZ162" s="17">
        <v>0</v>
      </c>
      <c r="GA162" s="17">
        <v>0</v>
      </c>
      <c r="GB162" s="17">
        <v>0</v>
      </c>
      <c r="GC162" s="17">
        <v>0</v>
      </c>
      <c r="GD162" s="17">
        <v>0.13875536651584189</v>
      </c>
      <c r="GE162" s="17">
        <v>0</v>
      </c>
      <c r="GF162" s="16"/>
      <c r="GG162" s="16"/>
      <c r="GH162" s="16"/>
      <c r="GI162" s="16"/>
      <c r="GJ162" s="16"/>
      <c r="GK162" s="16"/>
      <c r="GL162" s="16"/>
      <c r="GM162" s="16"/>
      <c r="GN162" s="16"/>
      <c r="GO162" s="16"/>
      <c r="GP162" s="16">
        <v>0</v>
      </c>
      <c r="GQ162" s="16"/>
      <c r="GR162" s="16"/>
      <c r="GS162" s="16"/>
      <c r="GT162" s="16"/>
      <c r="GU162" s="16"/>
      <c r="GV162" s="16"/>
      <c r="GW162" s="16"/>
      <c r="GX162" s="16"/>
      <c r="GY162" s="16"/>
      <c r="GZ162" s="16"/>
      <c r="HA162" s="16"/>
      <c r="HB162" s="16">
        <v>0</v>
      </c>
      <c r="HC162" s="16"/>
      <c r="HD162" s="16"/>
      <c r="HE162" s="16"/>
      <c r="HF162" s="16"/>
      <c r="HG162" s="16"/>
      <c r="HH162" s="16"/>
      <c r="HI162" s="16"/>
      <c r="HJ162" s="16"/>
      <c r="HK162" s="16"/>
      <c r="HL162" s="16"/>
      <c r="HM162" s="16"/>
      <c r="HN162" s="16">
        <v>0</v>
      </c>
      <c r="HO162" s="16"/>
      <c r="HP162" s="16"/>
      <c r="HQ162" s="16"/>
      <c r="HR162" s="16"/>
      <c r="HS162" s="16"/>
      <c r="HT162" s="16"/>
      <c r="HU162" s="16"/>
      <c r="HV162" s="16"/>
      <c r="HW162" s="16"/>
      <c r="HX162" s="16"/>
      <c r="HY162" s="16"/>
      <c r="HZ162" s="16">
        <v>0</v>
      </c>
      <c r="IA162" s="16"/>
      <c r="IB162" s="16"/>
      <c r="IC162" s="16"/>
      <c r="ID162" s="16"/>
      <c r="IE162" s="16"/>
      <c r="IF162" s="16"/>
      <c r="IG162" s="16"/>
      <c r="IH162" s="16"/>
      <c r="II162" s="16"/>
      <c r="IJ162" s="16"/>
      <c r="IK162" s="16"/>
      <c r="IL162" s="16">
        <v>0</v>
      </c>
      <c r="IM162" s="16"/>
      <c r="IN162" s="16"/>
      <c r="IO162" s="16"/>
      <c r="IP162" s="16"/>
      <c r="IQ162" s="16"/>
      <c r="IR162" s="16"/>
      <c r="IS162" s="16"/>
      <c r="IT162" s="16"/>
      <c r="IU162" s="16"/>
      <c r="IV162" s="16"/>
      <c r="IW162" s="16"/>
      <c r="IX162" s="16">
        <v>0</v>
      </c>
      <c r="IY162" s="16"/>
      <c r="IZ162" s="16"/>
      <c r="JA162" s="16"/>
      <c r="JB162" s="16"/>
      <c r="JC162" s="16"/>
      <c r="JD162" s="16"/>
      <c r="JE162" s="16"/>
      <c r="JF162" s="16"/>
      <c r="JG162" s="16"/>
      <c r="JH162" s="16"/>
      <c r="JI162" s="16"/>
      <c r="JJ162" s="16">
        <v>0</v>
      </c>
      <c r="JK162" s="16"/>
      <c r="JL162" s="16"/>
      <c r="JM162" s="16"/>
      <c r="JN162" s="16"/>
      <c r="JO162" s="16"/>
      <c r="JP162" s="16"/>
      <c r="JQ162" s="16"/>
      <c r="JR162" s="16"/>
      <c r="JS162" s="16"/>
      <c r="JT162" s="16"/>
      <c r="JU162" s="16"/>
      <c r="JV162" s="16">
        <v>0</v>
      </c>
      <c r="JW162" s="16"/>
      <c r="JX162" s="16"/>
      <c r="JY162" s="16"/>
      <c r="JZ162" s="16"/>
      <c r="KA162" s="16"/>
      <c r="KB162" s="16"/>
      <c r="KC162" s="16"/>
      <c r="KD162" s="16"/>
      <c r="KE162" s="16"/>
      <c r="KF162" s="16"/>
      <c r="KG162" s="16"/>
      <c r="KH162" s="16">
        <v>0</v>
      </c>
      <c r="KI162" s="16"/>
      <c r="KJ162" s="16"/>
      <c r="KK162" s="16"/>
      <c r="KL162" s="16"/>
      <c r="KM162" s="16"/>
      <c r="KN162" s="16"/>
      <c r="KO162" s="16"/>
      <c r="KP162" s="16"/>
      <c r="KQ162" s="16"/>
      <c r="KR162" s="16"/>
      <c r="KS162" s="16"/>
      <c r="KT162" s="16">
        <v>0</v>
      </c>
      <c r="KU162" s="16"/>
      <c r="KV162" s="16"/>
      <c r="KW162" s="16"/>
      <c r="KX162" s="16"/>
      <c r="KY162" s="16"/>
      <c r="KZ162" s="16"/>
      <c r="LA162" s="16"/>
      <c r="LB162" s="16"/>
      <c r="LC162" s="16"/>
      <c r="LD162" s="16"/>
      <c r="LE162" s="16"/>
      <c r="LF162" s="16">
        <v>563</v>
      </c>
      <c r="LG162" s="16"/>
      <c r="LH162" s="16"/>
      <c r="LI162" s="16"/>
      <c r="LJ162" s="16"/>
      <c r="LK162" s="16"/>
      <c r="LL162" s="16"/>
      <c r="LM162" s="16"/>
      <c r="LN162" s="16"/>
      <c r="LO162" s="16"/>
      <c r="LP162" s="16"/>
      <c r="LQ162" s="16"/>
      <c r="LR162" s="16">
        <v>0</v>
      </c>
      <c r="LS162" s="16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>
        <v>0</v>
      </c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>
        <v>0</v>
      </c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>
        <v>0</v>
      </c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>
        <v>0</v>
      </c>
      <c r="NO162" s="15"/>
      <c r="NP162" s="15"/>
      <c r="NQ162" s="15"/>
      <c r="NR162" s="15"/>
      <c r="NS162" s="15"/>
      <c r="NT162" s="15"/>
      <c r="NU162" s="15"/>
      <c r="NV162" s="15"/>
      <c r="NW162" s="15"/>
      <c r="NX162" s="15"/>
      <c r="NY162" s="15"/>
      <c r="NZ162" s="15">
        <v>0</v>
      </c>
      <c r="OA162" s="15"/>
      <c r="OB162" s="15"/>
      <c r="OC162" s="15"/>
      <c r="OD162" s="15"/>
      <c r="OE162" s="15"/>
      <c r="OF162" s="15"/>
      <c r="OG162" s="15"/>
      <c r="OH162" s="15"/>
      <c r="OI162" s="15"/>
      <c r="OJ162" s="15"/>
      <c r="OK162" s="15"/>
      <c r="OL162" s="15">
        <v>0</v>
      </c>
      <c r="OM162" s="15"/>
      <c r="ON162" s="15"/>
      <c r="OO162" s="15"/>
      <c r="OP162" s="15"/>
      <c r="OQ162" s="15"/>
      <c r="OR162" s="15"/>
      <c r="OS162" s="15"/>
      <c r="OT162" s="15"/>
      <c r="OU162" s="15"/>
      <c r="OV162" s="15"/>
      <c r="OW162" s="15"/>
      <c r="OX162" s="15">
        <v>0</v>
      </c>
      <c r="OY162" s="15"/>
      <c r="OZ162" s="15"/>
      <c r="PA162" s="15"/>
      <c r="PB162" s="15"/>
      <c r="PC162" s="15"/>
      <c r="PD162" s="15"/>
      <c r="PE162" s="15"/>
      <c r="PF162" s="15"/>
      <c r="PG162" s="15"/>
      <c r="PH162" s="15"/>
      <c r="PI162" s="15"/>
      <c r="PJ162" s="15">
        <v>0</v>
      </c>
      <c r="PK162" s="15"/>
      <c r="PL162" s="15"/>
      <c r="PM162" s="15"/>
      <c r="PN162" s="15"/>
      <c r="PO162" s="15"/>
      <c r="PP162" s="15"/>
      <c r="PQ162" s="15"/>
      <c r="PR162" s="15"/>
      <c r="PS162" s="15"/>
      <c r="PT162" s="15"/>
      <c r="PU162" s="15"/>
      <c r="PV162" s="15">
        <v>0</v>
      </c>
      <c r="PW162" s="15"/>
      <c r="PX162" s="15"/>
      <c r="PY162" s="15"/>
      <c r="PZ162" s="15"/>
      <c r="QA162" s="15"/>
      <c r="QB162" s="15"/>
      <c r="QC162" s="15"/>
      <c r="QD162" s="15"/>
      <c r="QE162" s="15"/>
      <c r="QF162" s="15"/>
      <c r="QG162" s="15"/>
      <c r="QH162" s="15">
        <v>0</v>
      </c>
      <c r="QI162" s="15"/>
    </row>
    <row r="163" spans="16:451">
      <c r="P163" s="11"/>
      <c r="Q163" s="11"/>
      <c r="R163" s="13"/>
      <c r="S163" s="13" t="s">
        <v>56</v>
      </c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>
        <v>355</v>
      </c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>
        <v>0</v>
      </c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>
        <v>0</v>
      </c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>
        <v>0</v>
      </c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>
        <v>0</v>
      </c>
      <c r="CB163" s="17" t="e">
        <v>#DIV/0!</v>
      </c>
      <c r="CC163" s="17" t="e">
        <v>#DIV/0!</v>
      </c>
      <c r="CD163" s="17" t="e">
        <v>#DIV/0!</v>
      </c>
      <c r="CE163" s="17" t="e">
        <v>#DIV/0!</v>
      </c>
      <c r="CF163" s="17" t="e">
        <v>#DIV/0!</v>
      </c>
      <c r="CG163" s="17" t="e">
        <v>#DIV/0!</v>
      </c>
      <c r="CH163" s="17" t="e">
        <v>#DIV/0!</v>
      </c>
      <c r="CI163" s="17" t="e">
        <v>#DIV/0!</v>
      </c>
      <c r="CJ163" s="17" t="e">
        <v>#DIV/0!</v>
      </c>
      <c r="CK163" s="17" t="e">
        <v>#DIV/0!</v>
      </c>
      <c r="CL163" s="17" t="e">
        <v>#DIV/0!</v>
      </c>
      <c r="CM163" s="17" t="e">
        <v>#DIV/0!</v>
      </c>
      <c r="CN163" s="17" t="e">
        <v>#DIV/0!</v>
      </c>
      <c r="CO163" s="17" t="e">
        <v>#DIV/0!</v>
      </c>
      <c r="CP163" s="17" t="e">
        <v>#DIV/0!</v>
      </c>
      <c r="CQ163" s="17" t="e">
        <v>#DIV/0!</v>
      </c>
      <c r="CR163" s="17" t="e">
        <v>#DIV/0!</v>
      </c>
      <c r="CS163" s="17" t="e">
        <v>#DIV/0!</v>
      </c>
      <c r="CT163" s="17" t="e">
        <v>#DIV/0!</v>
      </c>
      <c r="CU163" s="17" t="e">
        <v>#DIV/0!</v>
      </c>
      <c r="CV163" s="17" t="e">
        <v>#DIV/0!</v>
      </c>
      <c r="CW163" s="17" t="e">
        <v>#DIV/0!</v>
      </c>
      <c r="CX163" s="17" t="e">
        <v>#DIV/0!</v>
      </c>
      <c r="CY163" s="17" t="e">
        <v>#DIV/0!</v>
      </c>
      <c r="CZ163" s="17">
        <v>0</v>
      </c>
      <c r="DA163" s="17">
        <v>0</v>
      </c>
      <c r="DB163" s="17">
        <v>0</v>
      </c>
      <c r="DC163" s="17">
        <v>0</v>
      </c>
      <c r="DD163" s="17">
        <v>0</v>
      </c>
      <c r="DE163" s="17">
        <v>0</v>
      </c>
      <c r="DF163" s="17">
        <v>0</v>
      </c>
      <c r="DG163" s="17">
        <v>0</v>
      </c>
      <c r="DH163" s="17">
        <v>0</v>
      </c>
      <c r="DI163" s="17">
        <v>0</v>
      </c>
      <c r="DJ163" s="17">
        <v>0</v>
      </c>
      <c r="DK163" s="17">
        <v>0.16267837657750178</v>
      </c>
      <c r="DL163" s="18">
        <v>0</v>
      </c>
      <c r="DM163" s="18">
        <v>0</v>
      </c>
      <c r="DN163" s="18">
        <v>0</v>
      </c>
      <c r="DO163" s="18">
        <v>0</v>
      </c>
      <c r="DP163" s="18">
        <v>0</v>
      </c>
      <c r="DQ163" s="18">
        <v>0</v>
      </c>
      <c r="DR163" s="18">
        <v>0</v>
      </c>
      <c r="DS163" s="18">
        <v>0</v>
      </c>
      <c r="DT163" s="18">
        <v>0</v>
      </c>
      <c r="DU163" s="18">
        <v>0</v>
      </c>
      <c r="DV163" s="18">
        <v>0</v>
      </c>
      <c r="DW163" s="18">
        <v>114.67307962281758</v>
      </c>
      <c r="DX163" s="18">
        <v>0</v>
      </c>
      <c r="DY163" s="18">
        <v>0</v>
      </c>
      <c r="DZ163" s="18">
        <v>0</v>
      </c>
      <c r="EA163" s="18">
        <v>0</v>
      </c>
      <c r="EB163" s="18">
        <v>0</v>
      </c>
      <c r="EC163" s="18">
        <v>0</v>
      </c>
      <c r="ED163" s="18">
        <v>0</v>
      </c>
      <c r="EE163" s="18">
        <v>0</v>
      </c>
      <c r="EF163" s="18">
        <v>0</v>
      </c>
      <c r="EG163" s="18">
        <v>0</v>
      </c>
      <c r="EH163" s="18">
        <v>0</v>
      </c>
      <c r="EI163" s="18">
        <v>84.548425366001197</v>
      </c>
      <c r="EJ163" s="18">
        <v>0</v>
      </c>
      <c r="EK163" s="18">
        <v>0</v>
      </c>
      <c r="EL163" s="18">
        <v>0</v>
      </c>
      <c r="EM163" s="18">
        <v>0</v>
      </c>
      <c r="EN163" s="18">
        <v>0</v>
      </c>
      <c r="EO163" s="18">
        <v>0</v>
      </c>
      <c r="EP163" s="18">
        <v>0</v>
      </c>
      <c r="EQ163" s="18">
        <v>0</v>
      </c>
      <c r="ER163" s="18">
        <v>0</v>
      </c>
      <c r="ES163" s="18">
        <v>0</v>
      </c>
      <c r="ET163" s="18">
        <v>0</v>
      </c>
      <c r="EU163" s="18">
        <v>30.156798444816584</v>
      </c>
      <c r="EV163" s="18">
        <v>0</v>
      </c>
      <c r="EW163" s="18">
        <v>0</v>
      </c>
      <c r="EX163" s="18">
        <v>0</v>
      </c>
      <c r="EY163" s="18">
        <v>0</v>
      </c>
      <c r="EZ163" s="18">
        <v>0</v>
      </c>
      <c r="FA163" s="18">
        <v>0</v>
      </c>
      <c r="FB163" s="18">
        <v>0</v>
      </c>
      <c r="FC163" s="18">
        <v>0</v>
      </c>
      <c r="FD163" s="18">
        <v>0</v>
      </c>
      <c r="FE163" s="18">
        <v>0</v>
      </c>
      <c r="FF163" s="18">
        <v>0</v>
      </c>
      <c r="FG163" s="18">
        <v>708.12713201586951</v>
      </c>
      <c r="FH163" s="14">
        <v>0</v>
      </c>
      <c r="FI163" s="14">
        <v>0</v>
      </c>
      <c r="FJ163" s="14">
        <v>0</v>
      </c>
      <c r="FK163" s="14">
        <v>0</v>
      </c>
      <c r="FL163" s="14">
        <v>0</v>
      </c>
      <c r="FM163" s="14">
        <v>0</v>
      </c>
      <c r="FN163" s="14">
        <v>0</v>
      </c>
      <c r="FO163" s="14">
        <v>0</v>
      </c>
      <c r="FP163" s="14">
        <v>0</v>
      </c>
      <c r="FQ163" s="14">
        <v>0</v>
      </c>
      <c r="FR163" s="14">
        <v>0</v>
      </c>
      <c r="FS163" s="14">
        <v>4966866</v>
      </c>
      <c r="FT163" s="17">
        <v>0</v>
      </c>
      <c r="FU163" s="17">
        <v>0</v>
      </c>
      <c r="FV163" s="17">
        <v>0</v>
      </c>
      <c r="FW163" s="17">
        <v>0</v>
      </c>
      <c r="FX163" s="17">
        <v>0</v>
      </c>
      <c r="FY163" s="17">
        <v>0</v>
      </c>
      <c r="FZ163" s="17">
        <v>0</v>
      </c>
      <c r="GA163" s="17">
        <v>0</v>
      </c>
      <c r="GB163" s="17">
        <v>0</v>
      </c>
      <c r="GC163" s="17">
        <v>0</v>
      </c>
      <c r="GD163" s="17">
        <v>0</v>
      </c>
      <c r="GE163" s="17">
        <v>0.18834730995360047</v>
      </c>
      <c r="GF163" s="16"/>
      <c r="GG163" s="16"/>
      <c r="GH163" s="16"/>
      <c r="GI163" s="16"/>
      <c r="GJ163" s="16"/>
      <c r="GK163" s="16"/>
      <c r="GL163" s="16"/>
      <c r="GM163" s="16"/>
      <c r="GN163" s="16"/>
      <c r="GO163" s="16"/>
      <c r="GP163" s="16"/>
      <c r="GQ163" s="16">
        <v>0</v>
      </c>
      <c r="GR163" s="16"/>
      <c r="GS163" s="16"/>
      <c r="GT163" s="16"/>
      <c r="GU163" s="16"/>
      <c r="GV163" s="16"/>
      <c r="GW163" s="16"/>
      <c r="GX163" s="16"/>
      <c r="GY163" s="16"/>
      <c r="GZ163" s="16"/>
      <c r="HA163" s="16"/>
      <c r="HB163" s="16"/>
      <c r="HC163" s="16">
        <v>0</v>
      </c>
      <c r="HD163" s="16"/>
      <c r="HE163" s="16"/>
      <c r="HF163" s="16"/>
      <c r="HG163" s="16"/>
      <c r="HH163" s="16"/>
      <c r="HI163" s="16"/>
      <c r="HJ163" s="16"/>
      <c r="HK163" s="16"/>
      <c r="HL163" s="16"/>
      <c r="HM163" s="16"/>
      <c r="HN163" s="16"/>
      <c r="HO163" s="16">
        <v>0</v>
      </c>
      <c r="HP163" s="16"/>
      <c r="HQ163" s="16"/>
      <c r="HR163" s="16"/>
      <c r="HS163" s="16"/>
      <c r="HT163" s="16"/>
      <c r="HU163" s="16"/>
      <c r="HV163" s="16"/>
      <c r="HW163" s="16"/>
      <c r="HX163" s="16"/>
      <c r="HY163" s="16"/>
      <c r="HZ163" s="16"/>
      <c r="IA163" s="16">
        <v>0</v>
      </c>
      <c r="IB163" s="16"/>
      <c r="IC163" s="16"/>
      <c r="ID163" s="16"/>
      <c r="IE163" s="16"/>
      <c r="IF163" s="16"/>
      <c r="IG163" s="16"/>
      <c r="IH163" s="16"/>
      <c r="II163" s="16"/>
      <c r="IJ163" s="16"/>
      <c r="IK163" s="16"/>
      <c r="IL163" s="16"/>
      <c r="IM163" s="16">
        <v>0</v>
      </c>
      <c r="IN163" s="16"/>
      <c r="IO163" s="16"/>
      <c r="IP163" s="16"/>
      <c r="IQ163" s="16"/>
      <c r="IR163" s="16"/>
      <c r="IS163" s="16"/>
      <c r="IT163" s="16"/>
      <c r="IU163" s="16"/>
      <c r="IV163" s="16"/>
      <c r="IW163" s="16"/>
      <c r="IX163" s="16"/>
      <c r="IY163" s="16">
        <v>0</v>
      </c>
      <c r="IZ163" s="16"/>
      <c r="JA163" s="16"/>
      <c r="JB163" s="16"/>
      <c r="JC163" s="16"/>
      <c r="JD163" s="16"/>
      <c r="JE163" s="16"/>
      <c r="JF163" s="16"/>
      <c r="JG163" s="16"/>
      <c r="JH163" s="16"/>
      <c r="JI163" s="16"/>
      <c r="JJ163" s="16"/>
      <c r="JK163" s="16">
        <v>0</v>
      </c>
      <c r="JL163" s="16"/>
      <c r="JM163" s="16"/>
      <c r="JN163" s="16"/>
      <c r="JO163" s="16"/>
      <c r="JP163" s="16"/>
      <c r="JQ163" s="16"/>
      <c r="JR163" s="16"/>
      <c r="JS163" s="16"/>
      <c r="JT163" s="16"/>
      <c r="JU163" s="16"/>
      <c r="JV163" s="16"/>
      <c r="JW163" s="16">
        <v>0</v>
      </c>
      <c r="JX163" s="16"/>
      <c r="JY163" s="16"/>
      <c r="JZ163" s="16"/>
      <c r="KA163" s="16"/>
      <c r="KB163" s="16"/>
      <c r="KC163" s="16"/>
      <c r="KD163" s="16"/>
      <c r="KE163" s="16"/>
      <c r="KF163" s="16"/>
      <c r="KG163" s="16"/>
      <c r="KH163" s="16"/>
      <c r="KI163" s="16">
        <v>0</v>
      </c>
      <c r="KJ163" s="16"/>
      <c r="KK163" s="16"/>
      <c r="KL163" s="16"/>
      <c r="KM163" s="16"/>
      <c r="KN163" s="16"/>
      <c r="KO163" s="16"/>
      <c r="KP163" s="16"/>
      <c r="KQ163" s="16"/>
      <c r="KR163" s="16"/>
      <c r="KS163" s="16"/>
      <c r="KT163" s="16"/>
      <c r="KU163" s="16">
        <v>0</v>
      </c>
      <c r="KV163" s="16"/>
      <c r="KW163" s="16"/>
      <c r="KX163" s="16"/>
      <c r="KY163" s="16"/>
      <c r="KZ163" s="16"/>
      <c r="LA163" s="16"/>
      <c r="LB163" s="16"/>
      <c r="LC163" s="16"/>
      <c r="LD163" s="16"/>
      <c r="LE163" s="16"/>
      <c r="LF163" s="16"/>
      <c r="LG163" s="16">
        <v>0</v>
      </c>
      <c r="LH163" s="16"/>
      <c r="LI163" s="16"/>
      <c r="LJ163" s="16"/>
      <c r="LK163" s="16"/>
      <c r="LL163" s="16"/>
      <c r="LM163" s="16"/>
      <c r="LN163" s="16"/>
      <c r="LO163" s="16"/>
      <c r="LP163" s="16"/>
      <c r="LQ163" s="16"/>
      <c r="LR163" s="16"/>
      <c r="LS163" s="16">
        <v>355</v>
      </c>
      <c r="LT163" s="15"/>
      <c r="LU163" s="15"/>
      <c r="LV163" s="15"/>
      <c r="LW163" s="15"/>
      <c r="LX163" s="15"/>
      <c r="LY163" s="15"/>
      <c r="LZ163" s="15"/>
      <c r="MA163" s="15"/>
      <c r="MB163" s="15"/>
      <c r="MC163" s="15"/>
      <c r="MD163" s="15"/>
      <c r="ME163" s="15">
        <v>0</v>
      </c>
      <c r="MF163" s="15"/>
      <c r="MG163" s="15"/>
      <c r="MH163" s="15"/>
      <c r="MI163" s="15"/>
      <c r="MJ163" s="15"/>
      <c r="MK163" s="15"/>
      <c r="ML163" s="15"/>
      <c r="MM163" s="15"/>
      <c r="MN163" s="15"/>
      <c r="MO163" s="15"/>
      <c r="MP163" s="15"/>
      <c r="MQ163" s="15">
        <v>0</v>
      </c>
      <c r="MR163" s="15"/>
      <c r="MS163" s="15"/>
      <c r="MT163" s="15"/>
      <c r="MU163" s="15"/>
      <c r="MV163" s="15"/>
      <c r="MW163" s="15"/>
      <c r="MX163" s="15"/>
      <c r="MY163" s="15"/>
      <c r="MZ163" s="15"/>
      <c r="NA163" s="15"/>
      <c r="NB163" s="15"/>
      <c r="NC163" s="15">
        <v>0</v>
      </c>
      <c r="ND163" s="15"/>
      <c r="NE163" s="15"/>
      <c r="NF163" s="15"/>
      <c r="NG163" s="15"/>
      <c r="NH163" s="15"/>
      <c r="NI163" s="15"/>
      <c r="NJ163" s="15"/>
      <c r="NK163" s="15"/>
      <c r="NL163" s="15"/>
      <c r="NM163" s="15"/>
      <c r="NN163" s="15"/>
      <c r="NO163" s="15">
        <v>0</v>
      </c>
      <c r="NP163" s="15"/>
      <c r="NQ163" s="15"/>
      <c r="NR163" s="15"/>
      <c r="NS163" s="15"/>
      <c r="NT163" s="15"/>
      <c r="NU163" s="15"/>
      <c r="NV163" s="15"/>
      <c r="NW163" s="15"/>
      <c r="NX163" s="15"/>
      <c r="NY163" s="15"/>
      <c r="NZ163" s="15"/>
      <c r="OA163" s="15">
        <v>0</v>
      </c>
      <c r="OB163" s="15"/>
      <c r="OC163" s="15"/>
      <c r="OD163" s="15"/>
      <c r="OE163" s="15"/>
      <c r="OF163" s="15"/>
      <c r="OG163" s="15"/>
      <c r="OH163" s="15"/>
      <c r="OI163" s="15"/>
      <c r="OJ163" s="15"/>
      <c r="OK163" s="15"/>
      <c r="OL163" s="15"/>
      <c r="OM163" s="15">
        <v>0</v>
      </c>
      <c r="ON163" s="15"/>
      <c r="OO163" s="15"/>
      <c r="OP163" s="15"/>
      <c r="OQ163" s="15"/>
      <c r="OR163" s="15"/>
      <c r="OS163" s="15"/>
      <c r="OT163" s="15"/>
      <c r="OU163" s="15"/>
      <c r="OV163" s="15"/>
      <c r="OW163" s="15"/>
      <c r="OX163" s="15"/>
      <c r="OY163" s="15">
        <v>0</v>
      </c>
      <c r="OZ163" s="15"/>
      <c r="PA163" s="15"/>
      <c r="PB163" s="15"/>
      <c r="PC163" s="15"/>
      <c r="PD163" s="15"/>
      <c r="PE163" s="15"/>
      <c r="PF163" s="15"/>
      <c r="PG163" s="15"/>
      <c r="PH163" s="15"/>
      <c r="PI163" s="15"/>
      <c r="PJ163" s="15"/>
      <c r="PK163" s="15">
        <v>0</v>
      </c>
      <c r="PL163" s="15"/>
      <c r="PM163" s="15"/>
      <c r="PN163" s="15"/>
      <c r="PO163" s="15"/>
      <c r="PP163" s="15"/>
      <c r="PQ163" s="15"/>
      <c r="PR163" s="15"/>
      <c r="PS163" s="15"/>
      <c r="PT163" s="15"/>
      <c r="PU163" s="15"/>
      <c r="PV163" s="15"/>
      <c r="PW163" s="15">
        <v>0</v>
      </c>
      <c r="PX163" s="15"/>
      <c r="PY163" s="15"/>
      <c r="PZ163" s="15"/>
      <c r="QA163" s="15"/>
      <c r="QB163" s="15"/>
      <c r="QC163" s="15"/>
      <c r="QD163" s="15"/>
      <c r="QE163" s="15"/>
      <c r="QF163" s="15"/>
      <c r="QG163" s="15"/>
      <c r="QH163" s="15"/>
      <c r="QI163" s="15">
        <v>0</v>
      </c>
    </row>
    <row r="164" spans="16:451">
      <c r="P164" s="11"/>
      <c r="Q164" s="11"/>
      <c r="R164" s="13"/>
      <c r="S164" s="13" t="s">
        <v>57</v>
      </c>
      <c r="T164" s="16"/>
      <c r="U164" s="16"/>
      <c r="V164" s="16"/>
      <c r="W164" s="16"/>
      <c r="X164" s="16"/>
      <c r="Y164" s="16"/>
      <c r="Z164" s="16"/>
      <c r="AA164" s="16"/>
      <c r="AB164" s="16"/>
      <c r="AC164" s="14">
        <v>1</v>
      </c>
      <c r="AD164" s="14"/>
      <c r="AE164" s="1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>
        <v>0</v>
      </c>
      <c r="AP164" s="24"/>
      <c r="AQ164" s="24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>
        <v>0</v>
      </c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>
        <v>0</v>
      </c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>
        <v>0</v>
      </c>
      <c r="BZ164" s="15"/>
      <c r="CA164" s="15"/>
      <c r="CB164" s="17" t="e">
        <v>#DIV/0!</v>
      </c>
      <c r="CC164" s="17" t="e">
        <v>#DIV/0!</v>
      </c>
      <c r="CD164" s="17" t="e">
        <v>#DIV/0!</v>
      </c>
      <c r="CE164" s="17" t="e">
        <v>#DIV/0!</v>
      </c>
      <c r="CF164" s="17" t="e">
        <v>#DIV/0!</v>
      </c>
      <c r="CG164" s="17" t="e">
        <v>#DIV/0!</v>
      </c>
      <c r="CH164" s="17" t="e">
        <v>#DIV/0!</v>
      </c>
      <c r="CI164" s="17" t="e">
        <v>#DIV/0!</v>
      </c>
      <c r="CJ164" s="17" t="e">
        <v>#DIV/0!</v>
      </c>
      <c r="CK164" s="17" t="e">
        <v>#DIV/0!</v>
      </c>
      <c r="CL164" s="17" t="e">
        <v>#DIV/0!</v>
      </c>
      <c r="CM164" s="17" t="e">
        <v>#DIV/0!</v>
      </c>
      <c r="CN164" s="17" t="e">
        <v>#DIV/0!</v>
      </c>
      <c r="CO164" s="17" t="e">
        <v>#DIV/0!</v>
      </c>
      <c r="CP164" s="17" t="e">
        <v>#DIV/0!</v>
      </c>
      <c r="CQ164" s="17" t="e">
        <v>#DIV/0!</v>
      </c>
      <c r="CR164" s="17" t="e">
        <v>#DIV/0!</v>
      </c>
      <c r="CS164" s="17" t="e">
        <v>#DIV/0!</v>
      </c>
      <c r="CT164" s="17" t="e">
        <v>#DIV/0!</v>
      </c>
      <c r="CU164" s="17" t="e">
        <v>#DIV/0!</v>
      </c>
      <c r="CV164" s="17" t="e">
        <v>#DIV/0!</v>
      </c>
      <c r="CW164" s="17" t="e">
        <v>#DIV/0!</v>
      </c>
      <c r="CX164" s="17" t="e">
        <v>#DIV/0!</v>
      </c>
      <c r="CY164" s="17" t="e">
        <v>#DIV/0!</v>
      </c>
      <c r="CZ164" s="17">
        <v>0</v>
      </c>
      <c r="DA164" s="17">
        <v>0</v>
      </c>
      <c r="DB164" s="17">
        <v>0</v>
      </c>
      <c r="DC164" s="17">
        <v>0</v>
      </c>
      <c r="DD164" s="17">
        <v>0</v>
      </c>
      <c r="DE164" s="17">
        <v>0</v>
      </c>
      <c r="DF164" s="17">
        <v>0</v>
      </c>
      <c r="DG164" s="17">
        <v>0</v>
      </c>
      <c r="DH164" s="17">
        <v>0</v>
      </c>
      <c r="DI164" s="17">
        <v>0.16343889358650315</v>
      </c>
      <c r="DJ164" s="17">
        <v>0</v>
      </c>
      <c r="DK164" s="17">
        <v>0</v>
      </c>
      <c r="DL164" s="18">
        <v>0</v>
      </c>
      <c r="DM164" s="18">
        <v>0</v>
      </c>
      <c r="DN164" s="18">
        <v>0</v>
      </c>
      <c r="DO164" s="18">
        <v>0</v>
      </c>
      <c r="DP164" s="18">
        <v>0</v>
      </c>
      <c r="DQ164" s="18">
        <v>0</v>
      </c>
      <c r="DR164" s="18">
        <v>0</v>
      </c>
      <c r="DS164" s="18">
        <v>0</v>
      </c>
      <c r="DT164" s="18">
        <v>0</v>
      </c>
      <c r="DU164" s="18">
        <v>115.39740999681625</v>
      </c>
      <c r="DV164" s="18">
        <v>0</v>
      </c>
      <c r="DW164" s="18">
        <v>0</v>
      </c>
      <c r="DX164" s="18">
        <v>0</v>
      </c>
      <c r="DY164" s="18">
        <v>0</v>
      </c>
      <c r="DZ164" s="18">
        <v>0</v>
      </c>
      <c r="EA164" s="18">
        <v>0</v>
      </c>
      <c r="EB164" s="18">
        <v>0</v>
      </c>
      <c r="EC164" s="18">
        <v>0</v>
      </c>
      <c r="ED164" s="18">
        <v>0</v>
      </c>
      <c r="EE164" s="18">
        <v>0</v>
      </c>
      <c r="EF164" s="18">
        <v>0</v>
      </c>
      <c r="EG164" s="18">
        <v>84.96566412474327</v>
      </c>
      <c r="EH164" s="18">
        <v>0</v>
      </c>
      <c r="EI164" s="18">
        <v>0</v>
      </c>
      <c r="EJ164" s="18">
        <v>0</v>
      </c>
      <c r="EK164" s="18">
        <v>0</v>
      </c>
      <c r="EL164" s="18">
        <v>0</v>
      </c>
      <c r="EM164" s="18">
        <v>0</v>
      </c>
      <c r="EN164" s="18">
        <v>0</v>
      </c>
      <c r="EO164" s="18">
        <v>0</v>
      </c>
      <c r="EP164" s="18">
        <v>0</v>
      </c>
      <c r="EQ164" s="18">
        <v>0</v>
      </c>
      <c r="ER164" s="18">
        <v>0</v>
      </c>
      <c r="ES164" s="18">
        <v>30.408650110644448</v>
      </c>
      <c r="ET164" s="18">
        <v>0</v>
      </c>
      <c r="EU164" s="18">
        <v>0</v>
      </c>
      <c r="EV164" s="18">
        <v>0</v>
      </c>
      <c r="EW164" s="18">
        <v>0</v>
      </c>
      <c r="EX164" s="18">
        <v>0</v>
      </c>
      <c r="EY164" s="18">
        <v>0</v>
      </c>
      <c r="EZ164" s="18">
        <v>0</v>
      </c>
      <c r="FA164" s="18">
        <v>0</v>
      </c>
      <c r="FB164" s="18">
        <v>0</v>
      </c>
      <c r="FC164" s="18">
        <v>0</v>
      </c>
      <c r="FD164" s="18">
        <v>0</v>
      </c>
      <c r="FE164" s="18">
        <v>713.5262918865526</v>
      </c>
      <c r="FF164" s="18">
        <v>0</v>
      </c>
      <c r="FG164" s="18">
        <v>0</v>
      </c>
      <c r="FH164" s="14">
        <v>0</v>
      </c>
      <c r="FI164" s="14">
        <v>0</v>
      </c>
      <c r="FJ164" s="14">
        <v>0</v>
      </c>
      <c r="FK164" s="14">
        <v>0</v>
      </c>
      <c r="FL164" s="14">
        <v>0</v>
      </c>
      <c r="FM164" s="14">
        <v>0</v>
      </c>
      <c r="FN164" s="14">
        <v>0</v>
      </c>
      <c r="FO164" s="14">
        <v>0</v>
      </c>
      <c r="FP164" s="14">
        <v>0</v>
      </c>
      <c r="FQ164" s="14">
        <v>33695190</v>
      </c>
      <c r="FR164" s="14">
        <v>0</v>
      </c>
      <c r="FS164" s="14">
        <v>0</v>
      </c>
      <c r="FT164" s="17">
        <v>0</v>
      </c>
      <c r="FU164" s="17">
        <v>0</v>
      </c>
      <c r="FV164" s="17">
        <v>0</v>
      </c>
      <c r="FW164" s="17">
        <v>0</v>
      </c>
      <c r="FX164" s="17">
        <v>0</v>
      </c>
      <c r="FY164" s="17">
        <v>0</v>
      </c>
      <c r="FZ164" s="17">
        <v>0</v>
      </c>
      <c r="GA164" s="17">
        <v>0</v>
      </c>
      <c r="GB164" s="17">
        <v>0</v>
      </c>
      <c r="GC164" s="17">
        <v>0.17733335885626375</v>
      </c>
      <c r="GD164" s="17">
        <v>0</v>
      </c>
      <c r="GE164" s="17">
        <v>0</v>
      </c>
      <c r="GF164" s="16"/>
      <c r="GG164" s="16"/>
      <c r="GH164" s="16"/>
      <c r="GI164" s="16"/>
      <c r="GJ164" s="16"/>
      <c r="GK164" s="16"/>
      <c r="GL164" s="16"/>
      <c r="GM164" s="16"/>
      <c r="GN164" s="16"/>
      <c r="GO164" s="16">
        <v>0</v>
      </c>
      <c r="GP164" s="16"/>
      <c r="GQ164" s="16"/>
      <c r="GR164" s="16"/>
      <c r="GS164" s="16"/>
      <c r="GT164" s="16"/>
      <c r="GU164" s="16"/>
      <c r="GV164" s="16"/>
      <c r="GW164" s="16"/>
      <c r="GX164" s="16"/>
      <c r="GY164" s="16"/>
      <c r="GZ164" s="16"/>
      <c r="HA164" s="16">
        <v>0</v>
      </c>
      <c r="HB164" s="16"/>
      <c r="HC164" s="16"/>
      <c r="HD164" s="16"/>
      <c r="HE164" s="16"/>
      <c r="HF164" s="16"/>
      <c r="HG164" s="16"/>
      <c r="HH164" s="16"/>
      <c r="HI164" s="16"/>
      <c r="HJ164" s="16"/>
      <c r="HK164" s="16"/>
      <c r="HL164" s="16"/>
      <c r="HM164" s="16">
        <v>0</v>
      </c>
      <c r="HN164" s="16"/>
      <c r="HO164" s="16"/>
      <c r="HP164" s="16"/>
      <c r="HQ164" s="16"/>
      <c r="HR164" s="16"/>
      <c r="HS164" s="16"/>
      <c r="HT164" s="16"/>
      <c r="HU164" s="16"/>
      <c r="HV164" s="16"/>
      <c r="HW164" s="16"/>
      <c r="HX164" s="16"/>
      <c r="HY164" s="16">
        <v>0</v>
      </c>
      <c r="HZ164" s="16"/>
      <c r="IA164" s="16"/>
      <c r="IB164" s="16"/>
      <c r="IC164" s="16"/>
      <c r="ID164" s="16"/>
      <c r="IE164" s="16"/>
      <c r="IF164" s="16"/>
      <c r="IG164" s="16"/>
      <c r="IH164" s="16"/>
      <c r="II164" s="16"/>
      <c r="IJ164" s="16"/>
      <c r="IK164" s="16">
        <v>0</v>
      </c>
      <c r="IL164" s="16"/>
      <c r="IM164" s="16"/>
      <c r="IN164" s="16"/>
      <c r="IO164" s="16"/>
      <c r="IP164" s="16"/>
      <c r="IQ164" s="16"/>
      <c r="IR164" s="16"/>
      <c r="IS164" s="16"/>
      <c r="IT164" s="16"/>
      <c r="IU164" s="16"/>
      <c r="IV164" s="16"/>
      <c r="IW164" s="16">
        <v>0</v>
      </c>
      <c r="IX164" s="16"/>
      <c r="IY164" s="16"/>
      <c r="IZ164" s="16"/>
      <c r="JA164" s="16"/>
      <c r="JB164" s="16"/>
      <c r="JC164" s="16"/>
      <c r="JD164" s="16"/>
      <c r="JE164" s="16"/>
      <c r="JF164" s="16"/>
      <c r="JG164" s="16"/>
      <c r="JH164" s="16"/>
      <c r="JI164" s="16">
        <v>0</v>
      </c>
      <c r="JJ164" s="16"/>
      <c r="JK164" s="16"/>
      <c r="JL164" s="16"/>
      <c r="JM164" s="16"/>
      <c r="JN164" s="16"/>
      <c r="JO164" s="16"/>
      <c r="JP164" s="16"/>
      <c r="JQ164" s="16"/>
      <c r="JR164" s="16"/>
      <c r="JS164" s="16"/>
      <c r="JT164" s="16"/>
      <c r="JU164" s="16">
        <v>0</v>
      </c>
      <c r="JV164" s="16"/>
      <c r="JW164" s="16"/>
      <c r="JX164" s="16"/>
      <c r="JY164" s="16"/>
      <c r="JZ164" s="16"/>
      <c r="KA164" s="16"/>
      <c r="KB164" s="16"/>
      <c r="KC164" s="16"/>
      <c r="KD164" s="16"/>
      <c r="KE164" s="16"/>
      <c r="KF164" s="16"/>
      <c r="KG164" s="16">
        <v>0</v>
      </c>
      <c r="KH164" s="16"/>
      <c r="KI164" s="16"/>
      <c r="KJ164" s="16"/>
      <c r="KK164" s="16"/>
      <c r="KL164" s="16"/>
      <c r="KM164" s="16"/>
      <c r="KN164" s="16"/>
      <c r="KO164" s="16"/>
      <c r="KP164" s="16"/>
      <c r="KQ164" s="16"/>
      <c r="KR164" s="16"/>
      <c r="KS164" s="16">
        <v>2209</v>
      </c>
      <c r="KT164" s="16"/>
      <c r="KU164" s="16"/>
      <c r="KV164" s="16"/>
      <c r="KW164" s="16"/>
      <c r="KX164" s="16"/>
      <c r="KY164" s="16"/>
      <c r="KZ164" s="16"/>
      <c r="LA164" s="16"/>
      <c r="LB164" s="16"/>
      <c r="LC164" s="16"/>
      <c r="LD164" s="16"/>
      <c r="LE164" s="16">
        <v>0</v>
      </c>
      <c r="LF164" s="16"/>
      <c r="LG164" s="16"/>
      <c r="LH164" s="16"/>
      <c r="LI164" s="16"/>
      <c r="LJ164" s="16"/>
      <c r="LK164" s="16"/>
      <c r="LL164" s="16"/>
      <c r="LM164" s="16"/>
      <c r="LN164" s="16"/>
      <c r="LO164" s="16"/>
      <c r="LP164" s="16"/>
      <c r="LQ164" s="16">
        <v>0</v>
      </c>
      <c r="LR164" s="16"/>
      <c r="LS164" s="16"/>
      <c r="LT164" s="15"/>
      <c r="LU164" s="15"/>
      <c r="LV164" s="15"/>
      <c r="LW164" s="15"/>
      <c r="LX164" s="15"/>
      <c r="LY164" s="15"/>
      <c r="LZ164" s="15"/>
      <c r="MA164" s="15"/>
      <c r="MB164" s="15"/>
      <c r="MC164" s="15">
        <v>0</v>
      </c>
      <c r="MD164" s="15"/>
      <c r="ME164" s="15"/>
      <c r="MF164" s="15"/>
      <c r="MG164" s="15"/>
      <c r="MH164" s="15"/>
      <c r="MI164" s="15"/>
      <c r="MJ164" s="15"/>
      <c r="MK164" s="15"/>
      <c r="ML164" s="15"/>
      <c r="MM164" s="15"/>
      <c r="MN164" s="15"/>
      <c r="MO164" s="15">
        <v>0</v>
      </c>
      <c r="MP164" s="15"/>
      <c r="MQ164" s="15"/>
      <c r="MR164" s="15"/>
      <c r="MS164" s="15"/>
      <c r="MT164" s="15"/>
      <c r="MU164" s="15"/>
      <c r="MV164" s="15"/>
      <c r="MW164" s="15"/>
      <c r="MX164" s="15"/>
      <c r="MY164" s="15"/>
      <c r="MZ164" s="15"/>
      <c r="NA164" s="15">
        <v>0</v>
      </c>
      <c r="NB164" s="15"/>
      <c r="NC164" s="15"/>
      <c r="ND164" s="15"/>
      <c r="NE164" s="15"/>
      <c r="NF164" s="15"/>
      <c r="NG164" s="15"/>
      <c r="NH164" s="15"/>
      <c r="NI164" s="15"/>
      <c r="NJ164" s="15"/>
      <c r="NK164" s="15"/>
      <c r="NL164" s="15"/>
      <c r="NM164" s="15">
        <v>0</v>
      </c>
      <c r="NN164" s="15"/>
      <c r="NO164" s="15"/>
      <c r="NP164" s="15"/>
      <c r="NQ164" s="15"/>
      <c r="NR164" s="15"/>
      <c r="NS164" s="15"/>
      <c r="NT164" s="15"/>
      <c r="NU164" s="15"/>
      <c r="NV164" s="15"/>
      <c r="NW164" s="15"/>
      <c r="NX164" s="15"/>
      <c r="NY164" s="15">
        <v>0</v>
      </c>
      <c r="NZ164" s="15"/>
      <c r="OA164" s="15"/>
      <c r="OB164" s="15"/>
      <c r="OC164" s="15"/>
      <c r="OD164" s="15"/>
      <c r="OE164" s="15"/>
      <c r="OF164" s="15"/>
      <c r="OG164" s="15"/>
      <c r="OH164" s="15"/>
      <c r="OI164" s="15"/>
      <c r="OJ164" s="15"/>
      <c r="OK164" s="15">
        <v>0</v>
      </c>
      <c r="OL164" s="15"/>
      <c r="OM164" s="15"/>
      <c r="ON164" s="15"/>
      <c r="OO164" s="15"/>
      <c r="OP164" s="15"/>
      <c r="OQ164" s="15"/>
      <c r="OR164" s="15"/>
      <c r="OS164" s="15"/>
      <c r="OT164" s="15"/>
      <c r="OU164" s="15"/>
      <c r="OV164" s="15"/>
      <c r="OW164" s="15">
        <v>0</v>
      </c>
      <c r="OX164" s="15"/>
      <c r="OY164" s="15"/>
      <c r="OZ164" s="15"/>
      <c r="PA164" s="15"/>
      <c r="PB164" s="15"/>
      <c r="PC164" s="15"/>
      <c r="PD164" s="15"/>
      <c r="PE164" s="15"/>
      <c r="PF164" s="15"/>
      <c r="PG164" s="15"/>
      <c r="PH164" s="15"/>
      <c r="PI164" s="15">
        <v>0</v>
      </c>
      <c r="PJ164" s="15"/>
      <c r="PK164" s="15"/>
      <c r="PL164" s="15"/>
      <c r="PM164" s="15"/>
      <c r="PN164" s="15"/>
      <c r="PO164" s="15"/>
      <c r="PP164" s="15"/>
      <c r="PQ164" s="15"/>
      <c r="PR164" s="15"/>
      <c r="PS164" s="15"/>
      <c r="PT164" s="15"/>
      <c r="PU164" s="15">
        <v>0</v>
      </c>
      <c r="PV164" s="15"/>
      <c r="PW164" s="15"/>
      <c r="PX164" s="15"/>
      <c r="PY164" s="15"/>
      <c r="PZ164" s="15"/>
      <c r="QA164" s="15"/>
      <c r="QB164" s="15"/>
      <c r="QC164" s="15"/>
      <c r="QD164" s="15"/>
      <c r="QE164" s="15"/>
      <c r="QF164" s="15"/>
      <c r="QG164" s="15">
        <v>0</v>
      </c>
      <c r="QH164" s="15"/>
      <c r="QI164" s="15"/>
    </row>
    <row r="165" spans="16:451">
      <c r="P165" s="11"/>
      <c r="Q165" s="11"/>
      <c r="R165" s="13"/>
      <c r="S165" s="13" t="s">
        <v>58</v>
      </c>
      <c r="T165" s="16"/>
      <c r="U165" s="16"/>
      <c r="V165" s="16"/>
      <c r="W165" s="16"/>
      <c r="X165" s="16"/>
      <c r="Y165" s="16"/>
      <c r="Z165" s="16"/>
      <c r="AA165" s="16"/>
      <c r="AB165" s="16"/>
      <c r="AC165" s="14"/>
      <c r="AD165" s="14">
        <v>1</v>
      </c>
      <c r="AE165" s="1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>
        <v>0</v>
      </c>
      <c r="AQ165" s="24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>
        <v>0</v>
      </c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>
        <v>0</v>
      </c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>
        <v>6843.5699999999988</v>
      </c>
      <c r="CA165" s="15"/>
      <c r="CB165" s="17" t="e">
        <v>#DIV/0!</v>
      </c>
      <c r="CC165" s="17" t="e">
        <v>#DIV/0!</v>
      </c>
      <c r="CD165" s="17" t="e">
        <v>#DIV/0!</v>
      </c>
      <c r="CE165" s="17" t="e">
        <v>#DIV/0!</v>
      </c>
      <c r="CF165" s="17" t="e">
        <v>#DIV/0!</v>
      </c>
      <c r="CG165" s="17" t="e">
        <v>#DIV/0!</v>
      </c>
      <c r="CH165" s="17" t="e">
        <v>#DIV/0!</v>
      </c>
      <c r="CI165" s="17" t="e">
        <v>#DIV/0!</v>
      </c>
      <c r="CJ165" s="17" t="e">
        <v>#DIV/0!</v>
      </c>
      <c r="CK165" s="17" t="e">
        <v>#DIV/0!</v>
      </c>
      <c r="CL165" s="17" t="e">
        <v>#DIV/0!</v>
      </c>
      <c r="CM165" s="17" t="e">
        <v>#DIV/0!</v>
      </c>
      <c r="CN165" s="17" t="e">
        <v>#DIV/0!</v>
      </c>
      <c r="CO165" s="17" t="e">
        <v>#DIV/0!</v>
      </c>
      <c r="CP165" s="17" t="e">
        <v>#DIV/0!</v>
      </c>
      <c r="CQ165" s="17" t="e">
        <v>#DIV/0!</v>
      </c>
      <c r="CR165" s="17" t="e">
        <v>#DIV/0!</v>
      </c>
      <c r="CS165" s="17" t="e">
        <v>#DIV/0!</v>
      </c>
      <c r="CT165" s="17" t="e">
        <v>#DIV/0!</v>
      </c>
      <c r="CU165" s="17" t="e">
        <v>#DIV/0!</v>
      </c>
      <c r="CV165" s="17" t="e">
        <v>#DIV/0!</v>
      </c>
      <c r="CW165" s="17" t="e">
        <v>#DIV/0!</v>
      </c>
      <c r="CX165" s="17" t="e">
        <v>#DIV/0!</v>
      </c>
      <c r="CY165" s="17" t="e">
        <v>#DIV/0!</v>
      </c>
      <c r="CZ165" s="17">
        <v>0</v>
      </c>
      <c r="DA165" s="17">
        <v>0</v>
      </c>
      <c r="DB165" s="17">
        <v>0</v>
      </c>
      <c r="DC165" s="17">
        <v>0</v>
      </c>
      <c r="DD165" s="17">
        <v>0</v>
      </c>
      <c r="DE165" s="17">
        <v>0</v>
      </c>
      <c r="DF165" s="17">
        <v>0</v>
      </c>
      <c r="DG165" s="17">
        <v>0</v>
      </c>
      <c r="DH165" s="17">
        <v>0</v>
      </c>
      <c r="DI165" s="17">
        <v>0</v>
      </c>
      <c r="DJ165" s="17">
        <v>0.17285996686912874</v>
      </c>
      <c r="DK165" s="17">
        <v>0</v>
      </c>
      <c r="DL165" s="18">
        <v>0</v>
      </c>
      <c r="DM165" s="18">
        <v>0</v>
      </c>
      <c r="DN165" s="18">
        <v>0</v>
      </c>
      <c r="DO165" s="18">
        <v>0</v>
      </c>
      <c r="DP165" s="18">
        <v>0</v>
      </c>
      <c r="DQ165" s="18">
        <v>0</v>
      </c>
      <c r="DR165" s="18">
        <v>0</v>
      </c>
      <c r="DS165" s="18">
        <v>0</v>
      </c>
      <c r="DT165" s="18">
        <v>0</v>
      </c>
      <c r="DU165" s="18">
        <v>0</v>
      </c>
      <c r="DV165" s="18">
        <v>117.3439754038141</v>
      </c>
      <c r="DW165" s="18">
        <v>0</v>
      </c>
      <c r="DX165" s="18">
        <v>0</v>
      </c>
      <c r="DY165" s="18">
        <v>0</v>
      </c>
      <c r="DZ165" s="18">
        <v>0</v>
      </c>
      <c r="EA165" s="18">
        <v>0</v>
      </c>
      <c r="EB165" s="18">
        <v>0</v>
      </c>
      <c r="EC165" s="18">
        <v>0</v>
      </c>
      <c r="ED165" s="18">
        <v>0</v>
      </c>
      <c r="EE165" s="18">
        <v>0</v>
      </c>
      <c r="EF165" s="18">
        <v>0</v>
      </c>
      <c r="EG165" s="18">
        <v>0</v>
      </c>
      <c r="EH165" s="18">
        <v>86.648398248161897</v>
      </c>
      <c r="EI165" s="18">
        <v>0</v>
      </c>
      <c r="EJ165" s="18">
        <v>0</v>
      </c>
      <c r="EK165" s="18">
        <v>0</v>
      </c>
      <c r="EL165" s="18">
        <v>0</v>
      </c>
      <c r="EM165" s="18">
        <v>0</v>
      </c>
      <c r="EN165" s="18">
        <v>0</v>
      </c>
      <c r="EO165" s="18">
        <v>0</v>
      </c>
      <c r="EP165" s="18">
        <v>0</v>
      </c>
      <c r="EQ165" s="18">
        <v>0</v>
      </c>
      <c r="ER165" s="18">
        <v>0</v>
      </c>
      <c r="ES165" s="18">
        <v>0</v>
      </c>
      <c r="ET165" s="18">
        <v>30.926662803595232</v>
      </c>
      <c r="EU165" s="18">
        <v>0</v>
      </c>
      <c r="EV165" s="18">
        <v>0</v>
      </c>
      <c r="EW165" s="18">
        <v>0</v>
      </c>
      <c r="EX165" s="18">
        <v>0</v>
      </c>
      <c r="EY165" s="18">
        <v>0</v>
      </c>
      <c r="EZ165" s="18">
        <v>0</v>
      </c>
      <c r="FA165" s="18">
        <v>0</v>
      </c>
      <c r="FB165" s="18">
        <v>0</v>
      </c>
      <c r="FC165" s="18">
        <v>0</v>
      </c>
      <c r="FD165" s="18">
        <v>0</v>
      </c>
      <c r="FE165" s="18">
        <v>0</v>
      </c>
      <c r="FF165" s="18">
        <v>663.24795395111744</v>
      </c>
      <c r="FG165" s="18">
        <v>0</v>
      </c>
      <c r="FH165" s="14">
        <v>0</v>
      </c>
      <c r="FI165" s="14">
        <v>0</v>
      </c>
      <c r="FJ165" s="14">
        <v>0</v>
      </c>
      <c r="FK165" s="14">
        <v>0</v>
      </c>
      <c r="FL165" s="14">
        <v>0</v>
      </c>
      <c r="FM165" s="14">
        <v>0</v>
      </c>
      <c r="FN165" s="14">
        <v>0</v>
      </c>
      <c r="FO165" s="14">
        <v>0</v>
      </c>
      <c r="FP165" s="14">
        <v>0</v>
      </c>
      <c r="FQ165" s="14">
        <v>0</v>
      </c>
      <c r="FR165" s="14">
        <v>237319147</v>
      </c>
      <c r="FS165" s="14">
        <v>0</v>
      </c>
      <c r="FT165" s="17">
        <v>0</v>
      </c>
      <c r="FU165" s="17">
        <v>0</v>
      </c>
      <c r="FV165" s="17">
        <v>0</v>
      </c>
      <c r="FW165" s="17">
        <v>0</v>
      </c>
      <c r="FX165" s="17">
        <v>0</v>
      </c>
      <c r="FY165" s="17">
        <v>0</v>
      </c>
      <c r="FZ165" s="17">
        <v>0</v>
      </c>
      <c r="GA165" s="17">
        <v>0</v>
      </c>
      <c r="GB165" s="17">
        <v>0</v>
      </c>
      <c r="GC165" s="17">
        <v>0</v>
      </c>
      <c r="GD165" s="17">
        <v>0.13432683575253207</v>
      </c>
      <c r="GE165" s="17">
        <v>0</v>
      </c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>
        <v>0</v>
      </c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16"/>
      <c r="HB165" s="16">
        <v>0</v>
      </c>
      <c r="HC165" s="16"/>
      <c r="HD165" s="16"/>
      <c r="HE165" s="16"/>
      <c r="HF165" s="16"/>
      <c r="HG165" s="16"/>
      <c r="HH165" s="16"/>
      <c r="HI165" s="16"/>
      <c r="HJ165" s="16"/>
      <c r="HK165" s="16"/>
      <c r="HL165" s="16"/>
      <c r="HM165" s="16"/>
      <c r="HN165" s="16">
        <v>0</v>
      </c>
      <c r="HO165" s="16"/>
      <c r="HP165" s="16"/>
      <c r="HQ165" s="16"/>
      <c r="HR165" s="16"/>
      <c r="HS165" s="16"/>
      <c r="HT165" s="16"/>
      <c r="HU165" s="16"/>
      <c r="HV165" s="16"/>
      <c r="HW165" s="16"/>
      <c r="HX165" s="16"/>
      <c r="HY165" s="16"/>
      <c r="HZ165" s="16">
        <v>0</v>
      </c>
      <c r="IA165" s="16"/>
      <c r="IB165" s="16"/>
      <c r="IC165" s="16"/>
      <c r="ID165" s="16"/>
      <c r="IE165" s="16"/>
      <c r="IF165" s="16"/>
      <c r="IG165" s="16"/>
      <c r="IH165" s="16"/>
      <c r="II165" s="16"/>
      <c r="IJ165" s="16"/>
      <c r="IK165" s="16"/>
      <c r="IL165" s="16">
        <v>0</v>
      </c>
      <c r="IM165" s="16"/>
      <c r="IN165" s="16"/>
      <c r="IO165" s="16"/>
      <c r="IP165" s="16"/>
      <c r="IQ165" s="16"/>
      <c r="IR165" s="16"/>
      <c r="IS165" s="16"/>
      <c r="IT165" s="16"/>
      <c r="IU165" s="16"/>
      <c r="IV165" s="16"/>
      <c r="IW165" s="16"/>
      <c r="IX165" s="16">
        <v>0</v>
      </c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>
        <v>0</v>
      </c>
      <c r="JK165" s="16"/>
      <c r="JL165" s="16"/>
      <c r="JM165" s="16"/>
      <c r="JN165" s="16"/>
      <c r="JO165" s="16"/>
      <c r="JP165" s="16"/>
      <c r="JQ165" s="16"/>
      <c r="JR165" s="16"/>
      <c r="JS165" s="16"/>
      <c r="JT165" s="16"/>
      <c r="JU165" s="16"/>
      <c r="JV165" s="16">
        <v>0</v>
      </c>
      <c r="JW165" s="16"/>
      <c r="JX165" s="16"/>
      <c r="JY165" s="16"/>
      <c r="JZ165" s="16"/>
      <c r="KA165" s="16"/>
      <c r="KB165" s="16"/>
      <c r="KC165" s="16"/>
      <c r="KD165" s="16"/>
      <c r="KE165" s="16"/>
      <c r="KF165" s="16"/>
      <c r="KG165" s="16"/>
      <c r="KH165" s="16">
        <v>0</v>
      </c>
      <c r="KI165" s="16"/>
      <c r="KJ165" s="16"/>
      <c r="KK165" s="16"/>
      <c r="KL165" s="16"/>
      <c r="KM165" s="16"/>
      <c r="KN165" s="16"/>
      <c r="KO165" s="16"/>
      <c r="KP165" s="16"/>
      <c r="KQ165" s="16"/>
      <c r="KR165" s="16"/>
      <c r="KS165" s="16"/>
      <c r="KT165" s="16">
        <v>0</v>
      </c>
      <c r="KU165" s="16"/>
      <c r="KV165" s="16"/>
      <c r="KW165" s="16"/>
      <c r="KX165" s="16"/>
      <c r="KY165" s="16"/>
      <c r="KZ165" s="16"/>
      <c r="LA165" s="16"/>
      <c r="LB165" s="16"/>
      <c r="LC165" s="16"/>
      <c r="LD165" s="16"/>
      <c r="LE165" s="16"/>
      <c r="LF165" s="16">
        <v>16619</v>
      </c>
      <c r="LG165" s="16"/>
      <c r="LH165" s="16"/>
      <c r="LI165" s="16"/>
      <c r="LJ165" s="16"/>
      <c r="LK165" s="16"/>
      <c r="LL165" s="16"/>
      <c r="LM165" s="16"/>
      <c r="LN165" s="16"/>
      <c r="LO165" s="16"/>
      <c r="LP165" s="16"/>
      <c r="LQ165" s="16"/>
      <c r="LR165" s="16">
        <v>0</v>
      </c>
      <c r="LS165" s="16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>
        <v>0</v>
      </c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>
        <v>0</v>
      </c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>
        <v>0</v>
      </c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>
        <v>0</v>
      </c>
      <c r="NO165" s="15"/>
      <c r="NP165" s="15"/>
      <c r="NQ165" s="15"/>
      <c r="NR165" s="15"/>
      <c r="NS165" s="15"/>
      <c r="NT165" s="15"/>
      <c r="NU165" s="15"/>
      <c r="NV165" s="15"/>
      <c r="NW165" s="15"/>
      <c r="NX165" s="15"/>
      <c r="NY165" s="15"/>
      <c r="NZ165" s="15">
        <v>0</v>
      </c>
      <c r="OA165" s="15"/>
      <c r="OB165" s="15"/>
      <c r="OC165" s="15"/>
      <c r="OD165" s="15"/>
      <c r="OE165" s="15"/>
      <c r="OF165" s="15"/>
      <c r="OG165" s="15"/>
      <c r="OH165" s="15"/>
      <c r="OI165" s="15"/>
      <c r="OJ165" s="15"/>
      <c r="OK165" s="15"/>
      <c r="OL165" s="15">
        <v>0</v>
      </c>
      <c r="OM165" s="15"/>
      <c r="ON165" s="15"/>
      <c r="OO165" s="15"/>
      <c r="OP165" s="15"/>
      <c r="OQ165" s="15"/>
      <c r="OR165" s="15"/>
      <c r="OS165" s="15"/>
      <c r="OT165" s="15"/>
      <c r="OU165" s="15"/>
      <c r="OV165" s="15"/>
      <c r="OW165" s="15"/>
      <c r="OX165" s="15">
        <v>0</v>
      </c>
      <c r="OY165" s="15"/>
      <c r="OZ165" s="15"/>
      <c r="PA165" s="15"/>
      <c r="PB165" s="15"/>
      <c r="PC165" s="15"/>
      <c r="PD165" s="15"/>
      <c r="PE165" s="15"/>
      <c r="PF165" s="15"/>
      <c r="PG165" s="15"/>
      <c r="PH165" s="15"/>
      <c r="PI165" s="15"/>
      <c r="PJ165" s="15">
        <v>0</v>
      </c>
      <c r="PK165" s="15"/>
      <c r="PL165" s="15"/>
      <c r="PM165" s="15"/>
      <c r="PN165" s="15"/>
      <c r="PO165" s="15"/>
      <c r="PP165" s="15"/>
      <c r="PQ165" s="15"/>
      <c r="PR165" s="15"/>
      <c r="PS165" s="15"/>
      <c r="PT165" s="15"/>
      <c r="PU165" s="15"/>
      <c r="PV165" s="15">
        <v>0</v>
      </c>
      <c r="PW165" s="15"/>
      <c r="PX165" s="15"/>
      <c r="PY165" s="15"/>
      <c r="PZ165" s="15"/>
      <c r="QA165" s="15"/>
      <c r="QB165" s="15"/>
      <c r="QC165" s="15"/>
      <c r="QD165" s="15"/>
      <c r="QE165" s="15"/>
      <c r="QF165" s="15"/>
      <c r="QG165" s="15"/>
      <c r="QH165" s="15">
        <v>0</v>
      </c>
      <c r="QI165" s="15"/>
    </row>
    <row r="166" spans="16:451">
      <c r="P166" s="11"/>
      <c r="Q166" s="11"/>
      <c r="R166" s="13"/>
      <c r="S166" s="13" t="s">
        <v>59</v>
      </c>
      <c r="T166" s="16"/>
      <c r="U166" s="16"/>
      <c r="V166" s="16"/>
      <c r="W166" s="16"/>
      <c r="X166" s="16"/>
      <c r="Y166" s="16"/>
      <c r="Z166" s="16"/>
      <c r="AA166" s="16"/>
      <c r="AB166" s="16"/>
      <c r="AC166" s="14"/>
      <c r="AD166" s="14"/>
      <c r="AE166" s="14">
        <v>1</v>
      </c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>
        <v>688896.11999999976</v>
      </c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>
        <v>688896.11999999976</v>
      </c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>
        <v>0</v>
      </c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>
        <v>0</v>
      </c>
      <c r="CB166" s="17" t="e">
        <v>#DIV/0!</v>
      </c>
      <c r="CC166" s="17" t="e">
        <v>#DIV/0!</v>
      </c>
      <c r="CD166" s="17" t="e">
        <v>#DIV/0!</v>
      </c>
      <c r="CE166" s="17" t="e">
        <v>#DIV/0!</v>
      </c>
      <c r="CF166" s="17" t="e">
        <v>#DIV/0!</v>
      </c>
      <c r="CG166" s="17" t="e">
        <v>#DIV/0!</v>
      </c>
      <c r="CH166" s="17" t="e">
        <v>#DIV/0!</v>
      </c>
      <c r="CI166" s="17" t="e">
        <v>#DIV/0!</v>
      </c>
      <c r="CJ166" s="17" t="e">
        <v>#DIV/0!</v>
      </c>
      <c r="CK166" s="17" t="e">
        <v>#DIV/0!</v>
      </c>
      <c r="CL166" s="17" t="e">
        <v>#DIV/0!</v>
      </c>
      <c r="CM166" s="17" t="e">
        <v>#DIV/0!</v>
      </c>
      <c r="CN166" s="17" t="e">
        <v>#DIV/0!</v>
      </c>
      <c r="CO166" s="17" t="e">
        <v>#DIV/0!</v>
      </c>
      <c r="CP166" s="17" t="e">
        <v>#DIV/0!</v>
      </c>
      <c r="CQ166" s="17" t="e">
        <v>#DIV/0!</v>
      </c>
      <c r="CR166" s="17" t="e">
        <v>#DIV/0!</v>
      </c>
      <c r="CS166" s="17" t="e">
        <v>#DIV/0!</v>
      </c>
      <c r="CT166" s="17" t="e">
        <v>#DIV/0!</v>
      </c>
      <c r="CU166" s="17" t="e">
        <v>#DIV/0!</v>
      </c>
      <c r="CV166" s="17" t="e">
        <v>#DIV/0!</v>
      </c>
      <c r="CW166" s="17" t="e">
        <v>#DIV/0!</v>
      </c>
      <c r="CX166" s="17" t="e">
        <v>#DIV/0!</v>
      </c>
      <c r="CY166" s="17" t="e">
        <v>#DIV/0!</v>
      </c>
      <c r="CZ166" s="17">
        <v>0</v>
      </c>
      <c r="DA166" s="17">
        <v>0</v>
      </c>
      <c r="DB166" s="17">
        <v>0</v>
      </c>
      <c r="DC166" s="17">
        <v>0</v>
      </c>
      <c r="DD166" s="17">
        <v>0</v>
      </c>
      <c r="DE166" s="17">
        <v>0</v>
      </c>
      <c r="DF166" s="17">
        <v>0</v>
      </c>
      <c r="DG166" s="17">
        <v>0</v>
      </c>
      <c r="DH166" s="17">
        <v>0</v>
      </c>
      <c r="DI166" s="17">
        <v>0</v>
      </c>
      <c r="DJ166" s="17">
        <v>0</v>
      </c>
      <c r="DK166" s="17">
        <v>0.16184797939553142</v>
      </c>
      <c r="DL166" s="18">
        <v>0</v>
      </c>
      <c r="DM166" s="18">
        <v>0</v>
      </c>
      <c r="DN166" s="18">
        <v>0</v>
      </c>
      <c r="DO166" s="18">
        <v>0</v>
      </c>
      <c r="DP166" s="18">
        <v>0</v>
      </c>
      <c r="DQ166" s="18">
        <v>0</v>
      </c>
      <c r="DR166" s="18">
        <v>0</v>
      </c>
      <c r="DS166" s="18">
        <v>0</v>
      </c>
      <c r="DT166" s="18">
        <v>0</v>
      </c>
      <c r="DU166" s="18">
        <v>0</v>
      </c>
      <c r="DV166" s="18">
        <v>0</v>
      </c>
      <c r="DW166" s="18">
        <v>114.44276130041065</v>
      </c>
      <c r="DX166" s="18">
        <v>0</v>
      </c>
      <c r="DY166" s="18">
        <v>0</v>
      </c>
      <c r="DZ166" s="18">
        <v>0</v>
      </c>
      <c r="EA166" s="18">
        <v>0</v>
      </c>
      <c r="EB166" s="18">
        <v>0</v>
      </c>
      <c r="EC166" s="18">
        <v>0</v>
      </c>
      <c r="ED166" s="18">
        <v>0</v>
      </c>
      <c r="EE166" s="18">
        <v>0</v>
      </c>
      <c r="EF166" s="18">
        <v>0</v>
      </c>
      <c r="EG166" s="18">
        <v>0</v>
      </c>
      <c r="EH166" s="18">
        <v>0</v>
      </c>
      <c r="EI166" s="18">
        <v>83.828488369264292</v>
      </c>
      <c r="EJ166" s="18">
        <v>0</v>
      </c>
      <c r="EK166" s="18">
        <v>0</v>
      </c>
      <c r="EL166" s="18">
        <v>0</v>
      </c>
      <c r="EM166" s="18">
        <v>0</v>
      </c>
      <c r="EN166" s="18">
        <v>0</v>
      </c>
      <c r="EO166" s="18">
        <v>0</v>
      </c>
      <c r="EP166" s="18">
        <v>0</v>
      </c>
      <c r="EQ166" s="18">
        <v>0</v>
      </c>
      <c r="ER166" s="18">
        <v>0</v>
      </c>
      <c r="ES166" s="18">
        <v>0</v>
      </c>
      <c r="ET166" s="18">
        <v>0</v>
      </c>
      <c r="EU166" s="18">
        <v>30.703446561734943</v>
      </c>
      <c r="EV166" s="18">
        <v>0</v>
      </c>
      <c r="EW166" s="18">
        <v>0</v>
      </c>
      <c r="EX166" s="18">
        <v>0</v>
      </c>
      <c r="EY166" s="18">
        <v>0</v>
      </c>
      <c r="EZ166" s="18">
        <v>0</v>
      </c>
      <c r="FA166" s="18">
        <v>0</v>
      </c>
      <c r="FB166" s="18">
        <v>0</v>
      </c>
      <c r="FC166" s="18">
        <v>0</v>
      </c>
      <c r="FD166" s="18">
        <v>0</v>
      </c>
      <c r="FE166" s="18">
        <v>0</v>
      </c>
      <c r="FF166" s="18">
        <v>0</v>
      </c>
      <c r="FG166" s="18">
        <v>743.41354512117584</v>
      </c>
      <c r="FH166" s="14">
        <v>0</v>
      </c>
      <c r="FI166" s="14">
        <v>0</v>
      </c>
      <c r="FJ166" s="14">
        <v>0</v>
      </c>
      <c r="FK166" s="14">
        <v>0</v>
      </c>
      <c r="FL166" s="14">
        <v>0</v>
      </c>
      <c r="FM166" s="14">
        <v>0</v>
      </c>
      <c r="FN166" s="14">
        <v>0</v>
      </c>
      <c r="FO166" s="14">
        <v>0</v>
      </c>
      <c r="FP166" s="14">
        <v>0</v>
      </c>
      <c r="FQ166" s="14">
        <v>0</v>
      </c>
      <c r="FR166" s="14">
        <v>0</v>
      </c>
      <c r="FS166" s="14">
        <v>577365662</v>
      </c>
      <c r="FT166" s="17">
        <v>0</v>
      </c>
      <c r="FU166" s="17">
        <v>0</v>
      </c>
      <c r="FV166" s="17">
        <v>0</v>
      </c>
      <c r="FW166" s="17">
        <v>0</v>
      </c>
      <c r="FX166" s="17">
        <v>0</v>
      </c>
      <c r="FY166" s="17">
        <v>0</v>
      </c>
      <c r="FZ166" s="17">
        <v>0</v>
      </c>
      <c r="GA166" s="17">
        <v>0</v>
      </c>
      <c r="GB166" s="17">
        <v>0</v>
      </c>
      <c r="GC166" s="17">
        <v>0</v>
      </c>
      <c r="GD166" s="17">
        <v>0</v>
      </c>
      <c r="GE166" s="17">
        <v>0.19757757578593255</v>
      </c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Q166" s="16">
        <v>0</v>
      </c>
      <c r="GR166" s="16"/>
      <c r="GS166" s="16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>
        <v>0</v>
      </c>
      <c r="HD166" s="16"/>
      <c r="HE166" s="16"/>
      <c r="HF166" s="16"/>
      <c r="HG166" s="16"/>
      <c r="HH166" s="16"/>
      <c r="HI166" s="16"/>
      <c r="HJ166" s="16"/>
      <c r="HK166" s="16"/>
      <c r="HL166" s="16"/>
      <c r="HM166" s="16"/>
      <c r="HN166" s="16"/>
      <c r="HO166" s="16">
        <v>0</v>
      </c>
      <c r="HP166" s="16"/>
      <c r="HQ166" s="16"/>
      <c r="HR166" s="16"/>
      <c r="HS166" s="16"/>
      <c r="HT166" s="16"/>
      <c r="HU166" s="16"/>
      <c r="HV166" s="16"/>
      <c r="HW166" s="16"/>
      <c r="HX166" s="16"/>
      <c r="HY166" s="16"/>
      <c r="HZ166" s="16"/>
      <c r="IA166" s="16">
        <v>0</v>
      </c>
      <c r="IB166" s="16"/>
      <c r="IC166" s="16"/>
      <c r="ID166" s="16"/>
      <c r="IE166" s="16"/>
      <c r="IF166" s="16"/>
      <c r="IG166" s="16"/>
      <c r="IH166" s="16"/>
      <c r="II166" s="16"/>
      <c r="IJ166" s="16"/>
      <c r="IK166" s="16"/>
      <c r="IL166" s="16"/>
      <c r="IM166" s="16">
        <v>0</v>
      </c>
      <c r="IN166" s="16"/>
      <c r="IO166" s="16"/>
      <c r="IP166" s="16"/>
      <c r="IQ166" s="16"/>
      <c r="IR166" s="16"/>
      <c r="IS166" s="16"/>
      <c r="IT166" s="16"/>
      <c r="IU166" s="16"/>
      <c r="IV166" s="16"/>
      <c r="IW166" s="16"/>
      <c r="IX166" s="16"/>
      <c r="IY166" s="16">
        <v>0</v>
      </c>
      <c r="IZ166" s="16"/>
      <c r="JA166" s="16"/>
      <c r="JB166" s="16"/>
      <c r="JC166" s="16"/>
      <c r="JD166" s="16"/>
      <c r="JE166" s="16"/>
      <c r="JF166" s="16"/>
      <c r="JG166" s="16"/>
      <c r="JH166" s="16"/>
      <c r="JI166" s="16"/>
      <c r="JJ166" s="16"/>
      <c r="JK166" s="16">
        <v>0</v>
      </c>
      <c r="JL166" s="16"/>
      <c r="JM166" s="16"/>
      <c r="JN166" s="16"/>
      <c r="JO166" s="16"/>
      <c r="JP166" s="16"/>
      <c r="JQ166" s="16"/>
      <c r="JR166" s="16"/>
      <c r="JS166" s="16"/>
      <c r="JT166" s="16"/>
      <c r="JU166" s="16"/>
      <c r="JV166" s="16"/>
      <c r="JW166" s="16">
        <v>0</v>
      </c>
      <c r="JX166" s="16"/>
      <c r="JY166" s="16"/>
      <c r="JZ166" s="16"/>
      <c r="KA166" s="16"/>
      <c r="KB166" s="16"/>
      <c r="KC166" s="16"/>
      <c r="KD166" s="16"/>
      <c r="KE166" s="16"/>
      <c r="KF166" s="16"/>
      <c r="KG166" s="16"/>
      <c r="KH166" s="16"/>
      <c r="KI166" s="16">
        <v>0</v>
      </c>
      <c r="KJ166" s="16"/>
      <c r="KK166" s="16"/>
      <c r="KL166" s="16"/>
      <c r="KM166" s="16"/>
      <c r="KN166" s="16"/>
      <c r="KO166" s="16"/>
      <c r="KP166" s="16"/>
      <c r="KQ166" s="16"/>
      <c r="KR166" s="16"/>
      <c r="KS166" s="16"/>
      <c r="KT166" s="16"/>
      <c r="KU166" s="16">
        <v>0</v>
      </c>
      <c r="KV166" s="16"/>
      <c r="KW166" s="16"/>
      <c r="KX166" s="16"/>
      <c r="KY166" s="16"/>
      <c r="KZ166" s="16"/>
      <c r="LA166" s="16"/>
      <c r="LB166" s="16"/>
      <c r="LC166" s="16"/>
      <c r="LD166" s="16"/>
      <c r="LE166" s="16"/>
      <c r="LF166" s="16"/>
      <c r="LG166" s="16">
        <v>0</v>
      </c>
      <c r="LH166" s="16"/>
      <c r="LI166" s="16"/>
      <c r="LJ166" s="16"/>
      <c r="LK166" s="16"/>
      <c r="LL166" s="16"/>
      <c r="LM166" s="16"/>
      <c r="LN166" s="16"/>
      <c r="LO166" s="16"/>
      <c r="LP166" s="16"/>
      <c r="LQ166" s="16"/>
      <c r="LR166" s="16"/>
      <c r="LS166" s="16">
        <v>36900</v>
      </c>
      <c r="LT166" s="15"/>
      <c r="LU166" s="15"/>
      <c r="LV166" s="15"/>
      <c r="LW166" s="15"/>
      <c r="LX166" s="15"/>
      <c r="LY166" s="15"/>
      <c r="LZ166" s="15"/>
      <c r="MA166" s="15"/>
      <c r="MB166" s="15"/>
      <c r="MC166" s="15"/>
      <c r="MD166" s="15"/>
      <c r="ME166" s="15">
        <v>0</v>
      </c>
      <c r="MF166" s="15"/>
      <c r="MG166" s="15"/>
      <c r="MH166" s="15"/>
      <c r="MI166" s="15"/>
      <c r="MJ166" s="15"/>
      <c r="MK166" s="15"/>
      <c r="ML166" s="15"/>
      <c r="MM166" s="15"/>
      <c r="MN166" s="15"/>
      <c r="MO166" s="15"/>
      <c r="MP166" s="15"/>
      <c r="MQ166" s="15">
        <v>0</v>
      </c>
      <c r="MR166" s="15"/>
      <c r="MS166" s="15"/>
      <c r="MT166" s="15"/>
      <c r="MU166" s="15"/>
      <c r="MV166" s="15"/>
      <c r="MW166" s="15"/>
      <c r="MX166" s="15"/>
      <c r="MY166" s="15"/>
      <c r="MZ166" s="15"/>
      <c r="NA166" s="15"/>
      <c r="NB166" s="15"/>
      <c r="NC166" s="15">
        <v>0</v>
      </c>
      <c r="ND166" s="15"/>
      <c r="NE166" s="15"/>
      <c r="NF166" s="15"/>
      <c r="NG166" s="15"/>
      <c r="NH166" s="15"/>
      <c r="NI166" s="15"/>
      <c r="NJ166" s="15"/>
      <c r="NK166" s="15"/>
      <c r="NL166" s="15"/>
      <c r="NM166" s="15"/>
      <c r="NN166" s="15"/>
      <c r="NO166" s="15">
        <v>0</v>
      </c>
      <c r="NP166" s="15"/>
      <c r="NQ166" s="15"/>
      <c r="NR166" s="15"/>
      <c r="NS166" s="15"/>
      <c r="NT166" s="15"/>
      <c r="NU166" s="15"/>
      <c r="NV166" s="15"/>
      <c r="NW166" s="15"/>
      <c r="NX166" s="15"/>
      <c r="NY166" s="15"/>
      <c r="NZ166" s="15"/>
      <c r="OA166" s="15">
        <v>0</v>
      </c>
      <c r="OB166" s="15"/>
      <c r="OC166" s="15"/>
      <c r="OD166" s="15"/>
      <c r="OE166" s="15"/>
      <c r="OF166" s="15"/>
      <c r="OG166" s="15"/>
      <c r="OH166" s="15"/>
      <c r="OI166" s="15"/>
      <c r="OJ166" s="15"/>
      <c r="OK166" s="15"/>
      <c r="OL166" s="15"/>
      <c r="OM166" s="15">
        <v>0</v>
      </c>
      <c r="ON166" s="15"/>
      <c r="OO166" s="15"/>
      <c r="OP166" s="15"/>
      <c r="OQ166" s="15"/>
      <c r="OR166" s="15"/>
      <c r="OS166" s="15"/>
      <c r="OT166" s="15"/>
      <c r="OU166" s="15"/>
      <c r="OV166" s="15"/>
      <c r="OW166" s="15"/>
      <c r="OX166" s="15"/>
      <c r="OY166" s="15">
        <v>0</v>
      </c>
      <c r="OZ166" s="15"/>
      <c r="PA166" s="15"/>
      <c r="PB166" s="15"/>
      <c r="PC166" s="15"/>
      <c r="PD166" s="15"/>
      <c r="PE166" s="15"/>
      <c r="PF166" s="15"/>
      <c r="PG166" s="15"/>
      <c r="PH166" s="15"/>
      <c r="PI166" s="15"/>
      <c r="PJ166" s="15"/>
      <c r="PK166" s="15">
        <v>0</v>
      </c>
      <c r="PL166" s="15"/>
      <c r="PM166" s="15"/>
      <c r="PN166" s="15"/>
      <c r="PO166" s="15"/>
      <c r="PP166" s="15"/>
      <c r="PQ166" s="15"/>
      <c r="PR166" s="15"/>
      <c r="PS166" s="15"/>
      <c r="PT166" s="15"/>
      <c r="PU166" s="15"/>
      <c r="PV166" s="15"/>
      <c r="PW166" s="15">
        <v>0</v>
      </c>
      <c r="PX166" s="15"/>
      <c r="PY166" s="15"/>
      <c r="PZ166" s="15"/>
      <c r="QA166" s="15"/>
      <c r="QB166" s="15"/>
      <c r="QC166" s="15"/>
      <c r="QD166" s="15"/>
      <c r="QE166" s="15"/>
      <c r="QF166" s="15"/>
      <c r="QG166" s="15"/>
      <c r="QH166" s="15"/>
      <c r="QI166" s="15">
        <v>0</v>
      </c>
    </row>
    <row r="167" spans="16:451">
      <c r="P167" s="11"/>
      <c r="Q167" s="11"/>
      <c r="R167" s="13" t="s">
        <v>112</v>
      </c>
      <c r="S167" s="13" t="s">
        <v>48</v>
      </c>
      <c r="T167" s="16"/>
      <c r="U167" s="16">
        <v>49</v>
      </c>
      <c r="V167" s="16"/>
      <c r="W167" s="16"/>
      <c r="X167" s="16"/>
      <c r="Y167" s="16"/>
      <c r="Z167" s="16"/>
      <c r="AA167" s="16">
        <v>1</v>
      </c>
      <c r="AB167" s="16">
        <v>3</v>
      </c>
      <c r="AC167" s="16"/>
      <c r="AD167" s="16"/>
      <c r="AE167" s="16"/>
      <c r="AF167" s="24"/>
      <c r="AG167" s="24">
        <v>191023.15000000002</v>
      </c>
      <c r="AH167" s="24"/>
      <c r="AI167" s="24"/>
      <c r="AJ167" s="24"/>
      <c r="AK167" s="24"/>
      <c r="AL167" s="24"/>
      <c r="AM167" s="24">
        <v>0</v>
      </c>
      <c r="AN167" s="24">
        <v>0</v>
      </c>
      <c r="AO167" s="24"/>
      <c r="AP167" s="24"/>
      <c r="AQ167" s="24"/>
      <c r="AR167" s="15"/>
      <c r="AS167" s="15">
        <v>191023.15000000002</v>
      </c>
      <c r="AT167" s="15"/>
      <c r="AU167" s="15"/>
      <c r="AV167" s="15"/>
      <c r="AW167" s="15"/>
      <c r="AX167" s="15"/>
      <c r="AY167" s="15">
        <v>0</v>
      </c>
      <c r="AZ167" s="15">
        <v>0</v>
      </c>
      <c r="BA167" s="15"/>
      <c r="BB167" s="15"/>
      <c r="BC167" s="15"/>
      <c r="BD167" s="15"/>
      <c r="BE167" s="15">
        <v>0</v>
      </c>
      <c r="BF167" s="15"/>
      <c r="BG167" s="15"/>
      <c r="BH167" s="15"/>
      <c r="BI167" s="15"/>
      <c r="BJ167" s="15"/>
      <c r="BK167" s="15">
        <v>0</v>
      </c>
      <c r="BL167" s="15">
        <v>0</v>
      </c>
      <c r="BM167" s="15"/>
      <c r="BN167" s="15"/>
      <c r="BO167" s="15"/>
      <c r="BP167" s="15"/>
      <c r="BQ167" s="15">
        <v>2570.6620954166669</v>
      </c>
      <c r="BR167" s="15"/>
      <c r="BS167" s="15"/>
      <c r="BT167" s="15"/>
      <c r="BU167" s="15"/>
      <c r="BV167" s="15"/>
      <c r="BW167" s="15">
        <v>0</v>
      </c>
      <c r="BX167" s="15">
        <v>0</v>
      </c>
      <c r="BY167" s="15"/>
      <c r="BZ167" s="15"/>
      <c r="CA167" s="15"/>
      <c r="CB167" s="17" t="e">
        <v>#DIV/0!</v>
      </c>
      <c r="CC167" s="17">
        <v>0</v>
      </c>
      <c r="CD167" s="17" t="e">
        <v>#DIV/0!</v>
      </c>
      <c r="CE167" s="17" t="e">
        <v>#DIV/0!</v>
      </c>
      <c r="CF167" s="17" t="e">
        <v>#DIV/0!</v>
      </c>
      <c r="CG167" s="17" t="e">
        <v>#DIV/0!</v>
      </c>
      <c r="CH167" s="17" t="e">
        <v>#DIV/0!</v>
      </c>
      <c r="CI167" s="17" t="e">
        <v>#DIV/0!</v>
      </c>
      <c r="CJ167" s="17" t="e">
        <v>#DIV/0!</v>
      </c>
      <c r="CK167" s="17" t="e">
        <v>#DIV/0!</v>
      </c>
      <c r="CL167" s="17" t="e">
        <v>#DIV/0!</v>
      </c>
      <c r="CM167" s="17" t="e">
        <v>#DIV/0!</v>
      </c>
      <c r="CN167" s="17" t="e">
        <v>#DIV/0!</v>
      </c>
      <c r="CO167" s="17">
        <v>0</v>
      </c>
      <c r="CP167" s="17" t="e">
        <v>#DIV/0!</v>
      </c>
      <c r="CQ167" s="17" t="e">
        <v>#DIV/0!</v>
      </c>
      <c r="CR167" s="17" t="e">
        <v>#DIV/0!</v>
      </c>
      <c r="CS167" s="17" t="e">
        <v>#DIV/0!</v>
      </c>
      <c r="CT167" s="17" t="e">
        <v>#DIV/0!</v>
      </c>
      <c r="CU167" s="17" t="e">
        <v>#DIV/0!</v>
      </c>
      <c r="CV167" s="17" t="e">
        <v>#DIV/0!</v>
      </c>
      <c r="CW167" s="17" t="e">
        <v>#DIV/0!</v>
      </c>
      <c r="CX167" s="17" t="e">
        <v>#DIV/0!</v>
      </c>
      <c r="CY167" s="17" t="e">
        <v>#DIV/0!</v>
      </c>
      <c r="CZ167" s="17">
        <v>0</v>
      </c>
      <c r="DA167" s="17">
        <v>0.17022809702834332</v>
      </c>
      <c r="DB167" s="17">
        <v>0</v>
      </c>
      <c r="DC167" s="17">
        <v>0</v>
      </c>
      <c r="DD167" s="17">
        <v>0</v>
      </c>
      <c r="DE167" s="17">
        <v>0</v>
      </c>
      <c r="DF167" s="17">
        <v>0</v>
      </c>
      <c r="DG167" s="17">
        <v>0.17989999999999998</v>
      </c>
      <c r="DH167" s="17">
        <v>0.17189696279422928</v>
      </c>
      <c r="DI167" s="17">
        <v>0</v>
      </c>
      <c r="DJ167" s="17">
        <v>0</v>
      </c>
      <c r="DK167" s="17">
        <v>0</v>
      </c>
      <c r="DL167" s="18">
        <v>0</v>
      </c>
      <c r="DM167" s="18">
        <v>114.93286187856263</v>
      </c>
      <c r="DN167" s="18">
        <v>0</v>
      </c>
      <c r="DO167" s="18">
        <v>0</v>
      </c>
      <c r="DP167" s="18">
        <v>0</v>
      </c>
      <c r="DQ167" s="18">
        <v>0</v>
      </c>
      <c r="DR167" s="18">
        <v>0</v>
      </c>
      <c r="DS167" s="18">
        <v>120</v>
      </c>
      <c r="DT167" s="18">
        <v>108.01822323462414</v>
      </c>
      <c r="DU167" s="18">
        <v>0</v>
      </c>
      <c r="DV167" s="18">
        <v>0</v>
      </c>
      <c r="DW167" s="18">
        <v>0</v>
      </c>
      <c r="DX167" s="18">
        <v>0</v>
      </c>
      <c r="DY167" s="18">
        <v>65.228280984711972</v>
      </c>
      <c r="DZ167" s="18">
        <v>0</v>
      </c>
      <c r="EA167" s="18">
        <v>0</v>
      </c>
      <c r="EB167" s="18">
        <v>0</v>
      </c>
      <c r="EC167" s="18">
        <v>0</v>
      </c>
      <c r="ED167" s="18">
        <v>0</v>
      </c>
      <c r="EE167" s="18">
        <v>82</v>
      </c>
      <c r="EF167" s="18">
        <v>51.283599088838265</v>
      </c>
      <c r="EG167" s="18">
        <v>0</v>
      </c>
      <c r="EH167" s="18">
        <v>0</v>
      </c>
      <c r="EI167" s="18">
        <v>0</v>
      </c>
      <c r="EJ167" s="18">
        <v>0</v>
      </c>
      <c r="EK167" s="18">
        <v>50.048777284070042</v>
      </c>
      <c r="EL167" s="18">
        <v>0</v>
      </c>
      <c r="EM167" s="18">
        <v>0</v>
      </c>
      <c r="EN167" s="18">
        <v>0</v>
      </c>
      <c r="EO167" s="18">
        <v>0</v>
      </c>
      <c r="EP167" s="18">
        <v>0</v>
      </c>
      <c r="EQ167" s="18">
        <v>50</v>
      </c>
      <c r="ER167" s="18">
        <v>57.42444950645406</v>
      </c>
      <c r="ES167" s="18">
        <v>0</v>
      </c>
      <c r="ET167" s="18">
        <v>0</v>
      </c>
      <c r="EU167" s="18">
        <v>0</v>
      </c>
      <c r="EV167" s="18">
        <v>0</v>
      </c>
      <c r="EW167" s="18">
        <v>654.61270524809913</v>
      </c>
      <c r="EX167" s="18">
        <v>0</v>
      </c>
      <c r="EY167" s="18">
        <v>0</v>
      </c>
      <c r="EZ167" s="18">
        <v>0</v>
      </c>
      <c r="FA167" s="18">
        <v>0</v>
      </c>
      <c r="FB167" s="18">
        <v>0</v>
      </c>
      <c r="FC167" s="18">
        <v>612.5</v>
      </c>
      <c r="FD167" s="18">
        <v>642.92615793470009</v>
      </c>
      <c r="FE167" s="18">
        <v>0</v>
      </c>
      <c r="FF167" s="18">
        <v>0</v>
      </c>
      <c r="FG167" s="18">
        <v>0</v>
      </c>
      <c r="FH167" s="14">
        <v>0</v>
      </c>
      <c r="FI167" s="14">
        <v>11536.428571428571</v>
      </c>
      <c r="FJ167" s="14">
        <v>0</v>
      </c>
      <c r="FK167" s="14">
        <v>0</v>
      </c>
      <c r="FL167" s="14">
        <v>0</v>
      </c>
      <c r="FM167" s="14">
        <v>0</v>
      </c>
      <c r="FN167" s="14">
        <v>0</v>
      </c>
      <c r="FO167" s="14">
        <v>17600</v>
      </c>
      <c r="FP167" s="14">
        <v>10033.333333333334</v>
      </c>
      <c r="FQ167" s="14">
        <v>0</v>
      </c>
      <c r="FR167" s="14">
        <v>0</v>
      </c>
      <c r="FS167" s="14">
        <v>0</v>
      </c>
      <c r="FT167" s="17">
        <v>0</v>
      </c>
      <c r="FU167" s="17">
        <v>0.17241234067771127</v>
      </c>
      <c r="FV167" s="17">
        <v>0</v>
      </c>
      <c r="FW167" s="17">
        <v>0</v>
      </c>
      <c r="FX167" s="17">
        <v>0</v>
      </c>
      <c r="FY167" s="17">
        <v>0</v>
      </c>
      <c r="FZ167" s="17">
        <v>0</v>
      </c>
      <c r="GA167" s="17">
        <v>0.2625568181818182</v>
      </c>
      <c r="GB167" s="17">
        <v>0.12491694352159469</v>
      </c>
      <c r="GC167" s="17">
        <v>0</v>
      </c>
      <c r="GD167" s="17">
        <v>0</v>
      </c>
      <c r="GE167" s="17">
        <v>0</v>
      </c>
      <c r="GF167" s="16"/>
      <c r="GG167" s="16">
        <v>0</v>
      </c>
      <c r="GH167" s="16"/>
      <c r="GI167" s="16"/>
      <c r="GJ167" s="16"/>
      <c r="GK167" s="16"/>
      <c r="GL167" s="16"/>
      <c r="GM167" s="16">
        <v>0</v>
      </c>
      <c r="GN167" s="16">
        <v>0</v>
      </c>
      <c r="GO167" s="16"/>
      <c r="GP167" s="16"/>
      <c r="GQ167" s="16"/>
      <c r="GR167" s="16"/>
      <c r="GS167" s="16">
        <v>49</v>
      </c>
      <c r="GT167" s="16"/>
      <c r="GU167" s="16"/>
      <c r="GV167" s="16"/>
      <c r="GW167" s="16"/>
      <c r="GX167" s="16"/>
      <c r="GY167" s="16">
        <v>0</v>
      </c>
      <c r="GZ167" s="16">
        <v>0</v>
      </c>
      <c r="HA167" s="16"/>
      <c r="HB167" s="16"/>
      <c r="HC167" s="16"/>
      <c r="HD167" s="16"/>
      <c r="HE167" s="16">
        <v>0</v>
      </c>
      <c r="HF167" s="16"/>
      <c r="HG167" s="16"/>
      <c r="HH167" s="16"/>
      <c r="HI167" s="16"/>
      <c r="HJ167" s="16"/>
      <c r="HK167" s="16">
        <v>0</v>
      </c>
      <c r="HL167" s="16">
        <v>0</v>
      </c>
      <c r="HM167" s="16"/>
      <c r="HN167" s="16"/>
      <c r="HO167" s="16"/>
      <c r="HP167" s="16"/>
      <c r="HQ167" s="16">
        <v>0</v>
      </c>
      <c r="HR167" s="16"/>
      <c r="HS167" s="16"/>
      <c r="HT167" s="16"/>
      <c r="HU167" s="16"/>
      <c r="HV167" s="16"/>
      <c r="HW167" s="16">
        <v>0</v>
      </c>
      <c r="HX167" s="16">
        <v>0</v>
      </c>
      <c r="HY167" s="16"/>
      <c r="HZ167" s="16"/>
      <c r="IA167" s="16"/>
      <c r="IB167" s="16"/>
      <c r="IC167" s="16">
        <v>0</v>
      </c>
      <c r="ID167" s="16"/>
      <c r="IE167" s="16"/>
      <c r="IF167" s="16"/>
      <c r="IG167" s="16"/>
      <c r="IH167" s="16"/>
      <c r="II167" s="16">
        <v>0</v>
      </c>
      <c r="IJ167" s="16">
        <v>0</v>
      </c>
      <c r="IK167" s="16"/>
      <c r="IL167" s="16"/>
      <c r="IM167" s="16"/>
      <c r="IN167" s="16"/>
      <c r="IO167" s="16">
        <v>0</v>
      </c>
      <c r="IP167" s="16"/>
      <c r="IQ167" s="16"/>
      <c r="IR167" s="16"/>
      <c r="IS167" s="16"/>
      <c r="IT167" s="16"/>
      <c r="IU167" s="16">
        <v>0</v>
      </c>
      <c r="IV167" s="16">
        <v>0</v>
      </c>
      <c r="IW167" s="16"/>
      <c r="IX167" s="16"/>
      <c r="IY167" s="16"/>
      <c r="IZ167" s="16"/>
      <c r="JA167" s="16">
        <v>0</v>
      </c>
      <c r="JB167" s="16"/>
      <c r="JC167" s="16"/>
      <c r="JD167" s="16"/>
      <c r="JE167" s="16"/>
      <c r="JF167" s="16"/>
      <c r="JG167" s="16">
        <v>0</v>
      </c>
      <c r="JH167" s="16">
        <v>0</v>
      </c>
      <c r="JI167" s="16"/>
      <c r="JJ167" s="16"/>
      <c r="JK167" s="16"/>
      <c r="JL167" s="16"/>
      <c r="JM167" s="16">
        <v>0</v>
      </c>
      <c r="JN167" s="16"/>
      <c r="JO167" s="16"/>
      <c r="JP167" s="16"/>
      <c r="JQ167" s="16"/>
      <c r="JR167" s="16"/>
      <c r="JS167" s="16">
        <v>1</v>
      </c>
      <c r="JT167" s="16">
        <v>0</v>
      </c>
      <c r="JU167" s="16"/>
      <c r="JV167" s="16"/>
      <c r="JW167" s="16"/>
      <c r="JX167" s="16"/>
      <c r="JY167" s="16">
        <v>0</v>
      </c>
      <c r="JZ167" s="16"/>
      <c r="KA167" s="16"/>
      <c r="KB167" s="16"/>
      <c r="KC167" s="16"/>
      <c r="KD167" s="16"/>
      <c r="KE167" s="16">
        <v>0</v>
      </c>
      <c r="KF167" s="16">
        <v>3</v>
      </c>
      <c r="KG167" s="16"/>
      <c r="KH167" s="16"/>
      <c r="KI167" s="16"/>
      <c r="KJ167" s="16"/>
      <c r="KK167" s="16">
        <v>0</v>
      </c>
      <c r="KL167" s="16"/>
      <c r="KM167" s="16"/>
      <c r="KN167" s="16"/>
      <c r="KO167" s="16"/>
      <c r="KP167" s="16"/>
      <c r="KQ167" s="16">
        <v>0</v>
      </c>
      <c r="KR167" s="16">
        <v>0</v>
      </c>
      <c r="KS167" s="16"/>
      <c r="KT167" s="16"/>
      <c r="KU167" s="16"/>
      <c r="KV167" s="16"/>
      <c r="KW167" s="16">
        <v>0</v>
      </c>
      <c r="KX167" s="16"/>
      <c r="KY167" s="16"/>
      <c r="KZ167" s="16"/>
      <c r="LA167" s="16"/>
      <c r="LB167" s="16"/>
      <c r="LC167" s="16">
        <v>0</v>
      </c>
      <c r="LD167" s="16">
        <v>0</v>
      </c>
      <c r="LE167" s="16"/>
      <c r="LF167" s="16"/>
      <c r="LG167" s="16"/>
      <c r="LH167" s="16"/>
      <c r="LI167" s="16">
        <v>0</v>
      </c>
      <c r="LJ167" s="16"/>
      <c r="LK167" s="16"/>
      <c r="LL167" s="16"/>
      <c r="LM167" s="16"/>
      <c r="LN167" s="16"/>
      <c r="LO167" s="16">
        <v>0</v>
      </c>
      <c r="LP167" s="16">
        <v>0</v>
      </c>
      <c r="LQ167" s="16"/>
      <c r="LR167" s="16"/>
      <c r="LS167" s="16"/>
      <c r="LT167" s="15"/>
      <c r="LU167" s="15">
        <v>0</v>
      </c>
      <c r="LV167" s="15"/>
      <c r="LW167" s="15"/>
      <c r="LX167" s="15"/>
      <c r="LY167" s="15"/>
      <c r="LZ167" s="15"/>
      <c r="MA167" s="15">
        <v>0</v>
      </c>
      <c r="MB167" s="15">
        <v>0</v>
      </c>
      <c r="MC167" s="15"/>
      <c r="MD167" s="15"/>
      <c r="ME167" s="15"/>
      <c r="MF167" s="15"/>
      <c r="MG167" s="15">
        <v>191023.15000000002</v>
      </c>
      <c r="MH167" s="15"/>
      <c r="MI167" s="15"/>
      <c r="MJ167" s="15"/>
      <c r="MK167" s="15"/>
      <c r="ML167" s="15"/>
      <c r="MM167" s="15">
        <v>0</v>
      </c>
      <c r="MN167" s="15">
        <v>0</v>
      </c>
      <c r="MO167" s="15"/>
      <c r="MP167" s="15"/>
      <c r="MQ167" s="15"/>
      <c r="MR167" s="15"/>
      <c r="MS167" s="15">
        <v>0</v>
      </c>
      <c r="MT167" s="15"/>
      <c r="MU167" s="15"/>
      <c r="MV167" s="15"/>
      <c r="MW167" s="15"/>
      <c r="MX167" s="15"/>
      <c r="MY167" s="15">
        <v>0</v>
      </c>
      <c r="MZ167" s="15">
        <v>0</v>
      </c>
      <c r="NA167" s="15"/>
      <c r="NB167" s="15"/>
      <c r="NC167" s="15"/>
      <c r="ND167" s="15"/>
      <c r="NE167" s="15">
        <v>0</v>
      </c>
      <c r="NF167" s="15"/>
      <c r="NG167" s="15"/>
      <c r="NH167" s="15"/>
      <c r="NI167" s="15"/>
      <c r="NJ167" s="15"/>
      <c r="NK167" s="15">
        <v>0</v>
      </c>
      <c r="NL167" s="15">
        <v>0</v>
      </c>
      <c r="NM167" s="15"/>
      <c r="NN167" s="15"/>
      <c r="NO167" s="15"/>
      <c r="NP167" s="15"/>
      <c r="NQ167" s="15">
        <v>0</v>
      </c>
      <c r="NR167" s="15"/>
      <c r="NS167" s="15"/>
      <c r="NT167" s="15"/>
      <c r="NU167" s="15"/>
      <c r="NV167" s="15"/>
      <c r="NW167" s="15">
        <v>0</v>
      </c>
      <c r="NX167" s="15">
        <v>0</v>
      </c>
      <c r="NY167" s="15"/>
      <c r="NZ167" s="15"/>
      <c r="OA167" s="15"/>
      <c r="OB167" s="15"/>
      <c r="OC167" s="15">
        <v>0</v>
      </c>
      <c r="OD167" s="15"/>
      <c r="OE167" s="15"/>
      <c r="OF167" s="15"/>
      <c r="OG167" s="15"/>
      <c r="OH167" s="15"/>
      <c r="OI167" s="15">
        <v>0</v>
      </c>
      <c r="OJ167" s="15">
        <v>0</v>
      </c>
      <c r="OK167" s="15"/>
      <c r="OL167" s="15"/>
      <c r="OM167" s="15"/>
      <c r="ON167" s="15"/>
      <c r="OO167" s="15">
        <v>0</v>
      </c>
      <c r="OP167" s="15"/>
      <c r="OQ167" s="15"/>
      <c r="OR167" s="15"/>
      <c r="OS167" s="15"/>
      <c r="OT167" s="15"/>
      <c r="OU167" s="15">
        <v>0</v>
      </c>
      <c r="OV167" s="15">
        <v>0</v>
      </c>
      <c r="OW167" s="15"/>
      <c r="OX167" s="15"/>
      <c r="OY167" s="15"/>
      <c r="OZ167" s="15"/>
      <c r="PA167" s="15">
        <v>0</v>
      </c>
      <c r="PB167" s="15"/>
      <c r="PC167" s="15"/>
      <c r="PD167" s="15"/>
      <c r="PE167" s="15"/>
      <c r="PF167" s="15"/>
      <c r="PG167" s="15">
        <v>0</v>
      </c>
      <c r="PH167" s="15">
        <v>0</v>
      </c>
      <c r="PI167" s="15"/>
      <c r="PJ167" s="15"/>
      <c r="PK167" s="15"/>
      <c r="PL167" s="15"/>
      <c r="PM167" s="15">
        <v>0</v>
      </c>
      <c r="PN167" s="15"/>
      <c r="PO167" s="15"/>
      <c r="PP167" s="15"/>
      <c r="PQ167" s="15"/>
      <c r="PR167" s="15"/>
      <c r="PS167" s="15">
        <v>0</v>
      </c>
      <c r="PT167" s="15">
        <v>0</v>
      </c>
      <c r="PU167" s="15"/>
      <c r="PV167" s="15"/>
      <c r="PW167" s="15"/>
      <c r="PX167" s="15"/>
      <c r="PY167" s="15">
        <v>0</v>
      </c>
      <c r="PZ167" s="15"/>
      <c r="QA167" s="15"/>
      <c r="QB167" s="15"/>
      <c r="QC167" s="15"/>
      <c r="QD167" s="15"/>
      <c r="QE167" s="15">
        <v>0</v>
      </c>
      <c r="QF167" s="15">
        <v>0</v>
      </c>
      <c r="QG167" s="15"/>
      <c r="QH167" s="15"/>
      <c r="QI167" s="15"/>
    </row>
    <row r="168" spans="16:451">
      <c r="P168" s="11">
        <v>8.6768075990567607E-3</v>
      </c>
      <c r="Q168" s="11"/>
      <c r="R168" s="13"/>
      <c r="S168" s="13" t="s">
        <v>49</v>
      </c>
      <c r="T168" s="16"/>
      <c r="U168" s="16">
        <v>118302</v>
      </c>
      <c r="V168" s="16">
        <v>1045</v>
      </c>
      <c r="W168" s="16">
        <v>94</v>
      </c>
      <c r="X168" s="16">
        <v>18</v>
      </c>
      <c r="Y168" s="16">
        <v>2</v>
      </c>
      <c r="Z168" s="16">
        <v>10</v>
      </c>
      <c r="AA168" s="16">
        <v>44</v>
      </c>
      <c r="AB168" s="16">
        <v>921</v>
      </c>
      <c r="AC168" s="16"/>
      <c r="AD168" s="16"/>
      <c r="AE168" s="16"/>
      <c r="AF168" s="24"/>
      <c r="AG168" s="24">
        <v>888568683.08833909</v>
      </c>
      <c r="AH168" s="24">
        <v>8793728.5367874205</v>
      </c>
      <c r="AI168" s="24">
        <v>730218.2318742529</v>
      </c>
      <c r="AJ168" s="24">
        <v>123213.39666666667</v>
      </c>
      <c r="AK168" s="24">
        <v>16396.427500000002</v>
      </c>
      <c r="AL168" s="24">
        <v>60304.161290760865</v>
      </c>
      <c r="AM168" s="24">
        <v>281500.90166666661</v>
      </c>
      <c r="AN168" s="24">
        <v>5459460.2309285114</v>
      </c>
      <c r="AO168" s="24"/>
      <c r="AP168" s="24"/>
      <c r="AQ168" s="24"/>
      <c r="AR168" s="15"/>
      <c r="AS168" s="15">
        <v>879024480.45857441</v>
      </c>
      <c r="AT168" s="15">
        <v>8770241.5800000019</v>
      </c>
      <c r="AU168" s="15">
        <v>739279.57</v>
      </c>
      <c r="AV168" s="15">
        <v>123182.61000000002</v>
      </c>
      <c r="AW168" s="15">
        <v>16278.380000000001</v>
      </c>
      <c r="AX168" s="15">
        <v>0</v>
      </c>
      <c r="AY168" s="15">
        <v>0</v>
      </c>
      <c r="AZ168" s="15">
        <v>0</v>
      </c>
      <c r="BA168" s="15"/>
      <c r="BB168" s="15"/>
      <c r="BC168" s="15"/>
      <c r="BD168" s="15"/>
      <c r="BE168" s="15">
        <v>9710629.7159863058</v>
      </c>
      <c r="BF168" s="15">
        <v>27750.443307572121</v>
      </c>
      <c r="BG168" s="15">
        <v>662.51687425303214</v>
      </c>
      <c r="BH168" s="15">
        <v>30.786666666666399</v>
      </c>
      <c r="BI168" s="15">
        <v>118.04749999999881</v>
      </c>
      <c r="BJ168" s="15">
        <v>0</v>
      </c>
      <c r="BK168" s="15">
        <v>0</v>
      </c>
      <c r="BL168" s="15">
        <v>0</v>
      </c>
      <c r="BM168" s="15"/>
      <c r="BN168" s="15"/>
      <c r="BO168" s="15"/>
      <c r="BP168" s="15"/>
      <c r="BQ168" s="15">
        <v>12472062.403328195</v>
      </c>
      <c r="BR168" s="15">
        <v>-1867.2100000000003</v>
      </c>
      <c r="BS168" s="15">
        <v>-1888.64</v>
      </c>
      <c r="BT168" s="15">
        <v>0</v>
      </c>
      <c r="BU168" s="15">
        <v>245.80977560416602</v>
      </c>
      <c r="BV168" s="15">
        <v>-114.48</v>
      </c>
      <c r="BW168" s="15">
        <v>468.96000000000004</v>
      </c>
      <c r="BX168" s="15">
        <v>35167.770000000011</v>
      </c>
      <c r="BY168" s="15"/>
      <c r="BZ168" s="15"/>
      <c r="CA168" s="15"/>
      <c r="CB168" s="17" t="e">
        <v>#DIV/0!</v>
      </c>
      <c r="CC168" s="17">
        <v>0</v>
      </c>
      <c r="CD168" s="17">
        <v>0</v>
      </c>
      <c r="CE168" s="17">
        <v>0</v>
      </c>
      <c r="CF168" s="17">
        <v>0</v>
      </c>
      <c r="CG168" s="17">
        <v>0</v>
      </c>
      <c r="CH168" s="17">
        <v>0</v>
      </c>
      <c r="CI168" s="17">
        <v>1</v>
      </c>
      <c r="CJ168" s="17">
        <v>0</v>
      </c>
      <c r="CK168" s="17" t="e">
        <v>#DIV/0!</v>
      </c>
      <c r="CL168" s="17" t="e">
        <v>#DIV/0!</v>
      </c>
      <c r="CM168" s="17" t="e">
        <v>#DIV/0!</v>
      </c>
      <c r="CN168" s="17" t="e">
        <v>#DIV/0!</v>
      </c>
      <c r="CO168" s="17">
        <v>0</v>
      </c>
      <c r="CP168" s="17">
        <v>0</v>
      </c>
      <c r="CQ168" s="17">
        <v>0</v>
      </c>
      <c r="CR168" s="17">
        <v>0</v>
      </c>
      <c r="CS168" s="17">
        <v>0</v>
      </c>
      <c r="CT168" s="17">
        <v>0</v>
      </c>
      <c r="CU168" s="17">
        <v>0</v>
      </c>
      <c r="CV168" s="17">
        <v>1</v>
      </c>
      <c r="CW168" s="17" t="e">
        <v>#DIV/0!</v>
      </c>
      <c r="CX168" s="17" t="e">
        <v>#DIV/0!</v>
      </c>
      <c r="CY168" s="17" t="e">
        <v>#DIV/0!</v>
      </c>
      <c r="CZ168" s="17">
        <v>0</v>
      </c>
      <c r="DA168" s="17">
        <v>0.16665480924270185</v>
      </c>
      <c r="DB168" s="17">
        <v>0.17109666061466217</v>
      </c>
      <c r="DC168" s="17">
        <v>0.17262895676338993</v>
      </c>
      <c r="DD168" s="17">
        <v>0.17730629185577526</v>
      </c>
      <c r="DE168" s="17">
        <v>0.17989999999999998</v>
      </c>
      <c r="DF168" s="17">
        <v>0.16696613878098124</v>
      </c>
      <c r="DG168" s="17">
        <v>0.171076172298297</v>
      </c>
      <c r="DH168" s="17">
        <v>0.16504174363149407</v>
      </c>
      <c r="DI168" s="17">
        <v>0</v>
      </c>
      <c r="DJ168" s="17">
        <v>0</v>
      </c>
      <c r="DK168" s="17">
        <v>0</v>
      </c>
      <c r="DL168" s="18">
        <v>0</v>
      </c>
      <c r="DM168" s="18">
        <v>117.68829874702742</v>
      </c>
      <c r="DN168" s="18">
        <v>116.91595810659111</v>
      </c>
      <c r="DO168" s="18">
        <v>116.72663112947872</v>
      </c>
      <c r="DP168" s="18">
        <v>118.49184541828647</v>
      </c>
      <c r="DQ168" s="18">
        <v>120</v>
      </c>
      <c r="DR168" s="18">
        <v>115.92116465813611</v>
      </c>
      <c r="DS168" s="18">
        <v>117.9222520498182</v>
      </c>
      <c r="DT168" s="18">
        <v>113.07276878623371</v>
      </c>
      <c r="DU168" s="18">
        <v>0</v>
      </c>
      <c r="DV168" s="18">
        <v>0</v>
      </c>
      <c r="DW168" s="18">
        <v>0</v>
      </c>
      <c r="DX168" s="18">
        <v>0</v>
      </c>
      <c r="DY168" s="18">
        <v>63.005834638988844</v>
      </c>
      <c r="DZ168" s="18">
        <v>65.232488561847958</v>
      </c>
      <c r="EA168" s="18">
        <v>67.728158710444603</v>
      </c>
      <c r="EB168" s="18">
        <v>72.223466935254919</v>
      </c>
      <c r="EC168" s="18">
        <v>61.72265625</v>
      </c>
      <c r="ED168" s="18">
        <v>69.854095044245597</v>
      </c>
      <c r="EE168" s="18">
        <v>63.682279027082444</v>
      </c>
      <c r="EF168" s="18">
        <v>60.193240229450879</v>
      </c>
      <c r="EG168" s="18">
        <v>0</v>
      </c>
      <c r="EH168" s="18">
        <v>0</v>
      </c>
      <c r="EI168" s="18">
        <v>0</v>
      </c>
      <c r="EJ168" s="18">
        <v>0</v>
      </c>
      <c r="EK168" s="18">
        <v>54.781637178047845</v>
      </c>
      <c r="EL168" s="18">
        <v>52.320940077350372</v>
      </c>
      <c r="EM168" s="18">
        <v>49.815177547748256</v>
      </c>
      <c r="EN168" s="18">
        <v>46.932524814530211</v>
      </c>
      <c r="EO168" s="18">
        <v>60.27734375</v>
      </c>
      <c r="EP168" s="18">
        <v>46.490933687463546</v>
      </c>
      <c r="EQ168" s="18">
        <v>54.540605356104706</v>
      </c>
      <c r="ER168" s="18">
        <v>56.362984134666441</v>
      </c>
      <c r="ES168" s="18">
        <v>0</v>
      </c>
      <c r="ET168" s="18">
        <v>0</v>
      </c>
      <c r="EU168" s="18">
        <v>0</v>
      </c>
      <c r="EV168" s="18">
        <v>0</v>
      </c>
      <c r="EW168" s="18">
        <v>680.03966500816591</v>
      </c>
      <c r="EX168" s="18">
        <v>665.29244890026416</v>
      </c>
      <c r="EY168" s="18">
        <v>653.05583505594461</v>
      </c>
      <c r="EZ168" s="18">
        <v>648.48485479632222</v>
      </c>
      <c r="FA168" s="18">
        <v>647.353515625</v>
      </c>
      <c r="FB168" s="18">
        <v>687.27188388169736</v>
      </c>
      <c r="FC168" s="18">
        <v>676.43075342145005</v>
      </c>
      <c r="FD168" s="18">
        <v>696.19867585019551</v>
      </c>
      <c r="FE168" s="18">
        <v>0</v>
      </c>
      <c r="FF168" s="18">
        <v>0</v>
      </c>
      <c r="FG168" s="18">
        <v>0</v>
      </c>
      <c r="FH168" s="14">
        <v>0</v>
      </c>
      <c r="FI168" s="14">
        <v>12756.013583878548</v>
      </c>
      <c r="FJ168" s="14">
        <v>13421.871770334928</v>
      </c>
      <c r="FK168" s="14">
        <v>12245.36170212766</v>
      </c>
      <c r="FL168" s="14">
        <v>10229.555555555555</v>
      </c>
      <c r="FM168" s="14">
        <v>12800</v>
      </c>
      <c r="FN168" s="14">
        <v>10505</v>
      </c>
      <c r="FO168" s="14">
        <v>12372.5</v>
      </c>
      <c r="FP168" s="14">
        <v>13159.521172638437</v>
      </c>
      <c r="FQ168" s="14">
        <v>0</v>
      </c>
      <c r="FR168" s="14">
        <v>0</v>
      </c>
      <c r="FS168" s="14">
        <v>0</v>
      </c>
      <c r="FT168" s="17">
        <v>0</v>
      </c>
      <c r="FU168" s="17">
        <v>0.16050422611585419</v>
      </c>
      <c r="FV168" s="17">
        <v>0.1436599456033201</v>
      </c>
      <c r="FW168" s="17">
        <v>0.14323501560295515</v>
      </c>
      <c r="FX168" s="17">
        <v>0.1652056133643256</v>
      </c>
      <c r="FY168" s="17">
        <v>0.105</v>
      </c>
      <c r="FZ168" s="17">
        <v>0.23300333174678725</v>
      </c>
      <c r="GA168" s="17">
        <v>0.14970243759069785</v>
      </c>
      <c r="GB168" s="17">
        <v>0.18808916297212877</v>
      </c>
      <c r="GC168" s="17">
        <v>0</v>
      </c>
      <c r="GD168" s="17">
        <v>0</v>
      </c>
      <c r="GE168" s="17">
        <v>0</v>
      </c>
      <c r="GF168" s="16"/>
      <c r="GG168" s="16">
        <v>0</v>
      </c>
      <c r="GH168" s="16">
        <v>0</v>
      </c>
      <c r="GI168" s="16">
        <v>0</v>
      </c>
      <c r="GJ168" s="16">
        <v>0</v>
      </c>
      <c r="GK168" s="16">
        <v>0</v>
      </c>
      <c r="GL168" s="16">
        <v>0</v>
      </c>
      <c r="GM168" s="16">
        <v>0</v>
      </c>
      <c r="GN168" s="16">
        <v>0</v>
      </c>
      <c r="GO168" s="16"/>
      <c r="GP168" s="16"/>
      <c r="GQ168" s="16"/>
      <c r="GR168" s="16"/>
      <c r="GS168" s="16">
        <v>118302</v>
      </c>
      <c r="GT168" s="16">
        <v>0</v>
      </c>
      <c r="GU168" s="16">
        <v>0</v>
      </c>
      <c r="GV168" s="16">
        <v>0</v>
      </c>
      <c r="GW168" s="16">
        <v>0</v>
      </c>
      <c r="GX168" s="16">
        <v>0</v>
      </c>
      <c r="GY168" s="16">
        <v>0</v>
      </c>
      <c r="GZ168" s="16">
        <v>0</v>
      </c>
      <c r="HA168" s="16"/>
      <c r="HB168" s="16"/>
      <c r="HC168" s="16"/>
      <c r="HD168" s="16"/>
      <c r="HE168" s="16">
        <v>0</v>
      </c>
      <c r="HF168" s="16">
        <v>1045</v>
      </c>
      <c r="HG168" s="16">
        <v>0</v>
      </c>
      <c r="HH168" s="16">
        <v>0</v>
      </c>
      <c r="HI168" s="16">
        <v>0</v>
      </c>
      <c r="HJ168" s="16">
        <v>0</v>
      </c>
      <c r="HK168" s="16">
        <v>0</v>
      </c>
      <c r="HL168" s="16">
        <v>0</v>
      </c>
      <c r="HM168" s="16"/>
      <c r="HN168" s="16"/>
      <c r="HO168" s="16"/>
      <c r="HP168" s="16"/>
      <c r="HQ168" s="16">
        <v>0</v>
      </c>
      <c r="HR168" s="16">
        <v>0</v>
      </c>
      <c r="HS168" s="16">
        <v>94</v>
      </c>
      <c r="HT168" s="16">
        <v>0</v>
      </c>
      <c r="HU168" s="16">
        <v>0</v>
      </c>
      <c r="HV168" s="16">
        <v>0</v>
      </c>
      <c r="HW168" s="16">
        <v>0</v>
      </c>
      <c r="HX168" s="16">
        <v>0</v>
      </c>
      <c r="HY168" s="16"/>
      <c r="HZ168" s="16"/>
      <c r="IA168" s="16"/>
      <c r="IB168" s="16"/>
      <c r="IC168" s="16">
        <v>0</v>
      </c>
      <c r="ID168" s="16">
        <v>0</v>
      </c>
      <c r="IE168" s="16">
        <v>0</v>
      </c>
      <c r="IF168" s="16">
        <v>18</v>
      </c>
      <c r="IG168" s="16">
        <v>0</v>
      </c>
      <c r="IH168" s="16">
        <v>0</v>
      </c>
      <c r="II168" s="16">
        <v>0</v>
      </c>
      <c r="IJ168" s="16">
        <v>0</v>
      </c>
      <c r="IK168" s="16"/>
      <c r="IL168" s="16"/>
      <c r="IM168" s="16"/>
      <c r="IN168" s="16"/>
      <c r="IO168" s="16">
        <v>0</v>
      </c>
      <c r="IP168" s="16">
        <v>0</v>
      </c>
      <c r="IQ168" s="16">
        <v>0</v>
      </c>
      <c r="IR168" s="16">
        <v>0</v>
      </c>
      <c r="IS168" s="16">
        <v>0</v>
      </c>
      <c r="IT168" s="16">
        <v>0</v>
      </c>
      <c r="IU168" s="16">
        <v>0</v>
      </c>
      <c r="IV168" s="16">
        <v>0</v>
      </c>
      <c r="IW168" s="16"/>
      <c r="IX168" s="16"/>
      <c r="IY168" s="16"/>
      <c r="IZ168" s="16"/>
      <c r="JA168" s="16">
        <v>0</v>
      </c>
      <c r="JB168" s="16">
        <v>0</v>
      </c>
      <c r="JC168" s="16">
        <v>0</v>
      </c>
      <c r="JD168" s="16">
        <v>0</v>
      </c>
      <c r="JE168" s="16">
        <v>0</v>
      </c>
      <c r="JF168" s="16">
        <v>10</v>
      </c>
      <c r="JG168" s="16">
        <v>0</v>
      </c>
      <c r="JH168" s="16">
        <v>0</v>
      </c>
      <c r="JI168" s="16"/>
      <c r="JJ168" s="16"/>
      <c r="JK168" s="16"/>
      <c r="JL168" s="16"/>
      <c r="JM168" s="16">
        <v>0</v>
      </c>
      <c r="JN168" s="16">
        <v>0</v>
      </c>
      <c r="JO168" s="16">
        <v>0</v>
      </c>
      <c r="JP168" s="16">
        <v>0</v>
      </c>
      <c r="JQ168" s="16">
        <v>0</v>
      </c>
      <c r="JR168" s="16">
        <v>0</v>
      </c>
      <c r="JS168" s="16">
        <v>44</v>
      </c>
      <c r="JT168" s="16">
        <v>0</v>
      </c>
      <c r="JU168" s="16"/>
      <c r="JV168" s="16"/>
      <c r="JW168" s="16"/>
      <c r="JX168" s="16"/>
      <c r="JY168" s="16">
        <v>0</v>
      </c>
      <c r="JZ168" s="16">
        <v>0</v>
      </c>
      <c r="KA168" s="16">
        <v>0</v>
      </c>
      <c r="KB168" s="16">
        <v>0</v>
      </c>
      <c r="KC168" s="16">
        <v>0</v>
      </c>
      <c r="KD168" s="16">
        <v>0</v>
      </c>
      <c r="KE168" s="16">
        <v>0</v>
      </c>
      <c r="KF168" s="16">
        <v>921</v>
      </c>
      <c r="KG168" s="16"/>
      <c r="KH168" s="16"/>
      <c r="KI168" s="16"/>
      <c r="KJ168" s="16"/>
      <c r="KK168" s="16">
        <v>0</v>
      </c>
      <c r="KL168" s="16">
        <v>0</v>
      </c>
      <c r="KM168" s="16">
        <v>0</v>
      </c>
      <c r="KN168" s="16">
        <v>0</v>
      </c>
      <c r="KO168" s="16">
        <v>0</v>
      </c>
      <c r="KP168" s="16">
        <v>0</v>
      </c>
      <c r="KQ168" s="16">
        <v>0</v>
      </c>
      <c r="KR168" s="16">
        <v>0</v>
      </c>
      <c r="KS168" s="16"/>
      <c r="KT168" s="16"/>
      <c r="KU168" s="16"/>
      <c r="KV168" s="16"/>
      <c r="KW168" s="16">
        <v>0</v>
      </c>
      <c r="KX168" s="16">
        <v>0</v>
      </c>
      <c r="KY168" s="16">
        <v>0</v>
      </c>
      <c r="KZ168" s="16">
        <v>0</v>
      </c>
      <c r="LA168" s="16">
        <v>0</v>
      </c>
      <c r="LB168" s="16">
        <v>0</v>
      </c>
      <c r="LC168" s="16">
        <v>0</v>
      </c>
      <c r="LD168" s="16">
        <v>0</v>
      </c>
      <c r="LE168" s="16"/>
      <c r="LF168" s="16"/>
      <c r="LG168" s="16"/>
      <c r="LH168" s="16"/>
      <c r="LI168" s="16">
        <v>0</v>
      </c>
      <c r="LJ168" s="16">
        <v>0</v>
      </c>
      <c r="LK168" s="16">
        <v>0</v>
      </c>
      <c r="LL168" s="16">
        <v>0</v>
      </c>
      <c r="LM168" s="16">
        <v>0</v>
      </c>
      <c r="LN168" s="16">
        <v>0</v>
      </c>
      <c r="LO168" s="16">
        <v>0</v>
      </c>
      <c r="LP168" s="16">
        <v>0</v>
      </c>
      <c r="LQ168" s="16"/>
      <c r="LR168" s="16"/>
      <c r="LS168" s="16"/>
      <c r="LT168" s="15"/>
      <c r="LU168" s="15">
        <v>0</v>
      </c>
      <c r="LV168" s="15">
        <v>0</v>
      </c>
      <c r="LW168" s="15">
        <v>0</v>
      </c>
      <c r="LX168" s="15">
        <v>0</v>
      </c>
      <c r="LY168" s="15">
        <v>0</v>
      </c>
      <c r="LZ168" s="15">
        <v>0</v>
      </c>
      <c r="MA168" s="15">
        <v>0</v>
      </c>
      <c r="MB168" s="15">
        <v>0</v>
      </c>
      <c r="MC168" s="15"/>
      <c r="MD168" s="15"/>
      <c r="ME168" s="15"/>
      <c r="MF168" s="15"/>
      <c r="MG168" s="15">
        <v>879024480.45857441</v>
      </c>
      <c r="MH168" s="15">
        <v>0</v>
      </c>
      <c r="MI168" s="15">
        <v>0</v>
      </c>
      <c r="MJ168" s="15">
        <v>0</v>
      </c>
      <c r="MK168" s="15">
        <v>0</v>
      </c>
      <c r="ML168" s="15">
        <v>0</v>
      </c>
      <c r="MM168" s="15">
        <v>0</v>
      </c>
      <c r="MN168" s="15">
        <v>0</v>
      </c>
      <c r="MO168" s="15"/>
      <c r="MP168" s="15"/>
      <c r="MQ168" s="15"/>
      <c r="MR168" s="15"/>
      <c r="MS168" s="15">
        <v>0</v>
      </c>
      <c r="MT168" s="15">
        <v>8770241.5800000019</v>
      </c>
      <c r="MU168" s="15">
        <v>0</v>
      </c>
      <c r="MV168" s="15">
        <v>0</v>
      </c>
      <c r="MW168" s="15">
        <v>0</v>
      </c>
      <c r="MX168" s="15">
        <v>0</v>
      </c>
      <c r="MY168" s="15">
        <v>0</v>
      </c>
      <c r="MZ168" s="15">
        <v>0</v>
      </c>
      <c r="NA168" s="15"/>
      <c r="NB168" s="15"/>
      <c r="NC168" s="15"/>
      <c r="ND168" s="15"/>
      <c r="NE168" s="15">
        <v>0</v>
      </c>
      <c r="NF168" s="15">
        <v>0</v>
      </c>
      <c r="NG168" s="15">
        <v>739279.57</v>
      </c>
      <c r="NH168" s="15">
        <v>0</v>
      </c>
      <c r="NI168" s="15">
        <v>0</v>
      </c>
      <c r="NJ168" s="15">
        <v>0</v>
      </c>
      <c r="NK168" s="15">
        <v>0</v>
      </c>
      <c r="NL168" s="15">
        <v>0</v>
      </c>
      <c r="NM168" s="15"/>
      <c r="NN168" s="15"/>
      <c r="NO168" s="15"/>
      <c r="NP168" s="15"/>
      <c r="NQ168" s="15">
        <v>0</v>
      </c>
      <c r="NR168" s="15">
        <v>0</v>
      </c>
      <c r="NS168" s="15">
        <v>0</v>
      </c>
      <c r="NT168" s="15">
        <v>123182.61000000002</v>
      </c>
      <c r="NU168" s="15">
        <v>0</v>
      </c>
      <c r="NV168" s="15">
        <v>0</v>
      </c>
      <c r="NW168" s="15">
        <v>0</v>
      </c>
      <c r="NX168" s="15">
        <v>0</v>
      </c>
      <c r="NY168" s="15"/>
      <c r="NZ168" s="15"/>
      <c r="OA168" s="15"/>
      <c r="OB168" s="15"/>
      <c r="OC168" s="15">
        <v>0</v>
      </c>
      <c r="OD168" s="15">
        <v>0</v>
      </c>
      <c r="OE168" s="15">
        <v>0</v>
      </c>
      <c r="OF168" s="15">
        <v>0</v>
      </c>
      <c r="OG168" s="15">
        <v>0</v>
      </c>
      <c r="OH168" s="15">
        <v>0</v>
      </c>
      <c r="OI168" s="15">
        <v>0</v>
      </c>
      <c r="OJ168" s="15">
        <v>0</v>
      </c>
      <c r="OK168" s="15"/>
      <c r="OL168" s="15"/>
      <c r="OM168" s="15"/>
      <c r="ON168" s="15"/>
      <c r="OO168" s="15">
        <v>0</v>
      </c>
      <c r="OP168" s="15">
        <v>0</v>
      </c>
      <c r="OQ168" s="15">
        <v>0</v>
      </c>
      <c r="OR168" s="15">
        <v>0</v>
      </c>
      <c r="OS168" s="15">
        <v>0</v>
      </c>
      <c r="OT168" s="15">
        <v>60304.161290760865</v>
      </c>
      <c r="OU168" s="15">
        <v>0</v>
      </c>
      <c r="OV168" s="15">
        <v>0</v>
      </c>
      <c r="OW168" s="15"/>
      <c r="OX168" s="15"/>
      <c r="OY168" s="15"/>
      <c r="OZ168" s="15"/>
      <c r="PA168" s="15">
        <v>0</v>
      </c>
      <c r="PB168" s="15">
        <v>0</v>
      </c>
      <c r="PC168" s="15">
        <v>0</v>
      </c>
      <c r="PD168" s="15">
        <v>0</v>
      </c>
      <c r="PE168" s="15">
        <v>0</v>
      </c>
      <c r="PF168" s="15">
        <v>0</v>
      </c>
      <c r="PG168" s="15">
        <v>281500.90166666661</v>
      </c>
      <c r="PH168" s="15">
        <v>0</v>
      </c>
      <c r="PI168" s="15"/>
      <c r="PJ168" s="15"/>
      <c r="PK168" s="15"/>
      <c r="PL168" s="15"/>
      <c r="PM168" s="15">
        <v>0</v>
      </c>
      <c r="PN168" s="15">
        <v>0</v>
      </c>
      <c r="PO168" s="15">
        <v>0</v>
      </c>
      <c r="PP168" s="15">
        <v>0</v>
      </c>
      <c r="PQ168" s="15">
        <v>0</v>
      </c>
      <c r="PR168" s="15">
        <v>0</v>
      </c>
      <c r="PS168" s="15">
        <v>0</v>
      </c>
      <c r="PT168" s="15">
        <v>5459460.2309285114</v>
      </c>
      <c r="PU168" s="15"/>
      <c r="PV168" s="15"/>
      <c r="PW168" s="15"/>
      <c r="PX168" s="15"/>
      <c r="PY168" s="15">
        <v>0</v>
      </c>
      <c r="PZ168" s="15">
        <v>0</v>
      </c>
      <c r="QA168" s="15">
        <v>0</v>
      </c>
      <c r="QB168" s="15">
        <v>0</v>
      </c>
      <c r="QC168" s="15">
        <v>0</v>
      </c>
      <c r="QD168" s="15">
        <v>0</v>
      </c>
      <c r="QE168" s="15">
        <v>0</v>
      </c>
      <c r="QF168" s="15">
        <v>0</v>
      </c>
      <c r="QG168" s="15"/>
      <c r="QH168" s="15"/>
      <c r="QI168" s="15"/>
    </row>
    <row r="169" spans="16:451">
      <c r="P169" s="11"/>
      <c r="Q169" s="11"/>
      <c r="R169" s="13"/>
      <c r="S169" s="13" t="s">
        <v>50</v>
      </c>
      <c r="T169" s="16"/>
      <c r="U169" s="16">
        <v>197</v>
      </c>
      <c r="V169" s="16">
        <v>94</v>
      </c>
      <c r="W169" s="16">
        <v>862</v>
      </c>
      <c r="X169" s="16">
        <v>31</v>
      </c>
      <c r="Y169" s="16">
        <v>7</v>
      </c>
      <c r="Z169" s="16">
        <v>2</v>
      </c>
      <c r="AA169" s="16">
        <v>4</v>
      </c>
      <c r="AB169" s="16">
        <v>5</v>
      </c>
      <c r="AC169" s="16"/>
      <c r="AD169" s="16"/>
      <c r="AE169" s="16"/>
      <c r="AF169" s="24"/>
      <c r="AG169" s="24">
        <v>1663136.5</v>
      </c>
      <c r="AH169" s="24">
        <v>936838.34</v>
      </c>
      <c r="AI169" s="24">
        <v>7365694.0200000042</v>
      </c>
      <c r="AJ169" s="24">
        <v>288184.21000000002</v>
      </c>
      <c r="AK169" s="24">
        <v>68537.95</v>
      </c>
      <c r="AL169" s="24">
        <v>14049.849999999999</v>
      </c>
      <c r="AM169" s="24">
        <v>31961.539999999997</v>
      </c>
      <c r="AN169" s="24">
        <v>10492.009999999998</v>
      </c>
      <c r="AO169" s="24"/>
      <c r="AP169" s="24"/>
      <c r="AQ169" s="24"/>
      <c r="AR169" s="15"/>
      <c r="AS169" s="15">
        <v>1635016.4280201483</v>
      </c>
      <c r="AT169" s="15">
        <v>929809.3899999999</v>
      </c>
      <c r="AU169" s="15">
        <v>7365691.2600000035</v>
      </c>
      <c r="AV169" s="15">
        <v>288436.75000000006</v>
      </c>
      <c r="AW169" s="15">
        <v>68136.3532142857</v>
      </c>
      <c r="AX169" s="15">
        <v>0</v>
      </c>
      <c r="AY169" s="15">
        <v>0</v>
      </c>
      <c r="AZ169" s="15">
        <v>0</v>
      </c>
      <c r="BA169" s="15"/>
      <c r="BB169" s="15"/>
      <c r="BC169" s="15"/>
      <c r="BD169" s="15"/>
      <c r="BE169" s="15">
        <v>28014.798646520139</v>
      </c>
      <c r="BF169" s="15">
        <v>7306.6799999999967</v>
      </c>
      <c r="BG169" s="15">
        <v>-60.160000000000004</v>
      </c>
      <c r="BH169" s="15">
        <v>-252.54</v>
      </c>
      <c r="BI169" s="15">
        <v>401.59678571428617</v>
      </c>
      <c r="BJ169" s="15">
        <v>0</v>
      </c>
      <c r="BK169" s="15">
        <v>0</v>
      </c>
      <c r="BL169" s="15">
        <v>0</v>
      </c>
      <c r="BM169" s="15"/>
      <c r="BN169" s="15"/>
      <c r="BO169" s="15"/>
      <c r="BP169" s="15"/>
      <c r="BQ169" s="15">
        <v>34323.523238833332</v>
      </c>
      <c r="BR169" s="15">
        <v>4316.130000000001</v>
      </c>
      <c r="BS169" s="15">
        <v>0.94999999999998863</v>
      </c>
      <c r="BT169" s="15">
        <v>-517.48</v>
      </c>
      <c r="BU169" s="15">
        <v>991.68451433333428</v>
      </c>
      <c r="BV169" s="15">
        <v>0</v>
      </c>
      <c r="BW169" s="15">
        <v>68.180000000000007</v>
      </c>
      <c r="BX169" s="15">
        <v>418.83</v>
      </c>
      <c r="BY169" s="15"/>
      <c r="BZ169" s="15"/>
      <c r="CA169" s="15"/>
      <c r="CB169" s="17" t="e">
        <v>#DIV/0!</v>
      </c>
      <c r="CC169" s="17">
        <v>0</v>
      </c>
      <c r="CD169" s="17">
        <v>0</v>
      </c>
      <c r="CE169" s="17">
        <v>0</v>
      </c>
      <c r="CF169" s="17">
        <v>0</v>
      </c>
      <c r="CG169" s="17">
        <v>0</v>
      </c>
      <c r="CH169" s="17">
        <v>0</v>
      </c>
      <c r="CI169" s="17">
        <v>1</v>
      </c>
      <c r="CJ169" s="17">
        <v>0</v>
      </c>
      <c r="CK169" s="17" t="e">
        <v>#DIV/0!</v>
      </c>
      <c r="CL169" s="17" t="e">
        <v>#DIV/0!</v>
      </c>
      <c r="CM169" s="17" t="e">
        <v>#DIV/0!</v>
      </c>
      <c r="CN169" s="17" t="e">
        <v>#DIV/0!</v>
      </c>
      <c r="CO169" s="17">
        <v>0</v>
      </c>
      <c r="CP169" s="17">
        <v>0</v>
      </c>
      <c r="CQ169" s="17">
        <v>0</v>
      </c>
      <c r="CR169" s="17">
        <v>0</v>
      </c>
      <c r="CS169" s="17">
        <v>0</v>
      </c>
      <c r="CT169" s="17">
        <v>0</v>
      </c>
      <c r="CU169" s="17">
        <v>0</v>
      </c>
      <c r="CV169" s="17">
        <v>1</v>
      </c>
      <c r="CW169" s="17" t="e">
        <v>#DIV/0!</v>
      </c>
      <c r="CX169" s="17" t="e">
        <v>#DIV/0!</v>
      </c>
      <c r="CY169" s="17" t="e">
        <v>#DIV/0!</v>
      </c>
      <c r="CZ169" s="17">
        <v>0</v>
      </c>
      <c r="DA169" s="17">
        <v>0.17361055591670257</v>
      </c>
      <c r="DB169" s="17">
        <v>0.17263645421642135</v>
      </c>
      <c r="DC169" s="17">
        <v>0.17091029639025762</v>
      </c>
      <c r="DD169" s="17">
        <v>0.17445359206152425</v>
      </c>
      <c r="DE169" s="17">
        <v>0.17277486117425311</v>
      </c>
      <c r="DF169" s="17">
        <v>0.17395617663528856</v>
      </c>
      <c r="DG169" s="17">
        <v>0.17263668959700676</v>
      </c>
      <c r="DH169" s="17">
        <v>0.15990000000000001</v>
      </c>
      <c r="DI169" s="17">
        <v>0</v>
      </c>
      <c r="DJ169" s="17">
        <v>0</v>
      </c>
      <c r="DK169" s="17">
        <v>0</v>
      </c>
      <c r="DL169" s="18">
        <v>0</v>
      </c>
      <c r="DM169" s="18">
        <v>114.10982824219603</v>
      </c>
      <c r="DN169" s="18">
        <v>118.40065086969516</v>
      </c>
      <c r="DO169" s="18">
        <v>117.76450419535712</v>
      </c>
      <c r="DP169" s="18">
        <v>119.39153305147534</v>
      </c>
      <c r="DQ169" s="18">
        <v>106.09080414990774</v>
      </c>
      <c r="DR169" s="18">
        <v>120</v>
      </c>
      <c r="DS169" s="18">
        <v>120</v>
      </c>
      <c r="DT169" s="18">
        <v>86.298338701623337</v>
      </c>
      <c r="DU169" s="18">
        <v>0</v>
      </c>
      <c r="DV169" s="18">
        <v>0</v>
      </c>
      <c r="DW169" s="18">
        <v>0</v>
      </c>
      <c r="DX169" s="18">
        <v>0</v>
      </c>
      <c r="DY169" s="18">
        <v>64.218599759360771</v>
      </c>
      <c r="DZ169" s="18">
        <v>66.799296119907666</v>
      </c>
      <c r="EA169" s="18">
        <v>65.438691294331477</v>
      </c>
      <c r="EB169" s="18">
        <v>65.428484903612201</v>
      </c>
      <c r="EC169" s="18">
        <v>60.127584518822303</v>
      </c>
      <c r="ED169" s="18">
        <v>64.29326439295167</v>
      </c>
      <c r="EE169" s="18">
        <v>68.541250139542271</v>
      </c>
      <c r="EF169" s="18">
        <v>65</v>
      </c>
      <c r="EG169" s="18">
        <v>0</v>
      </c>
      <c r="EH169" s="18">
        <v>0</v>
      </c>
      <c r="EI169" s="18">
        <v>0</v>
      </c>
      <c r="EJ169" s="18">
        <v>0</v>
      </c>
      <c r="EK169" s="18">
        <v>50.669255839467752</v>
      </c>
      <c r="EL169" s="18">
        <v>52.450385926710652</v>
      </c>
      <c r="EM169" s="18">
        <v>52.565975316121971</v>
      </c>
      <c r="EN169" s="18">
        <v>54.836193123712441</v>
      </c>
      <c r="EO169" s="18">
        <v>47.852875838242731</v>
      </c>
      <c r="EP169" s="18">
        <v>55.706735607048323</v>
      </c>
      <c r="EQ169" s="18">
        <v>53.020303851318232</v>
      </c>
      <c r="ER169" s="18">
        <v>74.688226945798263</v>
      </c>
      <c r="ES169" s="18">
        <v>0</v>
      </c>
      <c r="ET169" s="18">
        <v>0</v>
      </c>
      <c r="EU169" s="18">
        <v>0</v>
      </c>
      <c r="EV169" s="18">
        <v>0</v>
      </c>
      <c r="EW169" s="18">
        <v>645.13048685780086</v>
      </c>
      <c r="EX169" s="18">
        <v>636.01813831217714</v>
      </c>
      <c r="EY169" s="18">
        <v>667.66821206026759</v>
      </c>
      <c r="EZ169" s="18">
        <v>661.26130643818669</v>
      </c>
      <c r="FA169" s="18">
        <v>654.98607046654377</v>
      </c>
      <c r="FB169" s="18">
        <v>647.72863331643816</v>
      </c>
      <c r="FC169" s="18">
        <v>672.86648945904369</v>
      </c>
      <c r="FD169" s="18">
        <v>705.99212861702529</v>
      </c>
      <c r="FE169" s="18">
        <v>0</v>
      </c>
      <c r="FF169" s="18">
        <v>0</v>
      </c>
      <c r="FG169" s="18">
        <v>0</v>
      </c>
      <c r="FH169" s="14">
        <v>0</v>
      </c>
      <c r="FI169" s="14">
        <v>13346.944162436548</v>
      </c>
      <c r="FJ169" s="14">
        <v>15419.180851063829</v>
      </c>
      <c r="FK169" s="14">
        <v>13448.349187935035</v>
      </c>
      <c r="FL169" s="14">
        <v>14906.967741935483</v>
      </c>
      <c r="FM169" s="14">
        <v>17214.428571428572</v>
      </c>
      <c r="FN169" s="14">
        <v>10512</v>
      </c>
      <c r="FO169" s="14">
        <v>11845.5</v>
      </c>
      <c r="FP169" s="14">
        <v>17040</v>
      </c>
      <c r="FQ169" s="14">
        <v>0</v>
      </c>
      <c r="FR169" s="14">
        <v>0</v>
      </c>
      <c r="FS169" s="14">
        <v>0</v>
      </c>
      <c r="FT169" s="17">
        <v>0</v>
      </c>
      <c r="FU169" s="17">
        <v>0.13375855154966174</v>
      </c>
      <c r="FV169" s="17">
        <v>0.12967570096101635</v>
      </c>
      <c r="FW169" s="17">
        <v>0.14460157307191562</v>
      </c>
      <c r="FX169" s="17">
        <v>0.15713048238970301</v>
      </c>
      <c r="FY169" s="17">
        <v>0.13494170172861636</v>
      </c>
      <c r="FZ169" s="17">
        <v>0.10473458904109589</v>
      </c>
      <c r="GA169" s="17">
        <v>0.12466991684605967</v>
      </c>
      <c r="GB169" s="17">
        <v>0.19614319248826292</v>
      </c>
      <c r="GC169" s="17">
        <v>0</v>
      </c>
      <c r="GD169" s="17">
        <v>0</v>
      </c>
      <c r="GE169" s="17">
        <v>0</v>
      </c>
      <c r="GF169" s="16"/>
      <c r="GG169" s="16">
        <v>0</v>
      </c>
      <c r="GH169" s="16">
        <v>0</v>
      </c>
      <c r="GI169" s="16">
        <v>0</v>
      </c>
      <c r="GJ169" s="16">
        <v>0</v>
      </c>
      <c r="GK169" s="16">
        <v>0</v>
      </c>
      <c r="GL169" s="16">
        <v>0</v>
      </c>
      <c r="GM169" s="16">
        <v>0</v>
      </c>
      <c r="GN169" s="16">
        <v>0</v>
      </c>
      <c r="GO169" s="16"/>
      <c r="GP169" s="16"/>
      <c r="GQ169" s="16"/>
      <c r="GR169" s="16"/>
      <c r="GS169" s="16">
        <v>197</v>
      </c>
      <c r="GT169" s="16">
        <v>0</v>
      </c>
      <c r="GU169" s="16">
        <v>0</v>
      </c>
      <c r="GV169" s="16">
        <v>0</v>
      </c>
      <c r="GW169" s="16">
        <v>0</v>
      </c>
      <c r="GX169" s="16">
        <v>0</v>
      </c>
      <c r="GY169" s="16">
        <v>0</v>
      </c>
      <c r="GZ169" s="16">
        <v>0</v>
      </c>
      <c r="HA169" s="16"/>
      <c r="HB169" s="16"/>
      <c r="HC169" s="16"/>
      <c r="HD169" s="16"/>
      <c r="HE169" s="16">
        <v>0</v>
      </c>
      <c r="HF169" s="16">
        <v>94</v>
      </c>
      <c r="HG169" s="16">
        <v>0</v>
      </c>
      <c r="HH169" s="16">
        <v>0</v>
      </c>
      <c r="HI169" s="16">
        <v>0</v>
      </c>
      <c r="HJ169" s="16">
        <v>0</v>
      </c>
      <c r="HK169" s="16">
        <v>0</v>
      </c>
      <c r="HL169" s="16">
        <v>0</v>
      </c>
      <c r="HM169" s="16"/>
      <c r="HN169" s="16"/>
      <c r="HO169" s="16"/>
      <c r="HP169" s="16"/>
      <c r="HQ169" s="16">
        <v>0</v>
      </c>
      <c r="HR169" s="16">
        <v>0</v>
      </c>
      <c r="HS169" s="16">
        <v>862</v>
      </c>
      <c r="HT169" s="16">
        <v>0</v>
      </c>
      <c r="HU169" s="16">
        <v>0</v>
      </c>
      <c r="HV169" s="16">
        <v>0</v>
      </c>
      <c r="HW169" s="16">
        <v>0</v>
      </c>
      <c r="HX169" s="16">
        <v>0</v>
      </c>
      <c r="HY169" s="16"/>
      <c r="HZ169" s="16"/>
      <c r="IA169" s="16"/>
      <c r="IB169" s="16"/>
      <c r="IC169" s="16">
        <v>0</v>
      </c>
      <c r="ID169" s="16">
        <v>0</v>
      </c>
      <c r="IE169" s="16">
        <v>0</v>
      </c>
      <c r="IF169" s="16">
        <v>31</v>
      </c>
      <c r="IG169" s="16">
        <v>0</v>
      </c>
      <c r="IH169" s="16">
        <v>0</v>
      </c>
      <c r="II169" s="16">
        <v>0</v>
      </c>
      <c r="IJ169" s="16">
        <v>0</v>
      </c>
      <c r="IK169" s="16"/>
      <c r="IL169" s="16"/>
      <c r="IM169" s="16"/>
      <c r="IN169" s="16"/>
      <c r="IO169" s="16">
        <v>0</v>
      </c>
      <c r="IP169" s="16">
        <v>0</v>
      </c>
      <c r="IQ169" s="16">
        <v>0</v>
      </c>
      <c r="IR169" s="16">
        <v>0</v>
      </c>
      <c r="IS169" s="16">
        <v>0</v>
      </c>
      <c r="IT169" s="16">
        <v>0</v>
      </c>
      <c r="IU169" s="16">
        <v>0</v>
      </c>
      <c r="IV169" s="16">
        <v>0</v>
      </c>
      <c r="IW169" s="16"/>
      <c r="IX169" s="16"/>
      <c r="IY169" s="16"/>
      <c r="IZ169" s="16"/>
      <c r="JA169" s="16">
        <v>0</v>
      </c>
      <c r="JB169" s="16">
        <v>0</v>
      </c>
      <c r="JC169" s="16">
        <v>0</v>
      </c>
      <c r="JD169" s="16">
        <v>0</v>
      </c>
      <c r="JE169" s="16">
        <v>0</v>
      </c>
      <c r="JF169" s="16">
        <v>2</v>
      </c>
      <c r="JG169" s="16">
        <v>0</v>
      </c>
      <c r="JH169" s="16">
        <v>0</v>
      </c>
      <c r="JI169" s="16"/>
      <c r="JJ169" s="16"/>
      <c r="JK169" s="16"/>
      <c r="JL169" s="16"/>
      <c r="JM169" s="16">
        <v>0</v>
      </c>
      <c r="JN169" s="16">
        <v>0</v>
      </c>
      <c r="JO169" s="16">
        <v>0</v>
      </c>
      <c r="JP169" s="16">
        <v>0</v>
      </c>
      <c r="JQ169" s="16">
        <v>0</v>
      </c>
      <c r="JR169" s="16">
        <v>0</v>
      </c>
      <c r="JS169" s="16">
        <v>4</v>
      </c>
      <c r="JT169" s="16">
        <v>0</v>
      </c>
      <c r="JU169" s="16"/>
      <c r="JV169" s="16"/>
      <c r="JW169" s="16"/>
      <c r="JX169" s="16"/>
      <c r="JY169" s="16">
        <v>0</v>
      </c>
      <c r="JZ169" s="16">
        <v>0</v>
      </c>
      <c r="KA169" s="16">
        <v>0</v>
      </c>
      <c r="KB169" s="16">
        <v>0</v>
      </c>
      <c r="KC169" s="16">
        <v>0</v>
      </c>
      <c r="KD169" s="16">
        <v>0</v>
      </c>
      <c r="KE169" s="16">
        <v>0</v>
      </c>
      <c r="KF169" s="16">
        <v>5</v>
      </c>
      <c r="KG169" s="16"/>
      <c r="KH169" s="16"/>
      <c r="KI169" s="16"/>
      <c r="KJ169" s="16"/>
      <c r="KK169" s="16">
        <v>0</v>
      </c>
      <c r="KL169" s="16">
        <v>0</v>
      </c>
      <c r="KM169" s="16">
        <v>0</v>
      </c>
      <c r="KN169" s="16">
        <v>0</v>
      </c>
      <c r="KO169" s="16">
        <v>0</v>
      </c>
      <c r="KP169" s="16">
        <v>0</v>
      </c>
      <c r="KQ169" s="16">
        <v>0</v>
      </c>
      <c r="KR169" s="16">
        <v>0</v>
      </c>
      <c r="KS169" s="16"/>
      <c r="KT169" s="16"/>
      <c r="KU169" s="16"/>
      <c r="KV169" s="16"/>
      <c r="KW169" s="16">
        <v>0</v>
      </c>
      <c r="KX169" s="16">
        <v>0</v>
      </c>
      <c r="KY169" s="16">
        <v>0</v>
      </c>
      <c r="KZ169" s="16">
        <v>0</v>
      </c>
      <c r="LA169" s="16">
        <v>0</v>
      </c>
      <c r="LB169" s="16">
        <v>0</v>
      </c>
      <c r="LC169" s="16">
        <v>0</v>
      </c>
      <c r="LD169" s="16">
        <v>0</v>
      </c>
      <c r="LE169" s="16"/>
      <c r="LF169" s="16"/>
      <c r="LG169" s="16"/>
      <c r="LH169" s="16"/>
      <c r="LI169" s="16">
        <v>0</v>
      </c>
      <c r="LJ169" s="16">
        <v>0</v>
      </c>
      <c r="LK169" s="16">
        <v>0</v>
      </c>
      <c r="LL169" s="16">
        <v>0</v>
      </c>
      <c r="LM169" s="16">
        <v>0</v>
      </c>
      <c r="LN169" s="16">
        <v>0</v>
      </c>
      <c r="LO169" s="16">
        <v>0</v>
      </c>
      <c r="LP169" s="16">
        <v>0</v>
      </c>
      <c r="LQ169" s="16"/>
      <c r="LR169" s="16"/>
      <c r="LS169" s="16"/>
      <c r="LT169" s="15"/>
      <c r="LU169" s="15">
        <v>0</v>
      </c>
      <c r="LV169" s="15">
        <v>0</v>
      </c>
      <c r="LW169" s="15">
        <v>0</v>
      </c>
      <c r="LX169" s="15">
        <v>0</v>
      </c>
      <c r="LY169" s="15">
        <v>0</v>
      </c>
      <c r="LZ169" s="15">
        <v>0</v>
      </c>
      <c r="MA169" s="15">
        <v>0</v>
      </c>
      <c r="MB169" s="15">
        <v>0</v>
      </c>
      <c r="MC169" s="15"/>
      <c r="MD169" s="15"/>
      <c r="ME169" s="15"/>
      <c r="MF169" s="15"/>
      <c r="MG169" s="15">
        <v>1635016.4280201483</v>
      </c>
      <c r="MH169" s="15">
        <v>0</v>
      </c>
      <c r="MI169" s="15">
        <v>0</v>
      </c>
      <c r="MJ169" s="15">
        <v>0</v>
      </c>
      <c r="MK169" s="15">
        <v>0</v>
      </c>
      <c r="ML169" s="15">
        <v>0</v>
      </c>
      <c r="MM169" s="15">
        <v>0</v>
      </c>
      <c r="MN169" s="15">
        <v>0</v>
      </c>
      <c r="MO169" s="15"/>
      <c r="MP169" s="15"/>
      <c r="MQ169" s="15"/>
      <c r="MR169" s="15"/>
      <c r="MS169" s="15">
        <v>0</v>
      </c>
      <c r="MT169" s="15">
        <v>929809.3899999999</v>
      </c>
      <c r="MU169" s="15">
        <v>0</v>
      </c>
      <c r="MV169" s="15">
        <v>0</v>
      </c>
      <c r="MW169" s="15">
        <v>0</v>
      </c>
      <c r="MX169" s="15">
        <v>0</v>
      </c>
      <c r="MY169" s="15">
        <v>0</v>
      </c>
      <c r="MZ169" s="15">
        <v>0</v>
      </c>
      <c r="NA169" s="15"/>
      <c r="NB169" s="15"/>
      <c r="NC169" s="15"/>
      <c r="ND169" s="15"/>
      <c r="NE169" s="15">
        <v>0</v>
      </c>
      <c r="NF169" s="15">
        <v>0</v>
      </c>
      <c r="NG169" s="15">
        <v>7365691.2600000035</v>
      </c>
      <c r="NH169" s="15">
        <v>0</v>
      </c>
      <c r="NI169" s="15">
        <v>0</v>
      </c>
      <c r="NJ169" s="15">
        <v>0</v>
      </c>
      <c r="NK169" s="15">
        <v>0</v>
      </c>
      <c r="NL169" s="15">
        <v>0</v>
      </c>
      <c r="NM169" s="15"/>
      <c r="NN169" s="15"/>
      <c r="NO169" s="15"/>
      <c r="NP169" s="15"/>
      <c r="NQ169" s="15">
        <v>0</v>
      </c>
      <c r="NR169" s="15">
        <v>0</v>
      </c>
      <c r="NS169" s="15">
        <v>0</v>
      </c>
      <c r="NT169" s="15">
        <v>288436.75000000006</v>
      </c>
      <c r="NU169" s="15">
        <v>0</v>
      </c>
      <c r="NV169" s="15">
        <v>0</v>
      </c>
      <c r="NW169" s="15">
        <v>0</v>
      </c>
      <c r="NX169" s="15">
        <v>0</v>
      </c>
      <c r="NY169" s="15"/>
      <c r="NZ169" s="15"/>
      <c r="OA169" s="15"/>
      <c r="OB169" s="15"/>
      <c r="OC169" s="15">
        <v>0</v>
      </c>
      <c r="OD169" s="15">
        <v>0</v>
      </c>
      <c r="OE169" s="15">
        <v>0</v>
      </c>
      <c r="OF169" s="15">
        <v>0</v>
      </c>
      <c r="OG169" s="15">
        <v>0</v>
      </c>
      <c r="OH169" s="15">
        <v>0</v>
      </c>
      <c r="OI169" s="15">
        <v>0</v>
      </c>
      <c r="OJ169" s="15">
        <v>0</v>
      </c>
      <c r="OK169" s="15"/>
      <c r="OL169" s="15"/>
      <c r="OM169" s="15"/>
      <c r="ON169" s="15"/>
      <c r="OO169" s="15">
        <v>0</v>
      </c>
      <c r="OP169" s="15">
        <v>0</v>
      </c>
      <c r="OQ169" s="15">
        <v>0</v>
      </c>
      <c r="OR169" s="15">
        <v>0</v>
      </c>
      <c r="OS169" s="15">
        <v>0</v>
      </c>
      <c r="OT169" s="15">
        <v>14049.849999999999</v>
      </c>
      <c r="OU169" s="15">
        <v>0</v>
      </c>
      <c r="OV169" s="15">
        <v>0</v>
      </c>
      <c r="OW169" s="15"/>
      <c r="OX169" s="15"/>
      <c r="OY169" s="15"/>
      <c r="OZ169" s="15"/>
      <c r="PA169" s="15">
        <v>0</v>
      </c>
      <c r="PB169" s="15">
        <v>0</v>
      </c>
      <c r="PC169" s="15">
        <v>0</v>
      </c>
      <c r="PD169" s="15">
        <v>0</v>
      </c>
      <c r="PE169" s="15">
        <v>0</v>
      </c>
      <c r="PF169" s="15">
        <v>0</v>
      </c>
      <c r="PG169" s="15">
        <v>31961.539999999997</v>
      </c>
      <c r="PH169" s="15">
        <v>0</v>
      </c>
      <c r="PI169" s="15"/>
      <c r="PJ169" s="15"/>
      <c r="PK169" s="15"/>
      <c r="PL169" s="15"/>
      <c r="PM169" s="15">
        <v>0</v>
      </c>
      <c r="PN169" s="15">
        <v>0</v>
      </c>
      <c r="PO169" s="15">
        <v>0</v>
      </c>
      <c r="PP169" s="15">
        <v>0</v>
      </c>
      <c r="PQ169" s="15">
        <v>0</v>
      </c>
      <c r="PR169" s="15">
        <v>0</v>
      </c>
      <c r="PS169" s="15">
        <v>0</v>
      </c>
      <c r="PT169" s="15">
        <v>10492.009999999998</v>
      </c>
      <c r="PU169" s="15"/>
      <c r="PV169" s="15"/>
      <c r="PW169" s="15"/>
      <c r="PX169" s="15"/>
      <c r="PY169" s="15">
        <v>0</v>
      </c>
      <c r="PZ169" s="15">
        <v>0</v>
      </c>
      <c r="QA169" s="15">
        <v>0</v>
      </c>
      <c r="QB169" s="15">
        <v>0</v>
      </c>
      <c r="QC169" s="15">
        <v>0</v>
      </c>
      <c r="QD169" s="15">
        <v>0</v>
      </c>
      <c r="QE169" s="15">
        <v>0</v>
      </c>
      <c r="QF169" s="15">
        <v>0</v>
      </c>
      <c r="QG169" s="15"/>
      <c r="QH169" s="15"/>
      <c r="QI169" s="15"/>
    </row>
    <row r="170" spans="16:451">
      <c r="P170" s="11"/>
      <c r="Q170" s="11"/>
      <c r="R170" s="13"/>
      <c r="S170" s="13" t="s">
        <v>51</v>
      </c>
      <c r="T170" s="16"/>
      <c r="U170" s="16">
        <v>76</v>
      </c>
      <c r="V170" s="16">
        <v>20</v>
      </c>
      <c r="W170" s="16">
        <v>82</v>
      </c>
      <c r="X170" s="16">
        <v>826</v>
      </c>
      <c r="Y170" s="16">
        <v>5</v>
      </c>
      <c r="Z170" s="16">
        <v>1</v>
      </c>
      <c r="AA170" s="16">
        <v>41</v>
      </c>
      <c r="AB170" s="16">
        <v>4</v>
      </c>
      <c r="AC170" s="16"/>
      <c r="AD170" s="16"/>
      <c r="AE170" s="16"/>
      <c r="AF170" s="24"/>
      <c r="AG170" s="24">
        <v>658654.20000000019</v>
      </c>
      <c r="AH170" s="24">
        <v>203454.34999999998</v>
      </c>
      <c r="AI170" s="24">
        <v>773929.50999999989</v>
      </c>
      <c r="AJ170" s="24">
        <v>7087593.9100000085</v>
      </c>
      <c r="AK170" s="24">
        <v>27198.339999999997</v>
      </c>
      <c r="AL170" s="24">
        <v>17044.62</v>
      </c>
      <c r="AM170" s="24">
        <v>330204.03999999992</v>
      </c>
      <c r="AN170" s="24">
        <v>20510.88</v>
      </c>
      <c r="AO170" s="24"/>
      <c r="AP170" s="24"/>
      <c r="AQ170" s="24"/>
      <c r="AR170" s="15"/>
      <c r="AS170" s="15">
        <v>647128.93594195822</v>
      </c>
      <c r="AT170" s="15">
        <v>200055.87</v>
      </c>
      <c r="AU170" s="15">
        <v>765506.81999999972</v>
      </c>
      <c r="AV170" s="15">
        <v>7083934.5800000085</v>
      </c>
      <c r="AW170" s="15">
        <v>26846.73</v>
      </c>
      <c r="AX170" s="15">
        <v>0</v>
      </c>
      <c r="AY170" s="15">
        <v>0</v>
      </c>
      <c r="AZ170" s="15">
        <v>0</v>
      </c>
      <c r="BA170" s="15"/>
      <c r="BB170" s="15"/>
      <c r="BC170" s="15"/>
      <c r="BD170" s="15"/>
      <c r="BE170" s="15">
        <v>11525.264058041961</v>
      </c>
      <c r="BF170" s="15">
        <v>3299.9300000000044</v>
      </c>
      <c r="BG170" s="15">
        <v>8315.6300000000065</v>
      </c>
      <c r="BH170" s="15">
        <v>3697.3100000000004</v>
      </c>
      <c r="BI170" s="15">
        <v>351.60999999999979</v>
      </c>
      <c r="BJ170" s="15">
        <v>0</v>
      </c>
      <c r="BK170" s="15">
        <v>0</v>
      </c>
      <c r="BL170" s="15">
        <v>0</v>
      </c>
      <c r="BM170" s="15"/>
      <c r="BN170" s="15"/>
      <c r="BO170" s="15"/>
      <c r="BP170" s="15"/>
      <c r="BQ170" s="15">
        <v>14854.53050875</v>
      </c>
      <c r="BR170" s="15">
        <v>1879.11</v>
      </c>
      <c r="BS170" s="15">
        <v>4808.0400000000009</v>
      </c>
      <c r="BT170" s="15">
        <v>84.02</v>
      </c>
      <c r="BU170" s="15">
        <v>315.379596416666</v>
      </c>
      <c r="BV170" s="15">
        <v>0</v>
      </c>
      <c r="BW170" s="15">
        <v>-134.44</v>
      </c>
      <c r="BX170" s="15">
        <v>1204.43</v>
      </c>
      <c r="BY170" s="15"/>
      <c r="BZ170" s="15"/>
      <c r="CA170" s="15"/>
      <c r="CB170" s="17" t="e">
        <v>#DIV/0!</v>
      </c>
      <c r="CC170" s="17">
        <v>0</v>
      </c>
      <c r="CD170" s="17">
        <v>0</v>
      </c>
      <c r="CE170" s="17">
        <v>0</v>
      </c>
      <c r="CF170" s="17">
        <v>0</v>
      </c>
      <c r="CG170" s="17">
        <v>0</v>
      </c>
      <c r="CH170" s="17">
        <v>0</v>
      </c>
      <c r="CI170" s="17">
        <v>1</v>
      </c>
      <c r="CJ170" s="17">
        <v>0</v>
      </c>
      <c r="CK170" s="17" t="e">
        <v>#DIV/0!</v>
      </c>
      <c r="CL170" s="17" t="e">
        <v>#DIV/0!</v>
      </c>
      <c r="CM170" s="17" t="e">
        <v>#DIV/0!</v>
      </c>
      <c r="CN170" s="17" t="e">
        <v>#DIV/0!</v>
      </c>
      <c r="CO170" s="17">
        <v>0</v>
      </c>
      <c r="CP170" s="17">
        <v>0</v>
      </c>
      <c r="CQ170" s="17">
        <v>0</v>
      </c>
      <c r="CR170" s="17">
        <v>0</v>
      </c>
      <c r="CS170" s="17">
        <v>0</v>
      </c>
      <c r="CT170" s="17">
        <v>0</v>
      </c>
      <c r="CU170" s="17">
        <v>0</v>
      </c>
      <c r="CV170" s="17">
        <v>1</v>
      </c>
      <c r="CW170" s="17" t="e">
        <v>#DIV/0!</v>
      </c>
      <c r="CX170" s="17" t="e">
        <v>#DIV/0!</v>
      </c>
      <c r="CY170" s="17" t="e">
        <v>#DIV/0!</v>
      </c>
      <c r="CZ170" s="17">
        <v>0</v>
      </c>
      <c r="DA170" s="17">
        <v>0.17422875838884042</v>
      </c>
      <c r="DB170" s="17">
        <v>0.1778085809606017</v>
      </c>
      <c r="DC170" s="17">
        <v>0.17269572227821409</v>
      </c>
      <c r="DD170" s="17">
        <v>0.17086881137428145</v>
      </c>
      <c r="DE170" s="17">
        <v>0.17552853393066833</v>
      </c>
      <c r="DF170" s="17">
        <v>0.1699</v>
      </c>
      <c r="DG170" s="17">
        <v>0.1705068127058198</v>
      </c>
      <c r="DH170" s="17">
        <v>0.17355094657738815</v>
      </c>
      <c r="DI170" s="17">
        <v>0</v>
      </c>
      <c r="DJ170" s="17">
        <v>0</v>
      </c>
      <c r="DK170" s="17">
        <v>0</v>
      </c>
      <c r="DL170" s="18">
        <v>0</v>
      </c>
      <c r="DM170" s="18">
        <v>116.89675110487947</v>
      </c>
      <c r="DN170" s="18">
        <v>119.99999999999999</v>
      </c>
      <c r="DO170" s="18">
        <v>116.90312146987362</v>
      </c>
      <c r="DP170" s="18">
        <v>117.80371222595846</v>
      </c>
      <c r="DQ170" s="18">
        <v>118.05462006588917</v>
      </c>
      <c r="DR170" s="18">
        <v>120</v>
      </c>
      <c r="DS170" s="18">
        <v>118.42627637472188</v>
      </c>
      <c r="DT170" s="18">
        <v>98.022062719784188</v>
      </c>
      <c r="DU170" s="18">
        <v>0</v>
      </c>
      <c r="DV170" s="18">
        <v>0</v>
      </c>
      <c r="DW170" s="18">
        <v>0</v>
      </c>
      <c r="DX170" s="18">
        <v>0</v>
      </c>
      <c r="DY170" s="18">
        <v>67.216753089506341</v>
      </c>
      <c r="DZ170" s="18">
        <v>70.986904491057089</v>
      </c>
      <c r="EA170" s="18">
        <v>65.654928976990576</v>
      </c>
      <c r="EB170" s="18">
        <v>65.009855592787062</v>
      </c>
      <c r="EC170" s="18">
        <v>72.270588251878777</v>
      </c>
      <c r="ED170" s="18">
        <v>82</v>
      </c>
      <c r="EE170" s="18">
        <v>68.960673829159262</v>
      </c>
      <c r="EF170" s="18">
        <v>39.712154663166061</v>
      </c>
      <c r="EG170" s="18">
        <v>0</v>
      </c>
      <c r="EH170" s="18">
        <v>0</v>
      </c>
      <c r="EI170" s="18">
        <v>0</v>
      </c>
      <c r="EJ170" s="18">
        <v>0</v>
      </c>
      <c r="EK170" s="18">
        <v>50.191118306764558</v>
      </c>
      <c r="EL170" s="18">
        <v>50.535291024697848</v>
      </c>
      <c r="EM170" s="18">
        <v>51.643716644767693</v>
      </c>
      <c r="EN170" s="18">
        <v>52.986279237095552</v>
      </c>
      <c r="EO170" s="18">
        <v>47.784031814010405</v>
      </c>
      <c r="EP170" s="18">
        <v>38</v>
      </c>
      <c r="EQ170" s="18">
        <v>49.548347435075812</v>
      </c>
      <c r="ER170" s="18">
        <v>66.540006744062822</v>
      </c>
      <c r="ES170" s="18">
        <v>0</v>
      </c>
      <c r="ET170" s="18">
        <v>0</v>
      </c>
      <c r="EU170" s="18">
        <v>0</v>
      </c>
      <c r="EV170" s="18">
        <v>0</v>
      </c>
      <c r="EW170" s="18">
        <v>646.2871812685022</v>
      </c>
      <c r="EX170" s="18">
        <v>629.90311323499361</v>
      </c>
      <c r="EY170" s="18">
        <v>663.93360573966595</v>
      </c>
      <c r="EZ170" s="18">
        <v>667.78784152857713</v>
      </c>
      <c r="FA170" s="18">
        <v>629.95473960807647</v>
      </c>
      <c r="FB170" s="18">
        <v>779</v>
      </c>
      <c r="FC170" s="18">
        <v>660.95668898665042</v>
      </c>
      <c r="FD170" s="18">
        <v>586.30182926829264</v>
      </c>
      <c r="FE170" s="18">
        <v>0</v>
      </c>
      <c r="FF170" s="18">
        <v>0</v>
      </c>
      <c r="FG170" s="18">
        <v>0</v>
      </c>
      <c r="FH170" s="14">
        <v>0</v>
      </c>
      <c r="FI170" s="14">
        <v>13251.03947368421</v>
      </c>
      <c r="FJ170" s="14">
        <v>14835</v>
      </c>
      <c r="FK170" s="14">
        <v>14681.951219512195</v>
      </c>
      <c r="FL170" s="14">
        <v>13380.610169491525</v>
      </c>
      <c r="FM170" s="14">
        <v>10254</v>
      </c>
      <c r="FN170" s="14">
        <v>22000</v>
      </c>
      <c r="FO170" s="14">
        <v>12799.146341463415</v>
      </c>
      <c r="FP170" s="14">
        <v>16100</v>
      </c>
      <c r="FQ170" s="14">
        <v>0</v>
      </c>
      <c r="FR170" s="14">
        <v>0</v>
      </c>
      <c r="FS170" s="14">
        <v>0</v>
      </c>
      <c r="FT170" s="17">
        <v>0</v>
      </c>
      <c r="FU170" s="17">
        <v>0.13322621164774562</v>
      </c>
      <c r="FV170" s="17">
        <v>0.11188894506235253</v>
      </c>
      <c r="FW170" s="17">
        <v>0.13818174795667484</v>
      </c>
      <c r="FX170" s="17">
        <v>0.14284780007643602</v>
      </c>
      <c r="FY170" s="17">
        <v>0.30819875170665106</v>
      </c>
      <c r="FZ170" s="17">
        <v>0.1</v>
      </c>
      <c r="GA170" s="17">
        <v>0.18796377426085961</v>
      </c>
      <c r="GB170" s="17">
        <v>0.19413819875776397</v>
      </c>
      <c r="GC170" s="17">
        <v>0</v>
      </c>
      <c r="GD170" s="17">
        <v>0</v>
      </c>
      <c r="GE170" s="17">
        <v>0</v>
      </c>
      <c r="GF170" s="16"/>
      <c r="GG170" s="16">
        <v>0</v>
      </c>
      <c r="GH170" s="16">
        <v>0</v>
      </c>
      <c r="GI170" s="16">
        <v>0</v>
      </c>
      <c r="GJ170" s="16">
        <v>0</v>
      </c>
      <c r="GK170" s="16">
        <v>0</v>
      </c>
      <c r="GL170" s="16">
        <v>0</v>
      </c>
      <c r="GM170" s="16">
        <v>0</v>
      </c>
      <c r="GN170" s="16">
        <v>0</v>
      </c>
      <c r="GO170" s="16"/>
      <c r="GP170" s="16"/>
      <c r="GQ170" s="16"/>
      <c r="GR170" s="16"/>
      <c r="GS170" s="16">
        <v>76</v>
      </c>
      <c r="GT170" s="16">
        <v>0</v>
      </c>
      <c r="GU170" s="16">
        <v>0</v>
      </c>
      <c r="GV170" s="16">
        <v>0</v>
      </c>
      <c r="GW170" s="16">
        <v>0</v>
      </c>
      <c r="GX170" s="16">
        <v>0</v>
      </c>
      <c r="GY170" s="16">
        <v>0</v>
      </c>
      <c r="GZ170" s="16">
        <v>0</v>
      </c>
      <c r="HA170" s="16"/>
      <c r="HB170" s="16"/>
      <c r="HC170" s="16"/>
      <c r="HD170" s="16"/>
      <c r="HE170" s="16">
        <v>0</v>
      </c>
      <c r="HF170" s="16">
        <v>20</v>
      </c>
      <c r="HG170" s="16">
        <v>0</v>
      </c>
      <c r="HH170" s="16">
        <v>0</v>
      </c>
      <c r="HI170" s="16">
        <v>0</v>
      </c>
      <c r="HJ170" s="16">
        <v>0</v>
      </c>
      <c r="HK170" s="16">
        <v>0</v>
      </c>
      <c r="HL170" s="16">
        <v>0</v>
      </c>
      <c r="HM170" s="16"/>
      <c r="HN170" s="16"/>
      <c r="HO170" s="16"/>
      <c r="HP170" s="16"/>
      <c r="HQ170" s="16">
        <v>0</v>
      </c>
      <c r="HR170" s="16">
        <v>0</v>
      </c>
      <c r="HS170" s="16">
        <v>82</v>
      </c>
      <c r="HT170" s="16">
        <v>0</v>
      </c>
      <c r="HU170" s="16">
        <v>0</v>
      </c>
      <c r="HV170" s="16">
        <v>0</v>
      </c>
      <c r="HW170" s="16">
        <v>0</v>
      </c>
      <c r="HX170" s="16">
        <v>0</v>
      </c>
      <c r="HY170" s="16"/>
      <c r="HZ170" s="16"/>
      <c r="IA170" s="16"/>
      <c r="IB170" s="16"/>
      <c r="IC170" s="16">
        <v>0</v>
      </c>
      <c r="ID170" s="16">
        <v>0</v>
      </c>
      <c r="IE170" s="16">
        <v>0</v>
      </c>
      <c r="IF170" s="16">
        <v>826</v>
      </c>
      <c r="IG170" s="16">
        <v>0</v>
      </c>
      <c r="IH170" s="16">
        <v>0</v>
      </c>
      <c r="II170" s="16">
        <v>0</v>
      </c>
      <c r="IJ170" s="16">
        <v>0</v>
      </c>
      <c r="IK170" s="16"/>
      <c r="IL170" s="16"/>
      <c r="IM170" s="16"/>
      <c r="IN170" s="16"/>
      <c r="IO170" s="16">
        <v>0</v>
      </c>
      <c r="IP170" s="16">
        <v>0</v>
      </c>
      <c r="IQ170" s="16">
        <v>0</v>
      </c>
      <c r="IR170" s="16">
        <v>0</v>
      </c>
      <c r="IS170" s="16">
        <v>0</v>
      </c>
      <c r="IT170" s="16">
        <v>0</v>
      </c>
      <c r="IU170" s="16">
        <v>0</v>
      </c>
      <c r="IV170" s="16">
        <v>0</v>
      </c>
      <c r="IW170" s="16"/>
      <c r="IX170" s="16"/>
      <c r="IY170" s="16"/>
      <c r="IZ170" s="16"/>
      <c r="JA170" s="16">
        <v>0</v>
      </c>
      <c r="JB170" s="16">
        <v>0</v>
      </c>
      <c r="JC170" s="16">
        <v>0</v>
      </c>
      <c r="JD170" s="16">
        <v>0</v>
      </c>
      <c r="JE170" s="16">
        <v>0</v>
      </c>
      <c r="JF170" s="16">
        <v>1</v>
      </c>
      <c r="JG170" s="16">
        <v>0</v>
      </c>
      <c r="JH170" s="16">
        <v>0</v>
      </c>
      <c r="JI170" s="16"/>
      <c r="JJ170" s="16"/>
      <c r="JK170" s="16"/>
      <c r="JL170" s="16"/>
      <c r="JM170" s="16">
        <v>0</v>
      </c>
      <c r="JN170" s="16">
        <v>0</v>
      </c>
      <c r="JO170" s="16">
        <v>0</v>
      </c>
      <c r="JP170" s="16">
        <v>0</v>
      </c>
      <c r="JQ170" s="16">
        <v>0</v>
      </c>
      <c r="JR170" s="16">
        <v>0</v>
      </c>
      <c r="JS170" s="16">
        <v>41</v>
      </c>
      <c r="JT170" s="16">
        <v>0</v>
      </c>
      <c r="JU170" s="16"/>
      <c r="JV170" s="16"/>
      <c r="JW170" s="16"/>
      <c r="JX170" s="16"/>
      <c r="JY170" s="16">
        <v>0</v>
      </c>
      <c r="JZ170" s="16">
        <v>0</v>
      </c>
      <c r="KA170" s="16">
        <v>0</v>
      </c>
      <c r="KB170" s="16">
        <v>0</v>
      </c>
      <c r="KC170" s="16">
        <v>0</v>
      </c>
      <c r="KD170" s="16">
        <v>0</v>
      </c>
      <c r="KE170" s="16">
        <v>0</v>
      </c>
      <c r="KF170" s="16">
        <v>4</v>
      </c>
      <c r="KG170" s="16"/>
      <c r="KH170" s="16"/>
      <c r="KI170" s="16"/>
      <c r="KJ170" s="16"/>
      <c r="KK170" s="16">
        <v>0</v>
      </c>
      <c r="KL170" s="16">
        <v>0</v>
      </c>
      <c r="KM170" s="16">
        <v>0</v>
      </c>
      <c r="KN170" s="16">
        <v>0</v>
      </c>
      <c r="KO170" s="16">
        <v>0</v>
      </c>
      <c r="KP170" s="16">
        <v>0</v>
      </c>
      <c r="KQ170" s="16">
        <v>0</v>
      </c>
      <c r="KR170" s="16">
        <v>0</v>
      </c>
      <c r="KS170" s="16"/>
      <c r="KT170" s="16"/>
      <c r="KU170" s="16"/>
      <c r="KV170" s="16"/>
      <c r="KW170" s="16">
        <v>0</v>
      </c>
      <c r="KX170" s="16">
        <v>0</v>
      </c>
      <c r="KY170" s="16">
        <v>0</v>
      </c>
      <c r="KZ170" s="16">
        <v>0</v>
      </c>
      <c r="LA170" s="16">
        <v>0</v>
      </c>
      <c r="LB170" s="16">
        <v>0</v>
      </c>
      <c r="LC170" s="16">
        <v>0</v>
      </c>
      <c r="LD170" s="16">
        <v>0</v>
      </c>
      <c r="LE170" s="16"/>
      <c r="LF170" s="16"/>
      <c r="LG170" s="16"/>
      <c r="LH170" s="16"/>
      <c r="LI170" s="16">
        <v>0</v>
      </c>
      <c r="LJ170" s="16">
        <v>0</v>
      </c>
      <c r="LK170" s="16">
        <v>0</v>
      </c>
      <c r="LL170" s="16">
        <v>0</v>
      </c>
      <c r="LM170" s="16">
        <v>0</v>
      </c>
      <c r="LN170" s="16">
        <v>0</v>
      </c>
      <c r="LO170" s="16">
        <v>0</v>
      </c>
      <c r="LP170" s="16">
        <v>0</v>
      </c>
      <c r="LQ170" s="16"/>
      <c r="LR170" s="16"/>
      <c r="LS170" s="16"/>
      <c r="LT170" s="15"/>
      <c r="LU170" s="15">
        <v>0</v>
      </c>
      <c r="LV170" s="15">
        <v>0</v>
      </c>
      <c r="LW170" s="15">
        <v>0</v>
      </c>
      <c r="LX170" s="15">
        <v>0</v>
      </c>
      <c r="LY170" s="15">
        <v>0</v>
      </c>
      <c r="LZ170" s="15">
        <v>0</v>
      </c>
      <c r="MA170" s="15">
        <v>0</v>
      </c>
      <c r="MB170" s="15">
        <v>0</v>
      </c>
      <c r="MC170" s="15"/>
      <c r="MD170" s="15"/>
      <c r="ME170" s="15"/>
      <c r="MF170" s="15"/>
      <c r="MG170" s="15">
        <v>647128.93594195822</v>
      </c>
      <c r="MH170" s="15">
        <v>0</v>
      </c>
      <c r="MI170" s="15">
        <v>0</v>
      </c>
      <c r="MJ170" s="15">
        <v>0</v>
      </c>
      <c r="MK170" s="15">
        <v>0</v>
      </c>
      <c r="ML170" s="15">
        <v>0</v>
      </c>
      <c r="MM170" s="15">
        <v>0</v>
      </c>
      <c r="MN170" s="15">
        <v>0</v>
      </c>
      <c r="MO170" s="15"/>
      <c r="MP170" s="15"/>
      <c r="MQ170" s="15"/>
      <c r="MR170" s="15"/>
      <c r="MS170" s="15">
        <v>0</v>
      </c>
      <c r="MT170" s="15">
        <v>200055.87</v>
      </c>
      <c r="MU170" s="15">
        <v>0</v>
      </c>
      <c r="MV170" s="15">
        <v>0</v>
      </c>
      <c r="MW170" s="15">
        <v>0</v>
      </c>
      <c r="MX170" s="15">
        <v>0</v>
      </c>
      <c r="MY170" s="15">
        <v>0</v>
      </c>
      <c r="MZ170" s="15">
        <v>0</v>
      </c>
      <c r="NA170" s="15"/>
      <c r="NB170" s="15"/>
      <c r="NC170" s="15"/>
      <c r="ND170" s="15"/>
      <c r="NE170" s="15">
        <v>0</v>
      </c>
      <c r="NF170" s="15">
        <v>0</v>
      </c>
      <c r="NG170" s="15">
        <v>765506.81999999972</v>
      </c>
      <c r="NH170" s="15">
        <v>0</v>
      </c>
      <c r="NI170" s="15">
        <v>0</v>
      </c>
      <c r="NJ170" s="15">
        <v>0</v>
      </c>
      <c r="NK170" s="15">
        <v>0</v>
      </c>
      <c r="NL170" s="15">
        <v>0</v>
      </c>
      <c r="NM170" s="15"/>
      <c r="NN170" s="15"/>
      <c r="NO170" s="15"/>
      <c r="NP170" s="15"/>
      <c r="NQ170" s="15">
        <v>0</v>
      </c>
      <c r="NR170" s="15">
        <v>0</v>
      </c>
      <c r="NS170" s="15">
        <v>0</v>
      </c>
      <c r="NT170" s="15">
        <v>7083934.5800000085</v>
      </c>
      <c r="NU170" s="15">
        <v>0</v>
      </c>
      <c r="NV170" s="15">
        <v>0</v>
      </c>
      <c r="NW170" s="15">
        <v>0</v>
      </c>
      <c r="NX170" s="15">
        <v>0</v>
      </c>
      <c r="NY170" s="15"/>
      <c r="NZ170" s="15"/>
      <c r="OA170" s="15"/>
      <c r="OB170" s="15"/>
      <c r="OC170" s="15">
        <v>0</v>
      </c>
      <c r="OD170" s="15">
        <v>0</v>
      </c>
      <c r="OE170" s="15">
        <v>0</v>
      </c>
      <c r="OF170" s="15">
        <v>0</v>
      </c>
      <c r="OG170" s="15">
        <v>0</v>
      </c>
      <c r="OH170" s="15">
        <v>0</v>
      </c>
      <c r="OI170" s="15">
        <v>0</v>
      </c>
      <c r="OJ170" s="15">
        <v>0</v>
      </c>
      <c r="OK170" s="15"/>
      <c r="OL170" s="15"/>
      <c r="OM170" s="15"/>
      <c r="ON170" s="15"/>
      <c r="OO170" s="15">
        <v>0</v>
      </c>
      <c r="OP170" s="15">
        <v>0</v>
      </c>
      <c r="OQ170" s="15">
        <v>0</v>
      </c>
      <c r="OR170" s="15">
        <v>0</v>
      </c>
      <c r="OS170" s="15">
        <v>0</v>
      </c>
      <c r="OT170" s="15">
        <v>17044.62</v>
      </c>
      <c r="OU170" s="15">
        <v>0</v>
      </c>
      <c r="OV170" s="15">
        <v>0</v>
      </c>
      <c r="OW170" s="15"/>
      <c r="OX170" s="15"/>
      <c r="OY170" s="15"/>
      <c r="OZ170" s="15"/>
      <c r="PA170" s="15">
        <v>0</v>
      </c>
      <c r="PB170" s="15">
        <v>0</v>
      </c>
      <c r="PC170" s="15">
        <v>0</v>
      </c>
      <c r="PD170" s="15">
        <v>0</v>
      </c>
      <c r="PE170" s="15">
        <v>0</v>
      </c>
      <c r="PF170" s="15">
        <v>0</v>
      </c>
      <c r="PG170" s="15">
        <v>330204.03999999992</v>
      </c>
      <c r="PH170" s="15">
        <v>0</v>
      </c>
      <c r="PI170" s="15"/>
      <c r="PJ170" s="15"/>
      <c r="PK170" s="15"/>
      <c r="PL170" s="15"/>
      <c r="PM170" s="15">
        <v>0</v>
      </c>
      <c r="PN170" s="15">
        <v>0</v>
      </c>
      <c r="PO170" s="15">
        <v>0</v>
      </c>
      <c r="PP170" s="15">
        <v>0</v>
      </c>
      <c r="PQ170" s="15">
        <v>0</v>
      </c>
      <c r="PR170" s="15">
        <v>0</v>
      </c>
      <c r="PS170" s="15">
        <v>0</v>
      </c>
      <c r="PT170" s="15">
        <v>20510.88</v>
      </c>
      <c r="PU170" s="15"/>
      <c r="PV170" s="15"/>
      <c r="PW170" s="15"/>
      <c r="PX170" s="15"/>
      <c r="PY170" s="15">
        <v>0</v>
      </c>
      <c r="PZ170" s="15">
        <v>0</v>
      </c>
      <c r="QA170" s="15">
        <v>0</v>
      </c>
      <c r="QB170" s="15">
        <v>0</v>
      </c>
      <c r="QC170" s="15">
        <v>0</v>
      </c>
      <c r="QD170" s="15">
        <v>0</v>
      </c>
      <c r="QE170" s="15">
        <v>0</v>
      </c>
      <c r="QF170" s="15">
        <v>0</v>
      </c>
      <c r="QG170" s="15"/>
      <c r="QH170" s="15"/>
      <c r="QI170" s="15"/>
    </row>
    <row r="171" spans="16:451">
      <c r="P171" s="11"/>
      <c r="Q171" s="11"/>
      <c r="R171" s="13"/>
      <c r="S171" s="13" t="s">
        <v>52</v>
      </c>
      <c r="T171" s="16"/>
      <c r="U171" s="16">
        <v>15</v>
      </c>
      <c r="V171" s="16">
        <v>5</v>
      </c>
      <c r="W171" s="16">
        <v>8</v>
      </c>
      <c r="X171" s="16">
        <v>44</v>
      </c>
      <c r="Y171" s="16">
        <v>4</v>
      </c>
      <c r="Z171" s="16">
        <v>2</v>
      </c>
      <c r="AA171" s="16">
        <v>857</v>
      </c>
      <c r="AB171" s="16"/>
      <c r="AC171" s="16"/>
      <c r="AD171" s="16"/>
      <c r="AE171" s="16"/>
      <c r="AF171" s="24"/>
      <c r="AG171" s="24">
        <v>133436.00999999998</v>
      </c>
      <c r="AH171" s="24">
        <v>41399.93</v>
      </c>
      <c r="AI171" s="24">
        <v>120216.64000000001</v>
      </c>
      <c r="AJ171" s="24">
        <v>373283.1</v>
      </c>
      <c r="AK171" s="24">
        <v>33662.42</v>
      </c>
      <c r="AL171" s="24">
        <v>18191.97</v>
      </c>
      <c r="AM171" s="24">
        <v>7313768.5900000092</v>
      </c>
      <c r="AN171" s="24"/>
      <c r="AO171" s="24"/>
      <c r="AP171" s="24"/>
      <c r="AQ171" s="24"/>
      <c r="AR171" s="15"/>
      <c r="AS171" s="15">
        <v>128564.85173076922</v>
      </c>
      <c r="AT171" s="15">
        <v>40006.29</v>
      </c>
      <c r="AU171" s="15">
        <v>118386.77000000002</v>
      </c>
      <c r="AV171" s="15">
        <v>362266.59</v>
      </c>
      <c r="AW171" s="15">
        <v>32898.42</v>
      </c>
      <c r="AX171" s="15">
        <v>0</v>
      </c>
      <c r="AY171" s="15">
        <v>0</v>
      </c>
      <c r="AZ171" s="15"/>
      <c r="BA171" s="15"/>
      <c r="BB171" s="15"/>
      <c r="BC171" s="15"/>
      <c r="BD171" s="15"/>
      <c r="BE171" s="15">
        <v>4628.7782692307683</v>
      </c>
      <c r="BF171" s="15">
        <v>1393.6399999999999</v>
      </c>
      <c r="BG171" s="15">
        <v>1829.8700000000008</v>
      </c>
      <c r="BH171" s="15">
        <v>11016.509999999998</v>
      </c>
      <c r="BI171" s="15">
        <v>531.29999999999995</v>
      </c>
      <c r="BJ171" s="15">
        <v>0</v>
      </c>
      <c r="BK171" s="15">
        <v>0</v>
      </c>
      <c r="BL171" s="15"/>
      <c r="BM171" s="15"/>
      <c r="BN171" s="15"/>
      <c r="BO171" s="15"/>
      <c r="BP171" s="15"/>
      <c r="BQ171" s="15">
        <v>4245.4128063333328</v>
      </c>
      <c r="BR171" s="15">
        <v>1159.77</v>
      </c>
      <c r="BS171" s="15">
        <v>2113.69</v>
      </c>
      <c r="BT171" s="15">
        <v>1932.23</v>
      </c>
      <c r="BU171" s="15">
        <v>722.32946800000002</v>
      </c>
      <c r="BV171" s="15">
        <v>0</v>
      </c>
      <c r="BW171" s="15">
        <v>-122.8</v>
      </c>
      <c r="BX171" s="15"/>
      <c r="BY171" s="15"/>
      <c r="BZ171" s="15"/>
      <c r="CA171" s="15"/>
      <c r="CB171" s="17" t="e">
        <v>#DIV/0!</v>
      </c>
      <c r="CC171" s="17">
        <v>0</v>
      </c>
      <c r="CD171" s="17">
        <v>0</v>
      </c>
      <c r="CE171" s="17">
        <v>0</v>
      </c>
      <c r="CF171" s="17">
        <v>0</v>
      </c>
      <c r="CG171" s="17">
        <v>0</v>
      </c>
      <c r="CH171" s="17">
        <v>0</v>
      </c>
      <c r="CI171" s="17">
        <v>1</v>
      </c>
      <c r="CJ171" s="17" t="e">
        <v>#DIV/0!</v>
      </c>
      <c r="CK171" s="17" t="e">
        <v>#DIV/0!</v>
      </c>
      <c r="CL171" s="17" t="e">
        <v>#DIV/0!</v>
      </c>
      <c r="CM171" s="17" t="e">
        <v>#DIV/0!</v>
      </c>
      <c r="CN171" s="17" t="e">
        <v>#DIV/0!</v>
      </c>
      <c r="CO171" s="17">
        <v>0</v>
      </c>
      <c r="CP171" s="17">
        <v>0</v>
      </c>
      <c r="CQ171" s="17">
        <v>0</v>
      </c>
      <c r="CR171" s="17">
        <v>0</v>
      </c>
      <c r="CS171" s="17">
        <v>0</v>
      </c>
      <c r="CT171" s="17">
        <v>0</v>
      </c>
      <c r="CU171" s="17">
        <v>0</v>
      </c>
      <c r="CV171" s="17" t="e">
        <v>#DIV/0!</v>
      </c>
      <c r="CW171" s="17" t="e">
        <v>#DIV/0!</v>
      </c>
      <c r="CX171" s="17" t="e">
        <v>#DIV/0!</v>
      </c>
      <c r="CY171" s="17" t="e">
        <v>#DIV/0!</v>
      </c>
      <c r="CZ171" s="17">
        <v>0</v>
      </c>
      <c r="DA171" s="17">
        <v>0.15632277565353683</v>
      </c>
      <c r="DB171" s="17">
        <v>0.1759028759182073</v>
      </c>
      <c r="DC171" s="17">
        <v>0.17675343406279484</v>
      </c>
      <c r="DD171" s="17">
        <v>0.17434671186612508</v>
      </c>
      <c r="DE171" s="17">
        <v>0.17724643762447947</v>
      </c>
      <c r="DF171" s="17">
        <v>0.1699</v>
      </c>
      <c r="DG171" s="17">
        <v>0.1712646690957203</v>
      </c>
      <c r="DH171" s="17">
        <v>0</v>
      </c>
      <c r="DI171" s="17">
        <v>0</v>
      </c>
      <c r="DJ171" s="17">
        <v>0</v>
      </c>
      <c r="DK171" s="17">
        <v>0</v>
      </c>
      <c r="DL171" s="18">
        <v>0</v>
      </c>
      <c r="DM171" s="18">
        <v>117.38389032613433</v>
      </c>
      <c r="DN171" s="18">
        <v>120</v>
      </c>
      <c r="DO171" s="18">
        <v>120</v>
      </c>
      <c r="DP171" s="18">
        <v>116.29631695751033</v>
      </c>
      <c r="DQ171" s="18">
        <v>120</v>
      </c>
      <c r="DR171" s="18">
        <v>120</v>
      </c>
      <c r="DS171" s="18">
        <v>117.90281167318828</v>
      </c>
      <c r="DT171" s="18">
        <v>0</v>
      </c>
      <c r="DU171" s="18">
        <v>0</v>
      </c>
      <c r="DV171" s="18">
        <v>0</v>
      </c>
      <c r="DW171" s="18">
        <v>0</v>
      </c>
      <c r="DX171" s="18">
        <v>0</v>
      </c>
      <c r="DY171" s="18">
        <v>60.492019501297932</v>
      </c>
      <c r="DZ171" s="18">
        <v>57.0842764702629</v>
      </c>
      <c r="EA171" s="18">
        <v>68.299227225684703</v>
      </c>
      <c r="EB171" s="18">
        <v>61.808488269863545</v>
      </c>
      <c r="EC171" s="18">
        <v>69.001199529241347</v>
      </c>
      <c r="ED171" s="18">
        <v>78.813953488372093</v>
      </c>
      <c r="EE171" s="18">
        <v>65.174872704302544</v>
      </c>
      <c r="EF171" s="18">
        <v>0</v>
      </c>
      <c r="EG171" s="18">
        <v>0</v>
      </c>
      <c r="EH171" s="18">
        <v>0</v>
      </c>
      <c r="EI171" s="18">
        <v>0</v>
      </c>
      <c r="EJ171" s="18">
        <v>0</v>
      </c>
      <c r="EK171" s="18">
        <v>57.37227009795037</v>
      </c>
      <c r="EL171" s="18">
        <v>63.812135168155741</v>
      </c>
      <c r="EM171" s="18">
        <v>52.997035576348601</v>
      </c>
      <c r="EN171" s="18">
        <v>55.40822405869244</v>
      </c>
      <c r="EO171" s="18">
        <v>53.387719536483793</v>
      </c>
      <c r="EP171" s="18">
        <v>41.186046511627907</v>
      </c>
      <c r="EQ171" s="18">
        <v>53.087781388419707</v>
      </c>
      <c r="ER171" s="18">
        <v>0</v>
      </c>
      <c r="ES171" s="18">
        <v>0</v>
      </c>
      <c r="ET171" s="18">
        <v>0</v>
      </c>
      <c r="EU171" s="18">
        <v>0</v>
      </c>
      <c r="EV171" s="18">
        <v>0</v>
      </c>
      <c r="EW171" s="18">
        <v>642.48319567168267</v>
      </c>
      <c r="EX171" s="18">
        <v>646.79768267359839</v>
      </c>
      <c r="EY171" s="18">
        <v>613.78170938660071</v>
      </c>
      <c r="EZ171" s="18">
        <v>664.31056310894508</v>
      </c>
      <c r="FA171" s="18">
        <v>696.49274058482706</v>
      </c>
      <c r="FB171" s="18">
        <v>658.13372093023258</v>
      </c>
      <c r="FC171" s="18">
        <v>668.1776792100992</v>
      </c>
      <c r="FD171" s="18">
        <v>0</v>
      </c>
      <c r="FE171" s="18">
        <v>0</v>
      </c>
      <c r="FF171" s="18">
        <v>0</v>
      </c>
      <c r="FG171" s="18">
        <v>0</v>
      </c>
      <c r="FH171" s="14">
        <v>0</v>
      </c>
      <c r="FI171" s="14">
        <v>15062.133333333333</v>
      </c>
      <c r="FJ171" s="14">
        <v>13304</v>
      </c>
      <c r="FK171" s="14">
        <v>22015</v>
      </c>
      <c r="FL171" s="14">
        <v>13943.318181818182</v>
      </c>
      <c r="FM171" s="14">
        <v>12525</v>
      </c>
      <c r="FN171" s="14">
        <v>14350</v>
      </c>
      <c r="FO171" s="14">
        <v>13245.089848308051</v>
      </c>
      <c r="FP171" s="14">
        <v>0</v>
      </c>
      <c r="FQ171" s="14">
        <v>0</v>
      </c>
      <c r="FR171" s="14">
        <v>0</v>
      </c>
      <c r="FS171" s="14">
        <v>0</v>
      </c>
      <c r="FT171" s="17">
        <v>0</v>
      </c>
      <c r="FU171" s="17">
        <v>0.15643494502770747</v>
      </c>
      <c r="FV171" s="17">
        <v>0.10300811785929044</v>
      </c>
      <c r="FW171" s="17">
        <v>0.13042527821939587</v>
      </c>
      <c r="FX171" s="17">
        <v>0.15557821765394308</v>
      </c>
      <c r="FY171" s="17">
        <v>0.11808383233532935</v>
      </c>
      <c r="FZ171" s="17">
        <v>0.25087108013937282</v>
      </c>
      <c r="GA171" s="17">
        <v>0.14475709190398561</v>
      </c>
      <c r="GB171" s="17">
        <v>0</v>
      </c>
      <c r="GC171" s="17">
        <v>0</v>
      </c>
      <c r="GD171" s="17">
        <v>0</v>
      </c>
      <c r="GE171" s="17">
        <v>0</v>
      </c>
      <c r="GF171" s="16"/>
      <c r="GG171" s="16">
        <v>0</v>
      </c>
      <c r="GH171" s="16">
        <v>0</v>
      </c>
      <c r="GI171" s="16">
        <v>0</v>
      </c>
      <c r="GJ171" s="16">
        <v>0</v>
      </c>
      <c r="GK171" s="16">
        <v>0</v>
      </c>
      <c r="GL171" s="16">
        <v>0</v>
      </c>
      <c r="GM171" s="16">
        <v>0</v>
      </c>
      <c r="GN171" s="16"/>
      <c r="GO171" s="16"/>
      <c r="GP171" s="16"/>
      <c r="GQ171" s="16"/>
      <c r="GR171" s="16"/>
      <c r="GS171" s="16">
        <v>15</v>
      </c>
      <c r="GT171" s="16">
        <v>0</v>
      </c>
      <c r="GU171" s="16">
        <v>0</v>
      </c>
      <c r="GV171" s="16">
        <v>0</v>
      </c>
      <c r="GW171" s="16">
        <v>0</v>
      </c>
      <c r="GX171" s="16">
        <v>0</v>
      </c>
      <c r="GY171" s="16">
        <v>0</v>
      </c>
      <c r="GZ171" s="16"/>
      <c r="HA171" s="16"/>
      <c r="HB171" s="16"/>
      <c r="HC171" s="16"/>
      <c r="HD171" s="16"/>
      <c r="HE171" s="16">
        <v>0</v>
      </c>
      <c r="HF171" s="16">
        <v>5</v>
      </c>
      <c r="HG171" s="16">
        <v>0</v>
      </c>
      <c r="HH171" s="16">
        <v>0</v>
      </c>
      <c r="HI171" s="16">
        <v>0</v>
      </c>
      <c r="HJ171" s="16">
        <v>0</v>
      </c>
      <c r="HK171" s="16">
        <v>0</v>
      </c>
      <c r="HL171" s="16"/>
      <c r="HM171" s="16"/>
      <c r="HN171" s="16"/>
      <c r="HO171" s="16"/>
      <c r="HP171" s="16"/>
      <c r="HQ171" s="16">
        <v>0</v>
      </c>
      <c r="HR171" s="16">
        <v>0</v>
      </c>
      <c r="HS171" s="16">
        <v>8</v>
      </c>
      <c r="HT171" s="16">
        <v>0</v>
      </c>
      <c r="HU171" s="16">
        <v>0</v>
      </c>
      <c r="HV171" s="16">
        <v>0</v>
      </c>
      <c r="HW171" s="16">
        <v>0</v>
      </c>
      <c r="HX171" s="16"/>
      <c r="HY171" s="16"/>
      <c r="HZ171" s="16"/>
      <c r="IA171" s="16"/>
      <c r="IB171" s="16"/>
      <c r="IC171" s="16">
        <v>0</v>
      </c>
      <c r="ID171" s="16">
        <v>0</v>
      </c>
      <c r="IE171" s="16">
        <v>0</v>
      </c>
      <c r="IF171" s="16">
        <v>44</v>
      </c>
      <c r="IG171" s="16">
        <v>0</v>
      </c>
      <c r="IH171" s="16">
        <v>0</v>
      </c>
      <c r="II171" s="16">
        <v>0</v>
      </c>
      <c r="IJ171" s="16"/>
      <c r="IK171" s="16"/>
      <c r="IL171" s="16"/>
      <c r="IM171" s="16"/>
      <c r="IN171" s="16"/>
      <c r="IO171" s="16">
        <v>0</v>
      </c>
      <c r="IP171" s="16">
        <v>0</v>
      </c>
      <c r="IQ171" s="16">
        <v>0</v>
      </c>
      <c r="IR171" s="16">
        <v>0</v>
      </c>
      <c r="IS171" s="16">
        <v>0</v>
      </c>
      <c r="IT171" s="16">
        <v>0</v>
      </c>
      <c r="IU171" s="16">
        <v>0</v>
      </c>
      <c r="IV171" s="16"/>
      <c r="IW171" s="16"/>
      <c r="IX171" s="16"/>
      <c r="IY171" s="16"/>
      <c r="IZ171" s="16"/>
      <c r="JA171" s="16">
        <v>0</v>
      </c>
      <c r="JB171" s="16">
        <v>0</v>
      </c>
      <c r="JC171" s="16">
        <v>0</v>
      </c>
      <c r="JD171" s="16">
        <v>0</v>
      </c>
      <c r="JE171" s="16">
        <v>0</v>
      </c>
      <c r="JF171" s="16">
        <v>2</v>
      </c>
      <c r="JG171" s="16">
        <v>0</v>
      </c>
      <c r="JH171" s="16"/>
      <c r="JI171" s="16"/>
      <c r="JJ171" s="16"/>
      <c r="JK171" s="16"/>
      <c r="JL171" s="16"/>
      <c r="JM171" s="16">
        <v>0</v>
      </c>
      <c r="JN171" s="16">
        <v>0</v>
      </c>
      <c r="JO171" s="16">
        <v>0</v>
      </c>
      <c r="JP171" s="16">
        <v>0</v>
      </c>
      <c r="JQ171" s="16">
        <v>0</v>
      </c>
      <c r="JR171" s="16">
        <v>0</v>
      </c>
      <c r="JS171" s="16">
        <v>857</v>
      </c>
      <c r="JT171" s="16"/>
      <c r="JU171" s="16"/>
      <c r="JV171" s="16"/>
      <c r="JW171" s="16"/>
      <c r="JX171" s="16"/>
      <c r="JY171" s="16">
        <v>0</v>
      </c>
      <c r="JZ171" s="16">
        <v>0</v>
      </c>
      <c r="KA171" s="16">
        <v>0</v>
      </c>
      <c r="KB171" s="16">
        <v>0</v>
      </c>
      <c r="KC171" s="16">
        <v>0</v>
      </c>
      <c r="KD171" s="16">
        <v>0</v>
      </c>
      <c r="KE171" s="16">
        <v>0</v>
      </c>
      <c r="KF171" s="16"/>
      <c r="KG171" s="16"/>
      <c r="KH171" s="16"/>
      <c r="KI171" s="16"/>
      <c r="KJ171" s="16"/>
      <c r="KK171" s="16">
        <v>0</v>
      </c>
      <c r="KL171" s="16">
        <v>0</v>
      </c>
      <c r="KM171" s="16">
        <v>0</v>
      </c>
      <c r="KN171" s="16">
        <v>0</v>
      </c>
      <c r="KO171" s="16">
        <v>0</v>
      </c>
      <c r="KP171" s="16">
        <v>0</v>
      </c>
      <c r="KQ171" s="16">
        <v>0</v>
      </c>
      <c r="KR171" s="16"/>
      <c r="KS171" s="16"/>
      <c r="KT171" s="16"/>
      <c r="KU171" s="16"/>
      <c r="KV171" s="16"/>
      <c r="KW171" s="16">
        <v>0</v>
      </c>
      <c r="KX171" s="16">
        <v>0</v>
      </c>
      <c r="KY171" s="16">
        <v>0</v>
      </c>
      <c r="KZ171" s="16">
        <v>0</v>
      </c>
      <c r="LA171" s="16">
        <v>0</v>
      </c>
      <c r="LB171" s="16">
        <v>0</v>
      </c>
      <c r="LC171" s="16">
        <v>0</v>
      </c>
      <c r="LD171" s="16"/>
      <c r="LE171" s="16"/>
      <c r="LF171" s="16"/>
      <c r="LG171" s="16"/>
      <c r="LH171" s="16"/>
      <c r="LI171" s="16">
        <v>0</v>
      </c>
      <c r="LJ171" s="16">
        <v>0</v>
      </c>
      <c r="LK171" s="16">
        <v>0</v>
      </c>
      <c r="LL171" s="16">
        <v>0</v>
      </c>
      <c r="LM171" s="16">
        <v>0</v>
      </c>
      <c r="LN171" s="16">
        <v>0</v>
      </c>
      <c r="LO171" s="16">
        <v>0</v>
      </c>
      <c r="LP171" s="16"/>
      <c r="LQ171" s="16"/>
      <c r="LR171" s="16"/>
      <c r="LS171" s="16"/>
      <c r="LT171" s="15"/>
      <c r="LU171" s="15">
        <v>0</v>
      </c>
      <c r="LV171" s="15">
        <v>0</v>
      </c>
      <c r="LW171" s="15">
        <v>0</v>
      </c>
      <c r="LX171" s="15">
        <v>0</v>
      </c>
      <c r="LY171" s="15">
        <v>0</v>
      </c>
      <c r="LZ171" s="15">
        <v>0</v>
      </c>
      <c r="MA171" s="15">
        <v>0</v>
      </c>
      <c r="MB171" s="15"/>
      <c r="MC171" s="15"/>
      <c r="MD171" s="15"/>
      <c r="ME171" s="15"/>
      <c r="MF171" s="15"/>
      <c r="MG171" s="15">
        <v>128564.85173076922</v>
      </c>
      <c r="MH171" s="15">
        <v>0</v>
      </c>
      <c r="MI171" s="15">
        <v>0</v>
      </c>
      <c r="MJ171" s="15">
        <v>0</v>
      </c>
      <c r="MK171" s="15">
        <v>0</v>
      </c>
      <c r="ML171" s="15">
        <v>0</v>
      </c>
      <c r="MM171" s="15">
        <v>0</v>
      </c>
      <c r="MN171" s="15"/>
      <c r="MO171" s="15"/>
      <c r="MP171" s="15"/>
      <c r="MQ171" s="15"/>
      <c r="MR171" s="15"/>
      <c r="MS171" s="15">
        <v>0</v>
      </c>
      <c r="MT171" s="15">
        <v>40006.29</v>
      </c>
      <c r="MU171" s="15">
        <v>0</v>
      </c>
      <c r="MV171" s="15">
        <v>0</v>
      </c>
      <c r="MW171" s="15">
        <v>0</v>
      </c>
      <c r="MX171" s="15">
        <v>0</v>
      </c>
      <c r="MY171" s="15">
        <v>0</v>
      </c>
      <c r="MZ171" s="15"/>
      <c r="NA171" s="15"/>
      <c r="NB171" s="15"/>
      <c r="NC171" s="15"/>
      <c r="ND171" s="15"/>
      <c r="NE171" s="15">
        <v>0</v>
      </c>
      <c r="NF171" s="15">
        <v>0</v>
      </c>
      <c r="NG171" s="15">
        <v>118386.77000000002</v>
      </c>
      <c r="NH171" s="15">
        <v>0</v>
      </c>
      <c r="NI171" s="15">
        <v>0</v>
      </c>
      <c r="NJ171" s="15">
        <v>0</v>
      </c>
      <c r="NK171" s="15">
        <v>0</v>
      </c>
      <c r="NL171" s="15"/>
      <c r="NM171" s="15"/>
      <c r="NN171" s="15"/>
      <c r="NO171" s="15"/>
      <c r="NP171" s="15"/>
      <c r="NQ171" s="15">
        <v>0</v>
      </c>
      <c r="NR171" s="15">
        <v>0</v>
      </c>
      <c r="NS171" s="15">
        <v>0</v>
      </c>
      <c r="NT171" s="15">
        <v>362266.59</v>
      </c>
      <c r="NU171" s="15">
        <v>0</v>
      </c>
      <c r="NV171" s="15">
        <v>0</v>
      </c>
      <c r="NW171" s="15">
        <v>0</v>
      </c>
      <c r="NX171" s="15"/>
      <c r="NY171" s="15"/>
      <c r="NZ171" s="15"/>
      <c r="OA171" s="15"/>
      <c r="OB171" s="15"/>
      <c r="OC171" s="15">
        <v>0</v>
      </c>
      <c r="OD171" s="15">
        <v>0</v>
      </c>
      <c r="OE171" s="15">
        <v>0</v>
      </c>
      <c r="OF171" s="15">
        <v>0</v>
      </c>
      <c r="OG171" s="15">
        <v>0</v>
      </c>
      <c r="OH171" s="15">
        <v>0</v>
      </c>
      <c r="OI171" s="15">
        <v>0</v>
      </c>
      <c r="OJ171" s="15"/>
      <c r="OK171" s="15"/>
      <c r="OL171" s="15"/>
      <c r="OM171" s="15"/>
      <c r="ON171" s="15"/>
      <c r="OO171" s="15">
        <v>0</v>
      </c>
      <c r="OP171" s="15">
        <v>0</v>
      </c>
      <c r="OQ171" s="15">
        <v>0</v>
      </c>
      <c r="OR171" s="15">
        <v>0</v>
      </c>
      <c r="OS171" s="15">
        <v>0</v>
      </c>
      <c r="OT171" s="15">
        <v>18191.97</v>
      </c>
      <c r="OU171" s="15">
        <v>0</v>
      </c>
      <c r="OV171" s="15"/>
      <c r="OW171" s="15"/>
      <c r="OX171" s="15"/>
      <c r="OY171" s="15"/>
      <c r="OZ171" s="15"/>
      <c r="PA171" s="15">
        <v>0</v>
      </c>
      <c r="PB171" s="15">
        <v>0</v>
      </c>
      <c r="PC171" s="15">
        <v>0</v>
      </c>
      <c r="PD171" s="15">
        <v>0</v>
      </c>
      <c r="PE171" s="15">
        <v>0</v>
      </c>
      <c r="PF171" s="15">
        <v>0</v>
      </c>
      <c r="PG171" s="15">
        <v>7313768.5900000092</v>
      </c>
      <c r="PH171" s="15"/>
      <c r="PI171" s="15"/>
      <c r="PJ171" s="15"/>
      <c r="PK171" s="15"/>
      <c r="PL171" s="15"/>
      <c r="PM171" s="15">
        <v>0</v>
      </c>
      <c r="PN171" s="15">
        <v>0</v>
      </c>
      <c r="PO171" s="15">
        <v>0</v>
      </c>
      <c r="PP171" s="15">
        <v>0</v>
      </c>
      <c r="PQ171" s="15">
        <v>0</v>
      </c>
      <c r="PR171" s="15">
        <v>0</v>
      </c>
      <c r="PS171" s="15">
        <v>0</v>
      </c>
      <c r="PT171" s="15"/>
      <c r="PU171" s="15"/>
      <c r="PV171" s="15"/>
      <c r="PW171" s="15"/>
      <c r="PX171" s="15"/>
      <c r="PY171" s="15">
        <v>0</v>
      </c>
      <c r="PZ171" s="15">
        <v>0</v>
      </c>
      <c r="QA171" s="15">
        <v>0</v>
      </c>
      <c r="QB171" s="15">
        <v>0</v>
      </c>
      <c r="QC171" s="15">
        <v>0</v>
      </c>
      <c r="QD171" s="15">
        <v>0</v>
      </c>
      <c r="QE171" s="15">
        <v>0</v>
      </c>
      <c r="QF171" s="15"/>
      <c r="QG171" s="15"/>
      <c r="QH171" s="15"/>
      <c r="QI171" s="15"/>
    </row>
    <row r="172" spans="16:451">
      <c r="P172" s="11"/>
      <c r="Q172" s="11"/>
      <c r="R172" s="13"/>
      <c r="S172" s="13" t="s">
        <v>99</v>
      </c>
      <c r="T172" s="16"/>
      <c r="U172" s="16">
        <v>13</v>
      </c>
      <c r="V172" s="16">
        <v>4</v>
      </c>
      <c r="W172" s="16">
        <v>1</v>
      </c>
      <c r="X172" s="16"/>
      <c r="Y172" s="16"/>
      <c r="Z172" s="16"/>
      <c r="AA172" s="16"/>
      <c r="AB172" s="16">
        <v>1</v>
      </c>
      <c r="AC172" s="16"/>
      <c r="AD172" s="16"/>
      <c r="AE172" s="16"/>
      <c r="AF172" s="24"/>
      <c r="AG172" s="24">
        <v>128599.5732142857</v>
      </c>
      <c r="AH172" s="24">
        <v>22225.25</v>
      </c>
      <c r="AI172" s="24">
        <v>5543.91</v>
      </c>
      <c r="AJ172" s="24"/>
      <c r="AK172" s="24"/>
      <c r="AL172" s="24"/>
      <c r="AM172" s="24"/>
      <c r="AN172" s="24">
        <v>81.64</v>
      </c>
      <c r="AO172" s="24"/>
      <c r="AP172" s="24"/>
      <c r="AQ172" s="24"/>
      <c r="AR172" s="15"/>
      <c r="AS172" s="15">
        <v>127641.5464285714</v>
      </c>
      <c r="AT172" s="15">
        <v>22264.109999999997</v>
      </c>
      <c r="AU172" s="15">
        <v>5543.91</v>
      </c>
      <c r="AV172" s="15"/>
      <c r="AW172" s="15"/>
      <c r="AX172" s="15"/>
      <c r="AY172" s="15"/>
      <c r="AZ172" s="15">
        <v>0</v>
      </c>
      <c r="BA172" s="15"/>
      <c r="BB172" s="15"/>
      <c r="BC172" s="15"/>
      <c r="BD172" s="15"/>
      <c r="BE172" s="15">
        <v>1190.7267857142833</v>
      </c>
      <c r="BF172" s="15">
        <v>0</v>
      </c>
      <c r="BG172" s="15">
        <v>0</v>
      </c>
      <c r="BH172" s="15"/>
      <c r="BI172" s="15"/>
      <c r="BJ172" s="15"/>
      <c r="BK172" s="15"/>
      <c r="BL172" s="15">
        <v>0</v>
      </c>
      <c r="BM172" s="15"/>
      <c r="BN172" s="15"/>
      <c r="BO172" s="15"/>
      <c r="BP172" s="15"/>
      <c r="BQ172" s="15">
        <v>1985.9008014136909</v>
      </c>
      <c r="BR172" s="15">
        <v>0</v>
      </c>
      <c r="BS172" s="15">
        <v>0</v>
      </c>
      <c r="BT172" s="15"/>
      <c r="BU172" s="15"/>
      <c r="BV172" s="15"/>
      <c r="BW172" s="15"/>
      <c r="BX172" s="15">
        <v>0</v>
      </c>
      <c r="BY172" s="15"/>
      <c r="BZ172" s="15"/>
      <c r="CA172" s="15"/>
      <c r="CB172" s="17" t="e">
        <v>#DIV/0!</v>
      </c>
      <c r="CC172" s="17">
        <v>0</v>
      </c>
      <c r="CD172" s="17">
        <v>0</v>
      </c>
      <c r="CE172" s="17">
        <v>0</v>
      </c>
      <c r="CF172" s="17" t="e">
        <v>#DIV/0!</v>
      </c>
      <c r="CG172" s="17" t="e">
        <v>#DIV/0!</v>
      </c>
      <c r="CH172" s="17" t="e">
        <v>#DIV/0!</v>
      </c>
      <c r="CI172" s="17" t="e">
        <v>#DIV/0!</v>
      </c>
      <c r="CJ172" s="17">
        <v>0</v>
      </c>
      <c r="CK172" s="17" t="e">
        <v>#DIV/0!</v>
      </c>
      <c r="CL172" s="17" t="e">
        <v>#DIV/0!</v>
      </c>
      <c r="CM172" s="17" t="e">
        <v>#DIV/0!</v>
      </c>
      <c r="CN172" s="17" t="e">
        <v>#DIV/0!</v>
      </c>
      <c r="CO172" s="17">
        <v>0</v>
      </c>
      <c r="CP172" s="17">
        <v>0</v>
      </c>
      <c r="CQ172" s="17">
        <v>0</v>
      </c>
      <c r="CR172" s="17" t="e">
        <v>#DIV/0!</v>
      </c>
      <c r="CS172" s="17" t="e">
        <v>#DIV/0!</v>
      </c>
      <c r="CT172" s="17" t="e">
        <v>#DIV/0!</v>
      </c>
      <c r="CU172" s="17" t="e">
        <v>#DIV/0!</v>
      </c>
      <c r="CV172" s="17">
        <v>1</v>
      </c>
      <c r="CW172" s="17" t="e">
        <v>#DIV/0!</v>
      </c>
      <c r="CX172" s="17" t="e">
        <v>#DIV/0!</v>
      </c>
      <c r="CY172" s="17" t="e">
        <v>#DIV/0!</v>
      </c>
      <c r="CZ172" s="17">
        <v>0</v>
      </c>
      <c r="DA172" s="17">
        <v>0.176208156679942</v>
      </c>
      <c r="DB172" s="17">
        <v>0.17211652920103304</v>
      </c>
      <c r="DC172" s="17">
        <v>0.17989999999999998</v>
      </c>
      <c r="DD172" s="17">
        <v>0</v>
      </c>
      <c r="DE172" s="17">
        <v>0</v>
      </c>
      <c r="DF172" s="17">
        <v>0</v>
      </c>
      <c r="DG172" s="17">
        <v>0</v>
      </c>
      <c r="DH172" s="17">
        <v>0.15990000000000001</v>
      </c>
      <c r="DI172" s="17">
        <v>0</v>
      </c>
      <c r="DJ172" s="17">
        <v>0</v>
      </c>
      <c r="DK172" s="17">
        <v>0</v>
      </c>
      <c r="DL172" s="18">
        <v>0</v>
      </c>
      <c r="DM172" s="18">
        <v>120</v>
      </c>
      <c r="DN172" s="18">
        <v>89.801299675081225</v>
      </c>
      <c r="DO172" s="18">
        <v>120</v>
      </c>
      <c r="DP172" s="18">
        <v>0</v>
      </c>
      <c r="DQ172" s="18">
        <v>0</v>
      </c>
      <c r="DR172" s="18">
        <v>0</v>
      </c>
      <c r="DS172" s="18">
        <v>0</v>
      </c>
      <c r="DT172" s="18">
        <v>60</v>
      </c>
      <c r="DU172" s="18">
        <v>0</v>
      </c>
      <c r="DV172" s="18">
        <v>0</v>
      </c>
      <c r="DW172" s="18">
        <v>0</v>
      </c>
      <c r="DX172" s="18">
        <v>0</v>
      </c>
      <c r="DY172" s="18">
        <v>73.368003169748107</v>
      </c>
      <c r="DZ172" s="18">
        <v>37.097652670165793</v>
      </c>
      <c r="EA172" s="18">
        <v>67.000000000000014</v>
      </c>
      <c r="EB172" s="18">
        <v>0</v>
      </c>
      <c r="EC172" s="18">
        <v>0</v>
      </c>
      <c r="ED172" s="18">
        <v>0</v>
      </c>
      <c r="EE172" s="18">
        <v>0</v>
      </c>
      <c r="EF172" s="18">
        <v>2</v>
      </c>
      <c r="EG172" s="18">
        <v>0</v>
      </c>
      <c r="EH172" s="18">
        <v>0</v>
      </c>
      <c r="EI172" s="18">
        <v>0</v>
      </c>
      <c r="EJ172" s="18">
        <v>0</v>
      </c>
      <c r="EK172" s="18">
        <v>48.665920920850994</v>
      </c>
      <c r="EL172" s="18">
        <v>54.703647004915439</v>
      </c>
      <c r="EM172" s="18">
        <v>55</v>
      </c>
      <c r="EN172" s="18">
        <v>0</v>
      </c>
      <c r="EO172" s="18">
        <v>0</v>
      </c>
      <c r="EP172" s="18">
        <v>0</v>
      </c>
      <c r="EQ172" s="18">
        <v>0</v>
      </c>
      <c r="ER172" s="18">
        <v>60</v>
      </c>
      <c r="ES172" s="18">
        <v>0</v>
      </c>
      <c r="ET172" s="18">
        <v>0</v>
      </c>
      <c r="EU172" s="18">
        <v>0</v>
      </c>
      <c r="EV172" s="18">
        <v>0</v>
      </c>
      <c r="EW172" s="18">
        <v>662.84379855333668</v>
      </c>
      <c r="EX172" s="18">
        <v>648.1633497875531</v>
      </c>
      <c r="EY172" s="18">
        <v>649.5</v>
      </c>
      <c r="EZ172" s="18">
        <v>0</v>
      </c>
      <c r="FA172" s="18">
        <v>0</v>
      </c>
      <c r="FB172" s="18">
        <v>0</v>
      </c>
      <c r="FC172" s="18">
        <v>0</v>
      </c>
      <c r="FD172" s="18">
        <v>631</v>
      </c>
      <c r="FE172" s="18">
        <v>0</v>
      </c>
      <c r="FF172" s="18">
        <v>0</v>
      </c>
      <c r="FG172" s="18">
        <v>0</v>
      </c>
      <c r="FH172" s="14">
        <v>0</v>
      </c>
      <c r="FI172" s="14">
        <v>14703.923076923076</v>
      </c>
      <c r="FJ172" s="14">
        <v>14125</v>
      </c>
      <c r="FK172" s="14">
        <v>9170</v>
      </c>
      <c r="FL172" s="14">
        <v>0</v>
      </c>
      <c r="FM172" s="14">
        <v>0</v>
      </c>
      <c r="FN172" s="14">
        <v>0</v>
      </c>
      <c r="FO172" s="14">
        <v>0</v>
      </c>
      <c r="FP172" s="14">
        <v>10800</v>
      </c>
      <c r="FQ172" s="14">
        <v>0</v>
      </c>
      <c r="FR172" s="14">
        <v>0</v>
      </c>
      <c r="FS172" s="14">
        <v>0</v>
      </c>
      <c r="FT172" s="17">
        <v>0</v>
      </c>
      <c r="FU172" s="17">
        <v>0.12381656386835538</v>
      </c>
      <c r="FV172" s="17">
        <v>0.15023008849557523</v>
      </c>
      <c r="FW172" s="17">
        <v>0.105</v>
      </c>
      <c r="FX172" s="17">
        <v>0</v>
      </c>
      <c r="FY172" s="17">
        <v>0</v>
      </c>
      <c r="FZ172" s="17">
        <v>0</v>
      </c>
      <c r="GA172" s="17">
        <v>0</v>
      </c>
      <c r="GB172" s="17">
        <v>0.89351851851851849</v>
      </c>
      <c r="GC172" s="17">
        <v>0</v>
      </c>
      <c r="GD172" s="17">
        <v>0</v>
      </c>
      <c r="GE172" s="17">
        <v>0</v>
      </c>
      <c r="GF172" s="16"/>
      <c r="GG172" s="16">
        <v>0</v>
      </c>
      <c r="GH172" s="16">
        <v>0</v>
      </c>
      <c r="GI172" s="16">
        <v>0</v>
      </c>
      <c r="GJ172" s="16"/>
      <c r="GK172" s="16"/>
      <c r="GL172" s="16"/>
      <c r="GM172" s="16"/>
      <c r="GN172" s="16">
        <v>0</v>
      </c>
      <c r="GO172" s="16"/>
      <c r="GP172" s="16"/>
      <c r="GQ172" s="16"/>
      <c r="GR172" s="16"/>
      <c r="GS172" s="16">
        <v>13</v>
      </c>
      <c r="GT172" s="16">
        <v>0</v>
      </c>
      <c r="GU172" s="16">
        <v>0</v>
      </c>
      <c r="GV172" s="16"/>
      <c r="GW172" s="16"/>
      <c r="GX172" s="16"/>
      <c r="GY172" s="16"/>
      <c r="GZ172" s="16">
        <v>0</v>
      </c>
      <c r="HA172" s="16"/>
      <c r="HB172" s="16"/>
      <c r="HC172" s="16"/>
      <c r="HD172" s="16"/>
      <c r="HE172" s="16">
        <v>0</v>
      </c>
      <c r="HF172" s="16">
        <v>4</v>
      </c>
      <c r="HG172" s="16">
        <v>0</v>
      </c>
      <c r="HH172" s="16"/>
      <c r="HI172" s="16"/>
      <c r="HJ172" s="16"/>
      <c r="HK172" s="16"/>
      <c r="HL172" s="16">
        <v>0</v>
      </c>
      <c r="HM172" s="16"/>
      <c r="HN172" s="16"/>
      <c r="HO172" s="16"/>
      <c r="HP172" s="16"/>
      <c r="HQ172" s="16">
        <v>0</v>
      </c>
      <c r="HR172" s="16">
        <v>0</v>
      </c>
      <c r="HS172" s="16">
        <v>1</v>
      </c>
      <c r="HT172" s="16"/>
      <c r="HU172" s="16"/>
      <c r="HV172" s="16"/>
      <c r="HW172" s="16"/>
      <c r="HX172" s="16">
        <v>0</v>
      </c>
      <c r="HY172" s="16"/>
      <c r="HZ172" s="16"/>
      <c r="IA172" s="16"/>
      <c r="IB172" s="16"/>
      <c r="IC172" s="16">
        <v>0</v>
      </c>
      <c r="ID172" s="16">
        <v>0</v>
      </c>
      <c r="IE172" s="16">
        <v>0</v>
      </c>
      <c r="IF172" s="16"/>
      <c r="IG172" s="16"/>
      <c r="IH172" s="16"/>
      <c r="II172" s="16"/>
      <c r="IJ172" s="16">
        <v>0</v>
      </c>
      <c r="IK172" s="16"/>
      <c r="IL172" s="16"/>
      <c r="IM172" s="16"/>
      <c r="IN172" s="16"/>
      <c r="IO172" s="16">
        <v>0</v>
      </c>
      <c r="IP172" s="16">
        <v>0</v>
      </c>
      <c r="IQ172" s="16">
        <v>0</v>
      </c>
      <c r="IR172" s="16"/>
      <c r="IS172" s="16"/>
      <c r="IT172" s="16"/>
      <c r="IU172" s="16"/>
      <c r="IV172" s="16">
        <v>0</v>
      </c>
      <c r="IW172" s="16"/>
      <c r="IX172" s="16"/>
      <c r="IY172" s="16"/>
      <c r="IZ172" s="16"/>
      <c r="JA172" s="16">
        <v>0</v>
      </c>
      <c r="JB172" s="16">
        <v>0</v>
      </c>
      <c r="JC172" s="16">
        <v>0</v>
      </c>
      <c r="JD172" s="16"/>
      <c r="JE172" s="16"/>
      <c r="JF172" s="16"/>
      <c r="JG172" s="16"/>
      <c r="JH172" s="16">
        <v>0</v>
      </c>
      <c r="JI172" s="16"/>
      <c r="JJ172" s="16"/>
      <c r="JK172" s="16"/>
      <c r="JL172" s="16"/>
      <c r="JM172" s="16">
        <v>0</v>
      </c>
      <c r="JN172" s="16">
        <v>0</v>
      </c>
      <c r="JO172" s="16">
        <v>0</v>
      </c>
      <c r="JP172" s="16"/>
      <c r="JQ172" s="16"/>
      <c r="JR172" s="16"/>
      <c r="JS172" s="16"/>
      <c r="JT172" s="16">
        <v>0</v>
      </c>
      <c r="JU172" s="16"/>
      <c r="JV172" s="16"/>
      <c r="JW172" s="16"/>
      <c r="JX172" s="16"/>
      <c r="JY172" s="16">
        <v>0</v>
      </c>
      <c r="JZ172" s="16">
        <v>0</v>
      </c>
      <c r="KA172" s="16">
        <v>0</v>
      </c>
      <c r="KB172" s="16"/>
      <c r="KC172" s="16"/>
      <c r="KD172" s="16"/>
      <c r="KE172" s="16"/>
      <c r="KF172" s="16">
        <v>1</v>
      </c>
      <c r="KG172" s="16"/>
      <c r="KH172" s="16"/>
      <c r="KI172" s="16"/>
      <c r="KJ172" s="16"/>
      <c r="KK172" s="16">
        <v>0</v>
      </c>
      <c r="KL172" s="16">
        <v>0</v>
      </c>
      <c r="KM172" s="16">
        <v>0</v>
      </c>
      <c r="KN172" s="16"/>
      <c r="KO172" s="16"/>
      <c r="KP172" s="16"/>
      <c r="KQ172" s="16"/>
      <c r="KR172" s="16">
        <v>0</v>
      </c>
      <c r="KS172" s="16"/>
      <c r="KT172" s="16"/>
      <c r="KU172" s="16"/>
      <c r="KV172" s="16"/>
      <c r="KW172" s="16">
        <v>0</v>
      </c>
      <c r="KX172" s="16">
        <v>0</v>
      </c>
      <c r="KY172" s="16">
        <v>0</v>
      </c>
      <c r="KZ172" s="16"/>
      <c r="LA172" s="16"/>
      <c r="LB172" s="16"/>
      <c r="LC172" s="16"/>
      <c r="LD172" s="16">
        <v>0</v>
      </c>
      <c r="LE172" s="16"/>
      <c r="LF172" s="16"/>
      <c r="LG172" s="16"/>
      <c r="LH172" s="16"/>
      <c r="LI172" s="16">
        <v>0</v>
      </c>
      <c r="LJ172" s="16">
        <v>0</v>
      </c>
      <c r="LK172" s="16">
        <v>0</v>
      </c>
      <c r="LL172" s="16"/>
      <c r="LM172" s="16"/>
      <c r="LN172" s="16"/>
      <c r="LO172" s="16"/>
      <c r="LP172" s="16">
        <v>0</v>
      </c>
      <c r="LQ172" s="16"/>
      <c r="LR172" s="16"/>
      <c r="LS172" s="16"/>
      <c r="LT172" s="15"/>
      <c r="LU172" s="15">
        <v>0</v>
      </c>
      <c r="LV172" s="15">
        <v>0</v>
      </c>
      <c r="LW172" s="15">
        <v>0</v>
      </c>
      <c r="LX172" s="15"/>
      <c r="LY172" s="15"/>
      <c r="LZ172" s="15"/>
      <c r="MA172" s="15"/>
      <c r="MB172" s="15">
        <v>0</v>
      </c>
      <c r="MC172" s="15"/>
      <c r="MD172" s="15"/>
      <c r="ME172" s="15"/>
      <c r="MF172" s="15"/>
      <c r="MG172" s="15">
        <v>127641.5464285714</v>
      </c>
      <c r="MH172" s="15">
        <v>0</v>
      </c>
      <c r="MI172" s="15">
        <v>0</v>
      </c>
      <c r="MJ172" s="15"/>
      <c r="MK172" s="15"/>
      <c r="ML172" s="15"/>
      <c r="MM172" s="15"/>
      <c r="MN172" s="15">
        <v>0</v>
      </c>
      <c r="MO172" s="15"/>
      <c r="MP172" s="15"/>
      <c r="MQ172" s="15"/>
      <c r="MR172" s="15"/>
      <c r="MS172" s="15">
        <v>0</v>
      </c>
      <c r="MT172" s="15">
        <v>22264.109999999997</v>
      </c>
      <c r="MU172" s="15">
        <v>0</v>
      </c>
      <c r="MV172" s="15"/>
      <c r="MW172" s="15"/>
      <c r="MX172" s="15"/>
      <c r="MY172" s="15"/>
      <c r="MZ172" s="15">
        <v>0</v>
      </c>
      <c r="NA172" s="15"/>
      <c r="NB172" s="15"/>
      <c r="NC172" s="15"/>
      <c r="ND172" s="15"/>
      <c r="NE172" s="15">
        <v>0</v>
      </c>
      <c r="NF172" s="15">
        <v>0</v>
      </c>
      <c r="NG172" s="15">
        <v>5543.91</v>
      </c>
      <c r="NH172" s="15"/>
      <c r="NI172" s="15"/>
      <c r="NJ172" s="15"/>
      <c r="NK172" s="15"/>
      <c r="NL172" s="15">
        <v>0</v>
      </c>
      <c r="NM172" s="15"/>
      <c r="NN172" s="15"/>
      <c r="NO172" s="15"/>
      <c r="NP172" s="15"/>
      <c r="NQ172" s="15">
        <v>0</v>
      </c>
      <c r="NR172" s="15">
        <v>0</v>
      </c>
      <c r="NS172" s="15">
        <v>0</v>
      </c>
      <c r="NT172" s="15"/>
      <c r="NU172" s="15"/>
      <c r="NV172" s="15"/>
      <c r="NW172" s="15"/>
      <c r="NX172" s="15">
        <v>0</v>
      </c>
      <c r="NY172" s="15"/>
      <c r="NZ172" s="15"/>
      <c r="OA172" s="15"/>
      <c r="OB172" s="15"/>
      <c r="OC172" s="15">
        <v>0</v>
      </c>
      <c r="OD172" s="15">
        <v>0</v>
      </c>
      <c r="OE172" s="15">
        <v>0</v>
      </c>
      <c r="OF172" s="15"/>
      <c r="OG172" s="15"/>
      <c r="OH172" s="15"/>
      <c r="OI172" s="15"/>
      <c r="OJ172" s="15">
        <v>0</v>
      </c>
      <c r="OK172" s="15"/>
      <c r="OL172" s="15"/>
      <c r="OM172" s="15"/>
      <c r="ON172" s="15"/>
      <c r="OO172" s="15">
        <v>0</v>
      </c>
      <c r="OP172" s="15">
        <v>0</v>
      </c>
      <c r="OQ172" s="15">
        <v>0</v>
      </c>
      <c r="OR172" s="15"/>
      <c r="OS172" s="15"/>
      <c r="OT172" s="15"/>
      <c r="OU172" s="15"/>
      <c r="OV172" s="15">
        <v>0</v>
      </c>
      <c r="OW172" s="15"/>
      <c r="OX172" s="15"/>
      <c r="OY172" s="15"/>
      <c r="OZ172" s="15"/>
      <c r="PA172" s="15">
        <v>0</v>
      </c>
      <c r="PB172" s="15">
        <v>0</v>
      </c>
      <c r="PC172" s="15">
        <v>0</v>
      </c>
      <c r="PD172" s="15"/>
      <c r="PE172" s="15"/>
      <c r="PF172" s="15"/>
      <c r="PG172" s="15"/>
      <c r="PH172" s="15">
        <v>0</v>
      </c>
      <c r="PI172" s="15"/>
      <c r="PJ172" s="15"/>
      <c r="PK172" s="15"/>
      <c r="PL172" s="15"/>
      <c r="PM172" s="15">
        <v>0</v>
      </c>
      <c r="PN172" s="15">
        <v>0</v>
      </c>
      <c r="PO172" s="15">
        <v>0</v>
      </c>
      <c r="PP172" s="15"/>
      <c r="PQ172" s="15"/>
      <c r="PR172" s="15"/>
      <c r="PS172" s="15"/>
      <c r="PT172" s="15">
        <v>81.64</v>
      </c>
      <c r="PU172" s="15"/>
      <c r="PV172" s="15"/>
      <c r="PW172" s="15"/>
      <c r="PX172" s="15"/>
      <c r="PY172" s="15">
        <v>0</v>
      </c>
      <c r="PZ172" s="15">
        <v>0</v>
      </c>
      <c r="QA172" s="15">
        <v>0</v>
      </c>
      <c r="QB172" s="15"/>
      <c r="QC172" s="15"/>
      <c r="QD172" s="15"/>
      <c r="QE172" s="15"/>
      <c r="QF172" s="15">
        <v>0</v>
      </c>
      <c r="QG172" s="15"/>
      <c r="QH172" s="15"/>
      <c r="QI172" s="15"/>
    </row>
    <row r="173" spans="16:451">
      <c r="P173" s="11"/>
      <c r="Q173" s="11"/>
      <c r="R173" s="13"/>
      <c r="S173" s="13" t="s">
        <v>54</v>
      </c>
      <c r="T173" s="16"/>
      <c r="U173" s="16"/>
      <c r="V173" s="16"/>
      <c r="W173" s="16"/>
      <c r="X173" s="16"/>
      <c r="Y173" s="16"/>
      <c r="Z173" s="16"/>
      <c r="AA173" s="16"/>
      <c r="AB173" s="16"/>
      <c r="AC173" s="16">
        <v>16</v>
      </c>
      <c r="AD173" s="16"/>
      <c r="AE173" s="16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>
        <v>0</v>
      </c>
      <c r="AP173" s="24"/>
      <c r="AQ173" s="24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>
        <v>0</v>
      </c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>
        <v>0</v>
      </c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>
        <v>0</v>
      </c>
      <c r="BZ173" s="15"/>
      <c r="CA173" s="15"/>
      <c r="CB173" s="17" t="e">
        <v>#DIV/0!</v>
      </c>
      <c r="CC173" s="17" t="e">
        <v>#DIV/0!</v>
      </c>
      <c r="CD173" s="17" t="e">
        <v>#DIV/0!</v>
      </c>
      <c r="CE173" s="17" t="e">
        <v>#DIV/0!</v>
      </c>
      <c r="CF173" s="17" t="e">
        <v>#DIV/0!</v>
      </c>
      <c r="CG173" s="17" t="e">
        <v>#DIV/0!</v>
      </c>
      <c r="CH173" s="17" t="e">
        <v>#DIV/0!</v>
      </c>
      <c r="CI173" s="17" t="e">
        <v>#DIV/0!</v>
      </c>
      <c r="CJ173" s="17" t="e">
        <v>#DIV/0!</v>
      </c>
      <c r="CK173" s="17" t="e">
        <v>#DIV/0!</v>
      </c>
      <c r="CL173" s="17" t="e">
        <v>#DIV/0!</v>
      </c>
      <c r="CM173" s="17" t="e">
        <v>#DIV/0!</v>
      </c>
      <c r="CN173" s="17" t="e">
        <v>#DIV/0!</v>
      </c>
      <c r="CO173" s="17" t="e">
        <v>#DIV/0!</v>
      </c>
      <c r="CP173" s="17" t="e">
        <v>#DIV/0!</v>
      </c>
      <c r="CQ173" s="17" t="e">
        <v>#DIV/0!</v>
      </c>
      <c r="CR173" s="17" t="e">
        <v>#DIV/0!</v>
      </c>
      <c r="CS173" s="17" t="e">
        <v>#DIV/0!</v>
      </c>
      <c r="CT173" s="17" t="e">
        <v>#DIV/0!</v>
      </c>
      <c r="CU173" s="17" t="e">
        <v>#DIV/0!</v>
      </c>
      <c r="CV173" s="17" t="e">
        <v>#DIV/0!</v>
      </c>
      <c r="CW173" s="17" t="e">
        <v>#DIV/0!</v>
      </c>
      <c r="CX173" s="17" t="e">
        <v>#DIV/0!</v>
      </c>
      <c r="CY173" s="17" t="e">
        <v>#DIV/0!</v>
      </c>
      <c r="CZ173" s="17">
        <v>0</v>
      </c>
      <c r="DA173" s="17">
        <v>0</v>
      </c>
      <c r="DB173" s="17">
        <v>0</v>
      </c>
      <c r="DC173" s="17">
        <v>0</v>
      </c>
      <c r="DD173" s="17">
        <v>0</v>
      </c>
      <c r="DE173" s="17">
        <v>0</v>
      </c>
      <c r="DF173" s="17">
        <v>0</v>
      </c>
      <c r="DG173" s="17">
        <v>0</v>
      </c>
      <c r="DH173" s="17">
        <v>0</v>
      </c>
      <c r="DI173" s="17">
        <v>0.16888462707768556</v>
      </c>
      <c r="DJ173" s="17">
        <v>0</v>
      </c>
      <c r="DK173" s="17">
        <v>0</v>
      </c>
      <c r="DL173" s="18">
        <v>0</v>
      </c>
      <c r="DM173" s="18">
        <v>0</v>
      </c>
      <c r="DN173" s="18">
        <v>0</v>
      </c>
      <c r="DO173" s="18">
        <v>0</v>
      </c>
      <c r="DP173" s="18">
        <v>0</v>
      </c>
      <c r="DQ173" s="18">
        <v>0</v>
      </c>
      <c r="DR173" s="18">
        <v>0</v>
      </c>
      <c r="DS173" s="18">
        <v>0</v>
      </c>
      <c r="DT173" s="18">
        <v>0</v>
      </c>
      <c r="DU173" s="18">
        <v>117.91497722706259</v>
      </c>
      <c r="DV173" s="18">
        <v>0</v>
      </c>
      <c r="DW173" s="18">
        <v>0</v>
      </c>
      <c r="DX173" s="18">
        <v>0</v>
      </c>
      <c r="DY173" s="18">
        <v>0</v>
      </c>
      <c r="DZ173" s="18">
        <v>0</v>
      </c>
      <c r="EA173" s="18">
        <v>0</v>
      </c>
      <c r="EB173" s="18">
        <v>0</v>
      </c>
      <c r="EC173" s="18">
        <v>0</v>
      </c>
      <c r="ED173" s="18">
        <v>0</v>
      </c>
      <c r="EE173" s="18">
        <v>0</v>
      </c>
      <c r="EF173" s="18">
        <v>0</v>
      </c>
      <c r="EG173" s="18">
        <v>72.457012726071937</v>
      </c>
      <c r="EH173" s="18">
        <v>0</v>
      </c>
      <c r="EI173" s="18">
        <v>0</v>
      </c>
      <c r="EJ173" s="18">
        <v>0</v>
      </c>
      <c r="EK173" s="18">
        <v>0</v>
      </c>
      <c r="EL173" s="18">
        <v>0</v>
      </c>
      <c r="EM173" s="18">
        <v>0</v>
      </c>
      <c r="EN173" s="18">
        <v>0</v>
      </c>
      <c r="EO173" s="18">
        <v>0</v>
      </c>
      <c r="EP173" s="18">
        <v>0</v>
      </c>
      <c r="EQ173" s="18">
        <v>0</v>
      </c>
      <c r="ER173" s="18">
        <v>0</v>
      </c>
      <c r="ES173" s="18">
        <v>45.674635724994026</v>
      </c>
      <c r="ET173" s="18">
        <v>0</v>
      </c>
      <c r="EU173" s="18">
        <v>0</v>
      </c>
      <c r="EV173" s="18">
        <v>0</v>
      </c>
      <c r="EW173" s="18">
        <v>0</v>
      </c>
      <c r="EX173" s="18">
        <v>0</v>
      </c>
      <c r="EY173" s="18">
        <v>0</v>
      </c>
      <c r="EZ173" s="18">
        <v>0</v>
      </c>
      <c r="FA173" s="18">
        <v>0</v>
      </c>
      <c r="FB173" s="18">
        <v>0</v>
      </c>
      <c r="FC173" s="18">
        <v>0</v>
      </c>
      <c r="FD173" s="18">
        <v>0</v>
      </c>
      <c r="FE173" s="18">
        <v>685.61233551556813</v>
      </c>
      <c r="FF173" s="18">
        <v>0</v>
      </c>
      <c r="FG173" s="18">
        <v>0</v>
      </c>
      <c r="FH173" s="14">
        <v>0</v>
      </c>
      <c r="FI173" s="14">
        <v>0</v>
      </c>
      <c r="FJ173" s="14">
        <v>0</v>
      </c>
      <c r="FK173" s="14">
        <v>0</v>
      </c>
      <c r="FL173" s="14">
        <v>0</v>
      </c>
      <c r="FM173" s="14">
        <v>0</v>
      </c>
      <c r="FN173" s="14">
        <v>0</v>
      </c>
      <c r="FO173" s="14">
        <v>0</v>
      </c>
      <c r="FP173" s="14">
        <v>0</v>
      </c>
      <c r="FQ173" s="14">
        <v>195686</v>
      </c>
      <c r="FR173" s="14">
        <v>0</v>
      </c>
      <c r="FS173" s="14">
        <v>0</v>
      </c>
      <c r="FT173" s="17">
        <v>0</v>
      </c>
      <c r="FU173" s="17">
        <v>0</v>
      </c>
      <c r="FV173" s="17">
        <v>0</v>
      </c>
      <c r="FW173" s="17">
        <v>0</v>
      </c>
      <c r="FX173" s="17">
        <v>0</v>
      </c>
      <c r="FY173" s="17">
        <v>0</v>
      </c>
      <c r="FZ173" s="17">
        <v>0</v>
      </c>
      <c r="GA173" s="17">
        <v>0</v>
      </c>
      <c r="GB173" s="17">
        <v>0</v>
      </c>
      <c r="GC173" s="17">
        <v>0.1945192808887708</v>
      </c>
      <c r="GD173" s="17">
        <v>0</v>
      </c>
      <c r="GE173" s="17">
        <v>0</v>
      </c>
      <c r="GF173" s="16"/>
      <c r="GG173" s="16"/>
      <c r="GH173" s="16"/>
      <c r="GI173" s="16"/>
      <c r="GJ173" s="16"/>
      <c r="GK173" s="16"/>
      <c r="GL173" s="16"/>
      <c r="GM173" s="16"/>
      <c r="GN173" s="16"/>
      <c r="GO173" s="16">
        <v>0</v>
      </c>
      <c r="GP173" s="16"/>
      <c r="GQ173" s="16"/>
      <c r="GR173" s="16"/>
      <c r="GS173" s="16"/>
      <c r="GT173" s="16"/>
      <c r="GU173" s="16"/>
      <c r="GV173" s="16"/>
      <c r="GW173" s="16"/>
      <c r="GX173" s="16"/>
      <c r="GY173" s="16"/>
      <c r="GZ173" s="16"/>
      <c r="HA173" s="16">
        <v>0</v>
      </c>
      <c r="HB173" s="16"/>
      <c r="HC173" s="16"/>
      <c r="HD173" s="16"/>
      <c r="HE173" s="16"/>
      <c r="HF173" s="16"/>
      <c r="HG173" s="16"/>
      <c r="HH173" s="16"/>
      <c r="HI173" s="16"/>
      <c r="HJ173" s="16"/>
      <c r="HK173" s="16"/>
      <c r="HL173" s="16"/>
      <c r="HM173" s="16">
        <v>0</v>
      </c>
      <c r="HN173" s="16"/>
      <c r="HO173" s="16"/>
      <c r="HP173" s="16"/>
      <c r="HQ173" s="16"/>
      <c r="HR173" s="16"/>
      <c r="HS173" s="16"/>
      <c r="HT173" s="16"/>
      <c r="HU173" s="16"/>
      <c r="HV173" s="16"/>
      <c r="HW173" s="16"/>
      <c r="HX173" s="16"/>
      <c r="HY173" s="16">
        <v>0</v>
      </c>
      <c r="HZ173" s="16"/>
      <c r="IA173" s="16"/>
      <c r="IB173" s="16"/>
      <c r="IC173" s="16"/>
      <c r="ID173" s="16"/>
      <c r="IE173" s="16"/>
      <c r="IF173" s="16"/>
      <c r="IG173" s="16"/>
      <c r="IH173" s="16"/>
      <c r="II173" s="16"/>
      <c r="IJ173" s="16"/>
      <c r="IK173" s="16">
        <v>0</v>
      </c>
      <c r="IL173" s="16"/>
      <c r="IM173" s="16"/>
      <c r="IN173" s="16"/>
      <c r="IO173" s="16"/>
      <c r="IP173" s="16"/>
      <c r="IQ173" s="16"/>
      <c r="IR173" s="16"/>
      <c r="IS173" s="16"/>
      <c r="IT173" s="16"/>
      <c r="IU173" s="16"/>
      <c r="IV173" s="16"/>
      <c r="IW173" s="16">
        <v>0</v>
      </c>
      <c r="IX173" s="16"/>
      <c r="IY173" s="16"/>
      <c r="IZ173" s="16"/>
      <c r="JA173" s="16"/>
      <c r="JB173" s="16"/>
      <c r="JC173" s="16"/>
      <c r="JD173" s="16"/>
      <c r="JE173" s="16"/>
      <c r="JF173" s="16"/>
      <c r="JG173" s="16"/>
      <c r="JH173" s="16"/>
      <c r="JI173" s="16">
        <v>0</v>
      </c>
      <c r="JJ173" s="16"/>
      <c r="JK173" s="16"/>
      <c r="JL173" s="16"/>
      <c r="JM173" s="16"/>
      <c r="JN173" s="16"/>
      <c r="JO173" s="16"/>
      <c r="JP173" s="16"/>
      <c r="JQ173" s="16"/>
      <c r="JR173" s="16"/>
      <c r="JS173" s="16"/>
      <c r="JT173" s="16"/>
      <c r="JU173" s="16">
        <v>0</v>
      </c>
      <c r="JV173" s="16"/>
      <c r="JW173" s="16"/>
      <c r="JX173" s="16"/>
      <c r="JY173" s="16"/>
      <c r="JZ173" s="16"/>
      <c r="KA173" s="16"/>
      <c r="KB173" s="16"/>
      <c r="KC173" s="16"/>
      <c r="KD173" s="16"/>
      <c r="KE173" s="16"/>
      <c r="KF173" s="16"/>
      <c r="KG173" s="16">
        <v>0</v>
      </c>
      <c r="KH173" s="16"/>
      <c r="KI173" s="16"/>
      <c r="KJ173" s="16"/>
      <c r="KK173" s="16"/>
      <c r="KL173" s="16"/>
      <c r="KM173" s="16"/>
      <c r="KN173" s="16"/>
      <c r="KO173" s="16"/>
      <c r="KP173" s="16"/>
      <c r="KQ173" s="16"/>
      <c r="KR173" s="16"/>
      <c r="KS173" s="16">
        <v>16</v>
      </c>
      <c r="KT173" s="16"/>
      <c r="KU173" s="16"/>
      <c r="KV173" s="16"/>
      <c r="KW173" s="16"/>
      <c r="KX173" s="16"/>
      <c r="KY173" s="16"/>
      <c r="KZ173" s="16"/>
      <c r="LA173" s="16"/>
      <c r="LB173" s="16"/>
      <c r="LC173" s="16"/>
      <c r="LD173" s="16"/>
      <c r="LE173" s="16">
        <v>0</v>
      </c>
      <c r="LF173" s="16"/>
      <c r="LG173" s="16"/>
      <c r="LH173" s="16"/>
      <c r="LI173" s="16"/>
      <c r="LJ173" s="16"/>
      <c r="LK173" s="16"/>
      <c r="LL173" s="16"/>
      <c r="LM173" s="16"/>
      <c r="LN173" s="16"/>
      <c r="LO173" s="16"/>
      <c r="LP173" s="16"/>
      <c r="LQ173" s="16">
        <v>0</v>
      </c>
      <c r="LR173" s="16"/>
      <c r="LS173" s="16"/>
      <c r="LT173" s="15"/>
      <c r="LU173" s="15"/>
      <c r="LV173" s="15"/>
      <c r="LW173" s="15"/>
      <c r="LX173" s="15"/>
      <c r="LY173" s="15"/>
      <c r="LZ173" s="15"/>
      <c r="MA173" s="15"/>
      <c r="MB173" s="15"/>
      <c r="MC173" s="15">
        <v>0</v>
      </c>
      <c r="MD173" s="15"/>
      <c r="ME173" s="15"/>
      <c r="MF173" s="15"/>
      <c r="MG173" s="15"/>
      <c r="MH173" s="15"/>
      <c r="MI173" s="15"/>
      <c r="MJ173" s="15"/>
      <c r="MK173" s="15"/>
      <c r="ML173" s="15"/>
      <c r="MM173" s="15"/>
      <c r="MN173" s="15"/>
      <c r="MO173" s="15">
        <v>0</v>
      </c>
      <c r="MP173" s="15"/>
      <c r="MQ173" s="15"/>
      <c r="MR173" s="15"/>
      <c r="MS173" s="15"/>
      <c r="MT173" s="15"/>
      <c r="MU173" s="15"/>
      <c r="MV173" s="15"/>
      <c r="MW173" s="15"/>
      <c r="MX173" s="15"/>
      <c r="MY173" s="15"/>
      <c r="MZ173" s="15"/>
      <c r="NA173" s="15">
        <v>0</v>
      </c>
      <c r="NB173" s="15"/>
      <c r="NC173" s="15"/>
      <c r="ND173" s="15"/>
      <c r="NE173" s="15"/>
      <c r="NF173" s="15"/>
      <c r="NG173" s="15"/>
      <c r="NH173" s="15"/>
      <c r="NI173" s="15"/>
      <c r="NJ173" s="15"/>
      <c r="NK173" s="15"/>
      <c r="NL173" s="15"/>
      <c r="NM173" s="15">
        <v>0</v>
      </c>
      <c r="NN173" s="15"/>
      <c r="NO173" s="15"/>
      <c r="NP173" s="15"/>
      <c r="NQ173" s="15"/>
      <c r="NR173" s="15"/>
      <c r="NS173" s="15"/>
      <c r="NT173" s="15"/>
      <c r="NU173" s="15"/>
      <c r="NV173" s="15"/>
      <c r="NW173" s="15"/>
      <c r="NX173" s="15"/>
      <c r="NY173" s="15">
        <v>0</v>
      </c>
      <c r="NZ173" s="15"/>
      <c r="OA173" s="15"/>
      <c r="OB173" s="15"/>
      <c r="OC173" s="15"/>
      <c r="OD173" s="15"/>
      <c r="OE173" s="15"/>
      <c r="OF173" s="15"/>
      <c r="OG173" s="15"/>
      <c r="OH173" s="15"/>
      <c r="OI173" s="15"/>
      <c r="OJ173" s="15"/>
      <c r="OK173" s="15">
        <v>0</v>
      </c>
      <c r="OL173" s="15"/>
      <c r="OM173" s="15"/>
      <c r="ON173" s="15"/>
      <c r="OO173" s="15"/>
      <c r="OP173" s="15"/>
      <c r="OQ173" s="15"/>
      <c r="OR173" s="15"/>
      <c r="OS173" s="15"/>
      <c r="OT173" s="15"/>
      <c r="OU173" s="15"/>
      <c r="OV173" s="15"/>
      <c r="OW173" s="15">
        <v>0</v>
      </c>
      <c r="OX173" s="15"/>
      <c r="OY173" s="15"/>
      <c r="OZ173" s="15"/>
      <c r="PA173" s="15"/>
      <c r="PB173" s="15"/>
      <c r="PC173" s="15"/>
      <c r="PD173" s="15"/>
      <c r="PE173" s="15"/>
      <c r="PF173" s="15"/>
      <c r="PG173" s="15"/>
      <c r="PH173" s="15"/>
      <c r="PI173" s="15">
        <v>0</v>
      </c>
      <c r="PJ173" s="15"/>
      <c r="PK173" s="15"/>
      <c r="PL173" s="15"/>
      <c r="PM173" s="15"/>
      <c r="PN173" s="15"/>
      <c r="PO173" s="15"/>
      <c r="PP173" s="15"/>
      <c r="PQ173" s="15"/>
      <c r="PR173" s="15"/>
      <c r="PS173" s="15"/>
      <c r="PT173" s="15"/>
      <c r="PU173" s="15">
        <v>0</v>
      </c>
      <c r="PV173" s="15"/>
      <c r="PW173" s="15"/>
      <c r="PX173" s="15"/>
      <c r="PY173" s="15"/>
      <c r="PZ173" s="15"/>
      <c r="QA173" s="15"/>
      <c r="QB173" s="15"/>
      <c r="QC173" s="15"/>
      <c r="QD173" s="15"/>
      <c r="QE173" s="15"/>
      <c r="QF173" s="15"/>
      <c r="QG173" s="15">
        <v>0</v>
      </c>
      <c r="QH173" s="15"/>
      <c r="QI173" s="15"/>
    </row>
    <row r="174" spans="16:451">
      <c r="P174" s="11"/>
      <c r="Q174" s="11"/>
      <c r="R174" s="13"/>
      <c r="S174" s="13" t="s">
        <v>55</v>
      </c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>
        <v>963</v>
      </c>
      <c r="AE174" s="16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>
        <v>0</v>
      </c>
      <c r="AQ174" s="24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>
        <v>0</v>
      </c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>
        <v>0</v>
      </c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>
        <v>627.01999999999987</v>
      </c>
      <c r="CA174" s="15"/>
      <c r="CB174" s="17" t="e">
        <v>#DIV/0!</v>
      </c>
      <c r="CC174" s="17" t="e">
        <v>#DIV/0!</v>
      </c>
      <c r="CD174" s="17" t="e">
        <v>#DIV/0!</v>
      </c>
      <c r="CE174" s="17" t="e">
        <v>#DIV/0!</v>
      </c>
      <c r="CF174" s="17" t="e">
        <v>#DIV/0!</v>
      </c>
      <c r="CG174" s="17" t="e">
        <v>#DIV/0!</v>
      </c>
      <c r="CH174" s="17" t="e">
        <v>#DIV/0!</v>
      </c>
      <c r="CI174" s="17" t="e">
        <v>#DIV/0!</v>
      </c>
      <c r="CJ174" s="17" t="e">
        <v>#DIV/0!</v>
      </c>
      <c r="CK174" s="17" t="e">
        <v>#DIV/0!</v>
      </c>
      <c r="CL174" s="17" t="e">
        <v>#DIV/0!</v>
      </c>
      <c r="CM174" s="17" t="e">
        <v>#DIV/0!</v>
      </c>
      <c r="CN174" s="17" t="e">
        <v>#DIV/0!</v>
      </c>
      <c r="CO174" s="17" t="e">
        <v>#DIV/0!</v>
      </c>
      <c r="CP174" s="17" t="e">
        <v>#DIV/0!</v>
      </c>
      <c r="CQ174" s="17" t="e">
        <v>#DIV/0!</v>
      </c>
      <c r="CR174" s="17" t="e">
        <v>#DIV/0!</v>
      </c>
      <c r="CS174" s="17" t="e">
        <v>#DIV/0!</v>
      </c>
      <c r="CT174" s="17" t="e">
        <v>#DIV/0!</v>
      </c>
      <c r="CU174" s="17" t="e">
        <v>#DIV/0!</v>
      </c>
      <c r="CV174" s="17" t="e">
        <v>#DIV/0!</v>
      </c>
      <c r="CW174" s="17" t="e">
        <v>#DIV/0!</v>
      </c>
      <c r="CX174" s="17" t="e">
        <v>#DIV/0!</v>
      </c>
      <c r="CY174" s="17" t="e">
        <v>#DIV/0!</v>
      </c>
      <c r="CZ174" s="17">
        <v>0</v>
      </c>
      <c r="DA174" s="17">
        <v>0</v>
      </c>
      <c r="DB174" s="17">
        <v>0</v>
      </c>
      <c r="DC174" s="17">
        <v>0</v>
      </c>
      <c r="DD174" s="17">
        <v>0</v>
      </c>
      <c r="DE174" s="17">
        <v>0</v>
      </c>
      <c r="DF174" s="17">
        <v>0</v>
      </c>
      <c r="DG174" s="17">
        <v>0</v>
      </c>
      <c r="DH174" s="17">
        <v>0</v>
      </c>
      <c r="DI174" s="17">
        <v>0</v>
      </c>
      <c r="DJ174" s="17">
        <v>0.17144639160553499</v>
      </c>
      <c r="DK174" s="17">
        <v>0</v>
      </c>
      <c r="DL174" s="18">
        <v>0</v>
      </c>
      <c r="DM174" s="18">
        <v>0</v>
      </c>
      <c r="DN174" s="18">
        <v>0</v>
      </c>
      <c r="DO174" s="18">
        <v>0</v>
      </c>
      <c r="DP174" s="18">
        <v>0</v>
      </c>
      <c r="DQ174" s="18">
        <v>0</v>
      </c>
      <c r="DR174" s="18">
        <v>0</v>
      </c>
      <c r="DS174" s="18">
        <v>0</v>
      </c>
      <c r="DT174" s="18">
        <v>0</v>
      </c>
      <c r="DU174" s="18">
        <v>0</v>
      </c>
      <c r="DV174" s="18">
        <v>117.9851541357996</v>
      </c>
      <c r="DW174" s="18">
        <v>0</v>
      </c>
      <c r="DX174" s="18">
        <v>0</v>
      </c>
      <c r="DY174" s="18">
        <v>0</v>
      </c>
      <c r="DZ174" s="18">
        <v>0</v>
      </c>
      <c r="EA174" s="18">
        <v>0</v>
      </c>
      <c r="EB174" s="18">
        <v>0</v>
      </c>
      <c r="EC174" s="18">
        <v>0</v>
      </c>
      <c r="ED174" s="18">
        <v>0</v>
      </c>
      <c r="EE174" s="18">
        <v>0</v>
      </c>
      <c r="EF174" s="18">
        <v>0</v>
      </c>
      <c r="EG174" s="18">
        <v>0</v>
      </c>
      <c r="EH174" s="18">
        <v>65.335829615381471</v>
      </c>
      <c r="EI174" s="18">
        <v>0</v>
      </c>
      <c r="EJ174" s="18">
        <v>0</v>
      </c>
      <c r="EK174" s="18">
        <v>0</v>
      </c>
      <c r="EL174" s="18">
        <v>0</v>
      </c>
      <c r="EM174" s="18">
        <v>0</v>
      </c>
      <c r="EN174" s="18">
        <v>0</v>
      </c>
      <c r="EO174" s="18">
        <v>0</v>
      </c>
      <c r="EP174" s="18">
        <v>0</v>
      </c>
      <c r="EQ174" s="18">
        <v>0</v>
      </c>
      <c r="ER174" s="18">
        <v>0</v>
      </c>
      <c r="ES174" s="18">
        <v>0</v>
      </c>
      <c r="ET174" s="18">
        <v>53.016687662326397</v>
      </c>
      <c r="EU174" s="18">
        <v>0</v>
      </c>
      <c r="EV174" s="18">
        <v>0</v>
      </c>
      <c r="EW174" s="18">
        <v>0</v>
      </c>
      <c r="EX174" s="18">
        <v>0</v>
      </c>
      <c r="EY174" s="18">
        <v>0</v>
      </c>
      <c r="EZ174" s="18">
        <v>0</v>
      </c>
      <c r="FA174" s="18">
        <v>0</v>
      </c>
      <c r="FB174" s="18">
        <v>0</v>
      </c>
      <c r="FC174" s="18">
        <v>0</v>
      </c>
      <c r="FD174" s="18">
        <v>0</v>
      </c>
      <c r="FE174" s="18">
        <v>0</v>
      </c>
      <c r="FF174" s="18">
        <v>666.66711052195092</v>
      </c>
      <c r="FG174" s="18">
        <v>0</v>
      </c>
      <c r="FH174" s="14">
        <v>0</v>
      </c>
      <c r="FI174" s="14">
        <v>0</v>
      </c>
      <c r="FJ174" s="14">
        <v>0</v>
      </c>
      <c r="FK174" s="14">
        <v>0</v>
      </c>
      <c r="FL174" s="14">
        <v>0</v>
      </c>
      <c r="FM174" s="14">
        <v>0</v>
      </c>
      <c r="FN174" s="14">
        <v>0</v>
      </c>
      <c r="FO174" s="14">
        <v>0</v>
      </c>
      <c r="FP174" s="14">
        <v>0</v>
      </c>
      <c r="FQ174" s="14">
        <v>0</v>
      </c>
      <c r="FR174" s="14">
        <v>12705220</v>
      </c>
      <c r="FS174" s="14">
        <v>0</v>
      </c>
      <c r="FT174" s="17">
        <v>0</v>
      </c>
      <c r="FU174" s="17">
        <v>0</v>
      </c>
      <c r="FV174" s="17">
        <v>0</v>
      </c>
      <c r="FW174" s="17">
        <v>0</v>
      </c>
      <c r="FX174" s="17">
        <v>0</v>
      </c>
      <c r="FY174" s="17">
        <v>0</v>
      </c>
      <c r="FZ174" s="17">
        <v>0</v>
      </c>
      <c r="GA174" s="17">
        <v>0</v>
      </c>
      <c r="GB174" s="17">
        <v>0</v>
      </c>
      <c r="GC174" s="17">
        <v>0</v>
      </c>
      <c r="GD174" s="17">
        <v>0.14659163949935539</v>
      </c>
      <c r="GE174" s="17">
        <v>0</v>
      </c>
      <c r="GF174" s="16"/>
      <c r="GG174" s="16"/>
      <c r="GH174" s="16"/>
      <c r="GI174" s="16"/>
      <c r="GJ174" s="16"/>
      <c r="GK174" s="16"/>
      <c r="GL174" s="16"/>
      <c r="GM174" s="16"/>
      <c r="GN174" s="16"/>
      <c r="GO174" s="16"/>
      <c r="GP174" s="16">
        <v>0</v>
      </c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16"/>
      <c r="HB174" s="16">
        <v>0</v>
      </c>
      <c r="HC174" s="16"/>
      <c r="HD174" s="16"/>
      <c r="HE174" s="16"/>
      <c r="HF174" s="16"/>
      <c r="HG174" s="16"/>
      <c r="HH174" s="16"/>
      <c r="HI174" s="16"/>
      <c r="HJ174" s="16"/>
      <c r="HK174" s="16"/>
      <c r="HL174" s="16"/>
      <c r="HM174" s="16"/>
      <c r="HN174" s="16">
        <v>0</v>
      </c>
      <c r="HO174" s="16"/>
      <c r="HP174" s="16"/>
      <c r="HQ174" s="16"/>
      <c r="HR174" s="16"/>
      <c r="HS174" s="16"/>
      <c r="HT174" s="16"/>
      <c r="HU174" s="16"/>
      <c r="HV174" s="16"/>
      <c r="HW174" s="16"/>
      <c r="HX174" s="16"/>
      <c r="HY174" s="16"/>
      <c r="HZ174" s="16">
        <v>0</v>
      </c>
      <c r="IA174" s="16"/>
      <c r="IB174" s="16"/>
      <c r="IC174" s="16"/>
      <c r="ID174" s="16"/>
      <c r="IE174" s="16"/>
      <c r="IF174" s="16"/>
      <c r="IG174" s="16"/>
      <c r="IH174" s="16"/>
      <c r="II174" s="16"/>
      <c r="IJ174" s="16"/>
      <c r="IK174" s="16"/>
      <c r="IL174" s="16">
        <v>0</v>
      </c>
      <c r="IM174" s="16"/>
      <c r="IN174" s="16"/>
      <c r="IO174" s="16"/>
      <c r="IP174" s="16"/>
      <c r="IQ174" s="16"/>
      <c r="IR174" s="16"/>
      <c r="IS174" s="16"/>
      <c r="IT174" s="16"/>
      <c r="IU174" s="16"/>
      <c r="IV174" s="16"/>
      <c r="IW174" s="16"/>
      <c r="IX174" s="16">
        <v>0</v>
      </c>
      <c r="IY174" s="16"/>
      <c r="IZ174" s="16"/>
      <c r="JA174" s="16"/>
      <c r="JB174" s="16"/>
      <c r="JC174" s="16"/>
      <c r="JD174" s="16"/>
      <c r="JE174" s="16"/>
      <c r="JF174" s="16"/>
      <c r="JG174" s="16"/>
      <c r="JH174" s="16"/>
      <c r="JI174" s="16"/>
      <c r="JJ174" s="16">
        <v>0</v>
      </c>
      <c r="JK174" s="16"/>
      <c r="JL174" s="16"/>
      <c r="JM174" s="16"/>
      <c r="JN174" s="16"/>
      <c r="JO174" s="16"/>
      <c r="JP174" s="16"/>
      <c r="JQ174" s="16"/>
      <c r="JR174" s="16"/>
      <c r="JS174" s="16"/>
      <c r="JT174" s="16"/>
      <c r="JU174" s="16"/>
      <c r="JV174" s="16">
        <v>0</v>
      </c>
      <c r="JW174" s="16"/>
      <c r="JX174" s="16"/>
      <c r="JY174" s="16"/>
      <c r="JZ174" s="16"/>
      <c r="KA174" s="16"/>
      <c r="KB174" s="16"/>
      <c r="KC174" s="16"/>
      <c r="KD174" s="16"/>
      <c r="KE174" s="16"/>
      <c r="KF174" s="16"/>
      <c r="KG174" s="16"/>
      <c r="KH174" s="16">
        <v>0</v>
      </c>
      <c r="KI174" s="16"/>
      <c r="KJ174" s="16"/>
      <c r="KK174" s="16"/>
      <c r="KL174" s="16"/>
      <c r="KM174" s="16"/>
      <c r="KN174" s="16"/>
      <c r="KO174" s="16"/>
      <c r="KP174" s="16"/>
      <c r="KQ174" s="16"/>
      <c r="KR174" s="16"/>
      <c r="KS174" s="16"/>
      <c r="KT174" s="16">
        <v>0</v>
      </c>
      <c r="KU174" s="16"/>
      <c r="KV174" s="16"/>
      <c r="KW174" s="16"/>
      <c r="KX174" s="16"/>
      <c r="KY174" s="16"/>
      <c r="KZ174" s="16"/>
      <c r="LA174" s="16"/>
      <c r="LB174" s="16"/>
      <c r="LC174" s="16"/>
      <c r="LD174" s="16"/>
      <c r="LE174" s="16"/>
      <c r="LF174" s="16">
        <v>963</v>
      </c>
      <c r="LG174" s="16"/>
      <c r="LH174" s="16"/>
      <c r="LI174" s="16"/>
      <c r="LJ174" s="16"/>
      <c r="LK174" s="16"/>
      <c r="LL174" s="16"/>
      <c r="LM174" s="16"/>
      <c r="LN174" s="16"/>
      <c r="LO174" s="16"/>
      <c r="LP174" s="16"/>
      <c r="LQ174" s="16"/>
      <c r="LR174" s="16">
        <v>0</v>
      </c>
      <c r="LS174" s="16"/>
      <c r="LT174" s="15"/>
      <c r="LU174" s="15"/>
      <c r="LV174" s="15"/>
      <c r="LW174" s="15"/>
      <c r="LX174" s="15"/>
      <c r="LY174" s="15"/>
      <c r="LZ174" s="15"/>
      <c r="MA174" s="15"/>
      <c r="MB174" s="15"/>
      <c r="MC174" s="15"/>
      <c r="MD174" s="15">
        <v>0</v>
      </c>
      <c r="ME174" s="15"/>
      <c r="MF174" s="15"/>
      <c r="MG174" s="15"/>
      <c r="MH174" s="15"/>
      <c r="MI174" s="15"/>
      <c r="MJ174" s="15"/>
      <c r="MK174" s="15"/>
      <c r="ML174" s="15"/>
      <c r="MM174" s="15"/>
      <c r="MN174" s="15"/>
      <c r="MO174" s="15"/>
      <c r="MP174" s="15">
        <v>0</v>
      </c>
      <c r="MQ174" s="15"/>
      <c r="MR174" s="15"/>
      <c r="MS174" s="15"/>
      <c r="MT174" s="15"/>
      <c r="MU174" s="15"/>
      <c r="MV174" s="15"/>
      <c r="MW174" s="15"/>
      <c r="MX174" s="15"/>
      <c r="MY174" s="15"/>
      <c r="MZ174" s="15"/>
      <c r="NA174" s="15"/>
      <c r="NB174" s="15">
        <v>0</v>
      </c>
      <c r="NC174" s="15"/>
      <c r="ND174" s="15"/>
      <c r="NE174" s="15"/>
      <c r="NF174" s="15"/>
      <c r="NG174" s="15"/>
      <c r="NH174" s="15"/>
      <c r="NI174" s="15"/>
      <c r="NJ174" s="15"/>
      <c r="NK174" s="15"/>
      <c r="NL174" s="15"/>
      <c r="NM174" s="15"/>
      <c r="NN174" s="15">
        <v>0</v>
      </c>
      <c r="NO174" s="15"/>
      <c r="NP174" s="15"/>
      <c r="NQ174" s="15"/>
      <c r="NR174" s="15"/>
      <c r="NS174" s="15"/>
      <c r="NT174" s="15"/>
      <c r="NU174" s="15"/>
      <c r="NV174" s="15"/>
      <c r="NW174" s="15"/>
      <c r="NX174" s="15"/>
      <c r="NY174" s="15"/>
      <c r="NZ174" s="15">
        <v>0</v>
      </c>
      <c r="OA174" s="15"/>
      <c r="OB174" s="15"/>
      <c r="OC174" s="15"/>
      <c r="OD174" s="15"/>
      <c r="OE174" s="15"/>
      <c r="OF174" s="15"/>
      <c r="OG174" s="15"/>
      <c r="OH174" s="15"/>
      <c r="OI174" s="15"/>
      <c r="OJ174" s="15"/>
      <c r="OK174" s="15"/>
      <c r="OL174" s="15">
        <v>0</v>
      </c>
      <c r="OM174" s="15"/>
      <c r="ON174" s="15"/>
      <c r="OO174" s="15"/>
      <c r="OP174" s="15"/>
      <c r="OQ174" s="15"/>
      <c r="OR174" s="15"/>
      <c r="OS174" s="15"/>
      <c r="OT174" s="15"/>
      <c r="OU174" s="15"/>
      <c r="OV174" s="15"/>
      <c r="OW174" s="15"/>
      <c r="OX174" s="15">
        <v>0</v>
      </c>
      <c r="OY174" s="15"/>
      <c r="OZ174" s="15"/>
      <c r="PA174" s="15"/>
      <c r="PB174" s="15"/>
      <c r="PC174" s="15"/>
      <c r="PD174" s="15"/>
      <c r="PE174" s="15"/>
      <c r="PF174" s="15"/>
      <c r="PG174" s="15"/>
      <c r="PH174" s="15"/>
      <c r="PI174" s="15"/>
      <c r="PJ174" s="15">
        <v>0</v>
      </c>
      <c r="PK174" s="15"/>
      <c r="PL174" s="15"/>
      <c r="PM174" s="15"/>
      <c r="PN174" s="15"/>
      <c r="PO174" s="15"/>
      <c r="PP174" s="15"/>
      <c r="PQ174" s="15"/>
      <c r="PR174" s="15"/>
      <c r="PS174" s="15"/>
      <c r="PT174" s="15"/>
      <c r="PU174" s="15"/>
      <c r="PV174" s="15">
        <v>0</v>
      </c>
      <c r="PW174" s="15"/>
      <c r="PX174" s="15"/>
      <c r="PY174" s="15"/>
      <c r="PZ174" s="15"/>
      <c r="QA174" s="15"/>
      <c r="QB174" s="15"/>
      <c r="QC174" s="15"/>
      <c r="QD174" s="15"/>
      <c r="QE174" s="15"/>
      <c r="QF174" s="15"/>
      <c r="QG174" s="15"/>
      <c r="QH174" s="15">
        <v>0</v>
      </c>
      <c r="QI174" s="15"/>
    </row>
    <row r="175" spans="16:451">
      <c r="P175" s="11"/>
      <c r="Q175" s="11"/>
      <c r="R175" s="13"/>
      <c r="S175" s="13" t="s">
        <v>56</v>
      </c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>
        <v>928</v>
      </c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>
        <v>0</v>
      </c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>
        <v>0</v>
      </c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>
        <v>0</v>
      </c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>
        <v>0</v>
      </c>
      <c r="CB175" s="17" t="e">
        <v>#DIV/0!</v>
      </c>
      <c r="CC175" s="17" t="e">
        <v>#DIV/0!</v>
      </c>
      <c r="CD175" s="17" t="e">
        <v>#DIV/0!</v>
      </c>
      <c r="CE175" s="17" t="e">
        <v>#DIV/0!</v>
      </c>
      <c r="CF175" s="17" t="e">
        <v>#DIV/0!</v>
      </c>
      <c r="CG175" s="17" t="e">
        <v>#DIV/0!</v>
      </c>
      <c r="CH175" s="17" t="e">
        <v>#DIV/0!</v>
      </c>
      <c r="CI175" s="17" t="e">
        <v>#DIV/0!</v>
      </c>
      <c r="CJ175" s="17" t="e">
        <v>#DIV/0!</v>
      </c>
      <c r="CK175" s="17" t="e">
        <v>#DIV/0!</v>
      </c>
      <c r="CL175" s="17" t="e">
        <v>#DIV/0!</v>
      </c>
      <c r="CM175" s="17" t="e">
        <v>#DIV/0!</v>
      </c>
      <c r="CN175" s="17" t="e">
        <v>#DIV/0!</v>
      </c>
      <c r="CO175" s="17" t="e">
        <v>#DIV/0!</v>
      </c>
      <c r="CP175" s="17" t="e">
        <v>#DIV/0!</v>
      </c>
      <c r="CQ175" s="17" t="e">
        <v>#DIV/0!</v>
      </c>
      <c r="CR175" s="17" t="e">
        <v>#DIV/0!</v>
      </c>
      <c r="CS175" s="17" t="e">
        <v>#DIV/0!</v>
      </c>
      <c r="CT175" s="17" t="e">
        <v>#DIV/0!</v>
      </c>
      <c r="CU175" s="17" t="e">
        <v>#DIV/0!</v>
      </c>
      <c r="CV175" s="17" t="e">
        <v>#DIV/0!</v>
      </c>
      <c r="CW175" s="17" t="e">
        <v>#DIV/0!</v>
      </c>
      <c r="CX175" s="17" t="e">
        <v>#DIV/0!</v>
      </c>
      <c r="CY175" s="17" t="e">
        <v>#DIV/0!</v>
      </c>
      <c r="CZ175" s="17">
        <v>0</v>
      </c>
      <c r="DA175" s="17">
        <v>0</v>
      </c>
      <c r="DB175" s="17">
        <v>0</v>
      </c>
      <c r="DC175" s="17">
        <v>0</v>
      </c>
      <c r="DD175" s="17">
        <v>0</v>
      </c>
      <c r="DE175" s="17">
        <v>0</v>
      </c>
      <c r="DF175" s="17">
        <v>0</v>
      </c>
      <c r="DG175" s="17">
        <v>0</v>
      </c>
      <c r="DH175" s="17">
        <v>0</v>
      </c>
      <c r="DI175" s="17">
        <v>0</v>
      </c>
      <c r="DJ175" s="17">
        <v>0</v>
      </c>
      <c r="DK175" s="17">
        <v>0.16534448909242644</v>
      </c>
      <c r="DL175" s="18">
        <v>0</v>
      </c>
      <c r="DM175" s="18">
        <v>0</v>
      </c>
      <c r="DN175" s="18">
        <v>0</v>
      </c>
      <c r="DO175" s="18">
        <v>0</v>
      </c>
      <c r="DP175" s="18">
        <v>0</v>
      </c>
      <c r="DQ175" s="18">
        <v>0</v>
      </c>
      <c r="DR175" s="18">
        <v>0</v>
      </c>
      <c r="DS175" s="18">
        <v>0</v>
      </c>
      <c r="DT175" s="18">
        <v>0</v>
      </c>
      <c r="DU175" s="18">
        <v>0</v>
      </c>
      <c r="DV175" s="18">
        <v>0</v>
      </c>
      <c r="DW175" s="18">
        <v>112.680382386372</v>
      </c>
      <c r="DX175" s="18">
        <v>0</v>
      </c>
      <c r="DY175" s="18">
        <v>0</v>
      </c>
      <c r="DZ175" s="18">
        <v>0</v>
      </c>
      <c r="EA175" s="18">
        <v>0</v>
      </c>
      <c r="EB175" s="18">
        <v>0</v>
      </c>
      <c r="EC175" s="18">
        <v>0</v>
      </c>
      <c r="ED175" s="18">
        <v>0</v>
      </c>
      <c r="EE175" s="18">
        <v>0</v>
      </c>
      <c r="EF175" s="18">
        <v>0</v>
      </c>
      <c r="EG175" s="18">
        <v>0</v>
      </c>
      <c r="EH175" s="18">
        <v>0</v>
      </c>
      <c r="EI175" s="18">
        <v>59.882168824875805</v>
      </c>
      <c r="EJ175" s="18">
        <v>0</v>
      </c>
      <c r="EK175" s="18">
        <v>0</v>
      </c>
      <c r="EL175" s="18">
        <v>0</v>
      </c>
      <c r="EM175" s="18">
        <v>0</v>
      </c>
      <c r="EN175" s="18">
        <v>0</v>
      </c>
      <c r="EO175" s="18">
        <v>0</v>
      </c>
      <c r="EP175" s="18">
        <v>0</v>
      </c>
      <c r="EQ175" s="18">
        <v>0</v>
      </c>
      <c r="ER175" s="18">
        <v>0</v>
      </c>
      <c r="ES175" s="18">
        <v>0</v>
      </c>
      <c r="ET175" s="18">
        <v>0</v>
      </c>
      <c r="EU175" s="18">
        <v>56.664857283720522</v>
      </c>
      <c r="EV175" s="18">
        <v>0</v>
      </c>
      <c r="EW175" s="18">
        <v>0</v>
      </c>
      <c r="EX175" s="18">
        <v>0</v>
      </c>
      <c r="EY175" s="18">
        <v>0</v>
      </c>
      <c r="EZ175" s="18">
        <v>0</v>
      </c>
      <c r="FA175" s="18">
        <v>0</v>
      </c>
      <c r="FB175" s="18">
        <v>0</v>
      </c>
      <c r="FC175" s="18">
        <v>0</v>
      </c>
      <c r="FD175" s="18">
        <v>0</v>
      </c>
      <c r="FE175" s="18">
        <v>0</v>
      </c>
      <c r="FF175" s="18">
        <v>0</v>
      </c>
      <c r="FG175" s="18">
        <v>695.4786924616651</v>
      </c>
      <c r="FH175" s="14">
        <v>0</v>
      </c>
      <c r="FI175" s="14">
        <v>0</v>
      </c>
      <c r="FJ175" s="14">
        <v>0</v>
      </c>
      <c r="FK175" s="14">
        <v>0</v>
      </c>
      <c r="FL175" s="14">
        <v>0</v>
      </c>
      <c r="FM175" s="14">
        <v>0</v>
      </c>
      <c r="FN175" s="14">
        <v>0</v>
      </c>
      <c r="FO175" s="14">
        <v>0</v>
      </c>
      <c r="FP175" s="14">
        <v>0</v>
      </c>
      <c r="FQ175" s="14">
        <v>0</v>
      </c>
      <c r="FR175" s="14">
        <v>0</v>
      </c>
      <c r="FS175" s="14">
        <v>12216505</v>
      </c>
      <c r="FT175" s="17">
        <v>0</v>
      </c>
      <c r="FU175" s="17">
        <v>0</v>
      </c>
      <c r="FV175" s="17">
        <v>0</v>
      </c>
      <c r="FW175" s="17">
        <v>0</v>
      </c>
      <c r="FX175" s="17">
        <v>0</v>
      </c>
      <c r="FY175" s="17">
        <v>0</v>
      </c>
      <c r="FZ175" s="17">
        <v>0</v>
      </c>
      <c r="GA175" s="17">
        <v>0</v>
      </c>
      <c r="GB175" s="17">
        <v>0</v>
      </c>
      <c r="GC175" s="17">
        <v>0</v>
      </c>
      <c r="GD175" s="17">
        <v>0</v>
      </c>
      <c r="GE175" s="17">
        <v>0.19102492734214901</v>
      </c>
      <c r="GF175" s="16"/>
      <c r="GG175" s="16"/>
      <c r="GH175" s="16"/>
      <c r="GI175" s="16"/>
      <c r="GJ175" s="16"/>
      <c r="GK175" s="16"/>
      <c r="GL175" s="16"/>
      <c r="GM175" s="16"/>
      <c r="GN175" s="16"/>
      <c r="GO175" s="16"/>
      <c r="GP175" s="16"/>
      <c r="GQ175" s="16">
        <v>0</v>
      </c>
      <c r="GR175" s="16"/>
      <c r="GS175" s="16"/>
      <c r="GT175" s="16"/>
      <c r="GU175" s="16"/>
      <c r="GV175" s="16"/>
      <c r="GW175" s="16"/>
      <c r="GX175" s="16"/>
      <c r="GY175" s="16"/>
      <c r="GZ175" s="16"/>
      <c r="HA175" s="16"/>
      <c r="HB175" s="16"/>
      <c r="HC175" s="16">
        <v>0</v>
      </c>
      <c r="HD175" s="16"/>
      <c r="HE175" s="16"/>
      <c r="HF175" s="16"/>
      <c r="HG175" s="16"/>
      <c r="HH175" s="16"/>
      <c r="HI175" s="16"/>
      <c r="HJ175" s="16"/>
      <c r="HK175" s="16"/>
      <c r="HL175" s="16"/>
      <c r="HM175" s="16"/>
      <c r="HN175" s="16"/>
      <c r="HO175" s="16">
        <v>0</v>
      </c>
      <c r="HP175" s="16"/>
      <c r="HQ175" s="16"/>
      <c r="HR175" s="16"/>
      <c r="HS175" s="16"/>
      <c r="HT175" s="16"/>
      <c r="HU175" s="16"/>
      <c r="HV175" s="16"/>
      <c r="HW175" s="16"/>
      <c r="HX175" s="16"/>
      <c r="HY175" s="16"/>
      <c r="HZ175" s="16"/>
      <c r="IA175" s="16">
        <v>0</v>
      </c>
      <c r="IB175" s="16"/>
      <c r="IC175" s="16"/>
      <c r="ID175" s="16"/>
      <c r="IE175" s="16"/>
      <c r="IF175" s="16"/>
      <c r="IG175" s="16"/>
      <c r="IH175" s="16"/>
      <c r="II175" s="16"/>
      <c r="IJ175" s="16"/>
      <c r="IK175" s="16"/>
      <c r="IL175" s="16"/>
      <c r="IM175" s="16">
        <v>0</v>
      </c>
      <c r="IN175" s="16"/>
      <c r="IO175" s="16"/>
      <c r="IP175" s="16"/>
      <c r="IQ175" s="16"/>
      <c r="IR175" s="16"/>
      <c r="IS175" s="16"/>
      <c r="IT175" s="16"/>
      <c r="IU175" s="16"/>
      <c r="IV175" s="16"/>
      <c r="IW175" s="16"/>
      <c r="IX175" s="16"/>
      <c r="IY175" s="16">
        <v>0</v>
      </c>
      <c r="IZ175" s="16"/>
      <c r="JA175" s="16"/>
      <c r="JB175" s="16"/>
      <c r="JC175" s="16"/>
      <c r="JD175" s="16"/>
      <c r="JE175" s="16"/>
      <c r="JF175" s="16"/>
      <c r="JG175" s="16"/>
      <c r="JH175" s="16"/>
      <c r="JI175" s="16"/>
      <c r="JJ175" s="16"/>
      <c r="JK175" s="16">
        <v>0</v>
      </c>
      <c r="JL175" s="16"/>
      <c r="JM175" s="16"/>
      <c r="JN175" s="16"/>
      <c r="JO175" s="16"/>
      <c r="JP175" s="16"/>
      <c r="JQ175" s="16"/>
      <c r="JR175" s="16"/>
      <c r="JS175" s="16"/>
      <c r="JT175" s="16"/>
      <c r="JU175" s="16"/>
      <c r="JV175" s="16"/>
      <c r="JW175" s="16">
        <v>0</v>
      </c>
      <c r="JX175" s="16"/>
      <c r="JY175" s="16"/>
      <c r="JZ175" s="16"/>
      <c r="KA175" s="16"/>
      <c r="KB175" s="16"/>
      <c r="KC175" s="16"/>
      <c r="KD175" s="16"/>
      <c r="KE175" s="16"/>
      <c r="KF175" s="16"/>
      <c r="KG175" s="16"/>
      <c r="KH175" s="16"/>
      <c r="KI175" s="16">
        <v>0</v>
      </c>
      <c r="KJ175" s="16"/>
      <c r="KK175" s="16"/>
      <c r="KL175" s="16"/>
      <c r="KM175" s="16"/>
      <c r="KN175" s="16"/>
      <c r="KO175" s="16"/>
      <c r="KP175" s="16"/>
      <c r="KQ175" s="16"/>
      <c r="KR175" s="16"/>
      <c r="KS175" s="16"/>
      <c r="KT175" s="16"/>
      <c r="KU175" s="16">
        <v>0</v>
      </c>
      <c r="KV175" s="16"/>
      <c r="KW175" s="16"/>
      <c r="KX175" s="16"/>
      <c r="KY175" s="16"/>
      <c r="KZ175" s="16"/>
      <c r="LA175" s="16"/>
      <c r="LB175" s="16"/>
      <c r="LC175" s="16"/>
      <c r="LD175" s="16"/>
      <c r="LE175" s="16"/>
      <c r="LF175" s="16"/>
      <c r="LG175" s="16">
        <v>0</v>
      </c>
      <c r="LH175" s="16"/>
      <c r="LI175" s="16"/>
      <c r="LJ175" s="16"/>
      <c r="LK175" s="16"/>
      <c r="LL175" s="16"/>
      <c r="LM175" s="16"/>
      <c r="LN175" s="16"/>
      <c r="LO175" s="16"/>
      <c r="LP175" s="16"/>
      <c r="LQ175" s="16"/>
      <c r="LR175" s="16"/>
      <c r="LS175" s="16">
        <v>928</v>
      </c>
      <c r="LT175" s="15"/>
      <c r="LU175" s="15"/>
      <c r="LV175" s="15"/>
      <c r="LW175" s="15"/>
      <c r="LX175" s="15"/>
      <c r="LY175" s="15"/>
      <c r="LZ175" s="15"/>
      <c r="MA175" s="15"/>
      <c r="MB175" s="15"/>
      <c r="MC175" s="15"/>
      <c r="MD175" s="15"/>
      <c r="ME175" s="15">
        <v>0</v>
      </c>
      <c r="MF175" s="15"/>
      <c r="MG175" s="15"/>
      <c r="MH175" s="15"/>
      <c r="MI175" s="15"/>
      <c r="MJ175" s="15"/>
      <c r="MK175" s="15"/>
      <c r="ML175" s="15"/>
      <c r="MM175" s="15"/>
      <c r="MN175" s="15"/>
      <c r="MO175" s="15"/>
      <c r="MP175" s="15"/>
      <c r="MQ175" s="15">
        <v>0</v>
      </c>
      <c r="MR175" s="15"/>
      <c r="MS175" s="15"/>
      <c r="MT175" s="15"/>
      <c r="MU175" s="15"/>
      <c r="MV175" s="15"/>
      <c r="MW175" s="15"/>
      <c r="MX175" s="15"/>
      <c r="MY175" s="15"/>
      <c r="MZ175" s="15"/>
      <c r="NA175" s="15"/>
      <c r="NB175" s="15"/>
      <c r="NC175" s="15">
        <v>0</v>
      </c>
      <c r="ND175" s="15"/>
      <c r="NE175" s="15"/>
      <c r="NF175" s="15"/>
      <c r="NG175" s="15"/>
      <c r="NH175" s="15"/>
      <c r="NI175" s="15"/>
      <c r="NJ175" s="15"/>
      <c r="NK175" s="15"/>
      <c r="NL175" s="15"/>
      <c r="NM175" s="15"/>
      <c r="NN175" s="15"/>
      <c r="NO175" s="15">
        <v>0</v>
      </c>
      <c r="NP175" s="15"/>
      <c r="NQ175" s="15"/>
      <c r="NR175" s="15"/>
      <c r="NS175" s="15"/>
      <c r="NT175" s="15"/>
      <c r="NU175" s="15"/>
      <c r="NV175" s="15"/>
      <c r="NW175" s="15"/>
      <c r="NX175" s="15"/>
      <c r="NY175" s="15"/>
      <c r="NZ175" s="15"/>
      <c r="OA175" s="15">
        <v>0</v>
      </c>
      <c r="OB175" s="15"/>
      <c r="OC175" s="15"/>
      <c r="OD175" s="15"/>
      <c r="OE175" s="15"/>
      <c r="OF175" s="15"/>
      <c r="OG175" s="15"/>
      <c r="OH175" s="15"/>
      <c r="OI175" s="15"/>
      <c r="OJ175" s="15"/>
      <c r="OK175" s="15"/>
      <c r="OL175" s="15"/>
      <c r="OM175" s="15">
        <v>0</v>
      </c>
      <c r="ON175" s="15"/>
      <c r="OO175" s="15"/>
      <c r="OP175" s="15"/>
      <c r="OQ175" s="15"/>
      <c r="OR175" s="15"/>
      <c r="OS175" s="15"/>
      <c r="OT175" s="15"/>
      <c r="OU175" s="15"/>
      <c r="OV175" s="15"/>
      <c r="OW175" s="15"/>
      <c r="OX175" s="15"/>
      <c r="OY175" s="15">
        <v>0</v>
      </c>
      <c r="OZ175" s="15"/>
      <c r="PA175" s="15"/>
      <c r="PB175" s="15"/>
      <c r="PC175" s="15"/>
      <c r="PD175" s="15"/>
      <c r="PE175" s="15"/>
      <c r="PF175" s="15"/>
      <c r="PG175" s="15"/>
      <c r="PH175" s="15"/>
      <c r="PI175" s="15"/>
      <c r="PJ175" s="15"/>
      <c r="PK175" s="15">
        <v>0</v>
      </c>
      <c r="PL175" s="15"/>
      <c r="PM175" s="15"/>
      <c r="PN175" s="15"/>
      <c r="PO175" s="15"/>
      <c r="PP175" s="15"/>
      <c r="PQ175" s="15"/>
      <c r="PR175" s="15"/>
      <c r="PS175" s="15"/>
      <c r="PT175" s="15"/>
      <c r="PU175" s="15"/>
      <c r="PV175" s="15"/>
      <c r="PW175" s="15">
        <v>0</v>
      </c>
      <c r="PX175" s="15"/>
      <c r="PY175" s="15"/>
      <c r="PZ175" s="15"/>
      <c r="QA175" s="15"/>
      <c r="QB175" s="15"/>
      <c r="QC175" s="15"/>
      <c r="QD175" s="15"/>
      <c r="QE175" s="15"/>
      <c r="QF175" s="15"/>
      <c r="QG175" s="15"/>
      <c r="QH175" s="15"/>
      <c r="QI175" s="15">
        <v>0</v>
      </c>
    </row>
    <row r="176" spans="16:451">
      <c r="P176" s="11"/>
      <c r="Q176" s="11"/>
      <c r="R176" s="13"/>
      <c r="S176" s="13" t="s">
        <v>57</v>
      </c>
      <c r="T176" s="16"/>
      <c r="U176" s="16"/>
      <c r="V176" s="16"/>
      <c r="W176" s="16"/>
      <c r="X176" s="16"/>
      <c r="Y176" s="16"/>
      <c r="Z176" s="16"/>
      <c r="AA176" s="16"/>
      <c r="AB176" s="16"/>
      <c r="AC176" s="14">
        <v>1</v>
      </c>
      <c r="AD176" s="14"/>
      <c r="AE176" s="1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>
        <v>0</v>
      </c>
      <c r="AP176" s="24"/>
      <c r="AQ176" s="24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>
        <v>0</v>
      </c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>
        <v>0</v>
      </c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>
        <v>0</v>
      </c>
      <c r="BZ176" s="15"/>
      <c r="CA176" s="15"/>
      <c r="CB176" s="17" t="e">
        <v>#DIV/0!</v>
      </c>
      <c r="CC176" s="17" t="e">
        <v>#DIV/0!</v>
      </c>
      <c r="CD176" s="17" t="e">
        <v>#DIV/0!</v>
      </c>
      <c r="CE176" s="17" t="e">
        <v>#DIV/0!</v>
      </c>
      <c r="CF176" s="17" t="e">
        <v>#DIV/0!</v>
      </c>
      <c r="CG176" s="17" t="e">
        <v>#DIV/0!</v>
      </c>
      <c r="CH176" s="17" t="e">
        <v>#DIV/0!</v>
      </c>
      <c r="CI176" s="17" t="e">
        <v>#DIV/0!</v>
      </c>
      <c r="CJ176" s="17" t="e">
        <v>#DIV/0!</v>
      </c>
      <c r="CK176" s="17" t="e">
        <v>#DIV/0!</v>
      </c>
      <c r="CL176" s="17" t="e">
        <v>#DIV/0!</v>
      </c>
      <c r="CM176" s="17" t="e">
        <v>#DIV/0!</v>
      </c>
      <c r="CN176" s="17" t="e">
        <v>#DIV/0!</v>
      </c>
      <c r="CO176" s="17" t="e">
        <v>#DIV/0!</v>
      </c>
      <c r="CP176" s="17" t="e">
        <v>#DIV/0!</v>
      </c>
      <c r="CQ176" s="17" t="e">
        <v>#DIV/0!</v>
      </c>
      <c r="CR176" s="17" t="e">
        <v>#DIV/0!</v>
      </c>
      <c r="CS176" s="17" t="e">
        <v>#DIV/0!</v>
      </c>
      <c r="CT176" s="17" t="e">
        <v>#DIV/0!</v>
      </c>
      <c r="CU176" s="17" t="e">
        <v>#DIV/0!</v>
      </c>
      <c r="CV176" s="17" t="e">
        <v>#DIV/0!</v>
      </c>
      <c r="CW176" s="17" t="e">
        <v>#DIV/0!</v>
      </c>
      <c r="CX176" s="17" t="e">
        <v>#DIV/0!</v>
      </c>
      <c r="CY176" s="17" t="e">
        <v>#DIV/0!</v>
      </c>
      <c r="CZ176" s="17">
        <v>0</v>
      </c>
      <c r="DA176" s="17">
        <v>0</v>
      </c>
      <c r="DB176" s="17">
        <v>0</v>
      </c>
      <c r="DC176" s="17">
        <v>0</v>
      </c>
      <c r="DD176" s="17">
        <v>0</v>
      </c>
      <c r="DE176" s="17">
        <v>0</v>
      </c>
      <c r="DF176" s="17">
        <v>0</v>
      </c>
      <c r="DG176" s="17">
        <v>0</v>
      </c>
      <c r="DH176" s="17">
        <v>0</v>
      </c>
      <c r="DI176" s="17">
        <v>0.1673013352757711</v>
      </c>
      <c r="DJ176" s="17">
        <v>0</v>
      </c>
      <c r="DK176" s="17">
        <v>0</v>
      </c>
      <c r="DL176" s="18">
        <v>0</v>
      </c>
      <c r="DM176" s="18">
        <v>0</v>
      </c>
      <c r="DN176" s="18">
        <v>0</v>
      </c>
      <c r="DO176" s="18">
        <v>0</v>
      </c>
      <c r="DP176" s="18">
        <v>0</v>
      </c>
      <c r="DQ176" s="18">
        <v>0</v>
      </c>
      <c r="DR176" s="18">
        <v>0</v>
      </c>
      <c r="DS176" s="18">
        <v>0</v>
      </c>
      <c r="DT176" s="18">
        <v>0</v>
      </c>
      <c r="DU176" s="18">
        <v>115.66932277165441</v>
      </c>
      <c r="DV176" s="18">
        <v>0</v>
      </c>
      <c r="DW176" s="18">
        <v>0</v>
      </c>
      <c r="DX176" s="18">
        <v>0</v>
      </c>
      <c r="DY176" s="18">
        <v>0</v>
      </c>
      <c r="DZ176" s="18">
        <v>0</v>
      </c>
      <c r="EA176" s="18">
        <v>0</v>
      </c>
      <c r="EB176" s="18">
        <v>0</v>
      </c>
      <c r="EC176" s="18">
        <v>0</v>
      </c>
      <c r="ED176" s="18">
        <v>0</v>
      </c>
      <c r="EE176" s="18">
        <v>0</v>
      </c>
      <c r="EF176" s="18">
        <v>0</v>
      </c>
      <c r="EG176" s="18">
        <v>59.742149516408396</v>
      </c>
      <c r="EH176" s="18">
        <v>0</v>
      </c>
      <c r="EI176" s="18">
        <v>0</v>
      </c>
      <c r="EJ176" s="18">
        <v>0</v>
      </c>
      <c r="EK176" s="18">
        <v>0</v>
      </c>
      <c r="EL176" s="18">
        <v>0</v>
      </c>
      <c r="EM176" s="18">
        <v>0</v>
      </c>
      <c r="EN176" s="18">
        <v>0</v>
      </c>
      <c r="EO176" s="18">
        <v>0</v>
      </c>
      <c r="EP176" s="18">
        <v>0</v>
      </c>
      <c r="EQ176" s="18">
        <v>0</v>
      </c>
      <c r="ER176" s="18">
        <v>0</v>
      </c>
      <c r="ES176" s="18">
        <v>56.479655810542816</v>
      </c>
      <c r="ET176" s="18">
        <v>0</v>
      </c>
      <c r="EU176" s="18">
        <v>0</v>
      </c>
      <c r="EV176" s="18">
        <v>0</v>
      </c>
      <c r="EW176" s="18">
        <v>0</v>
      </c>
      <c r="EX176" s="18">
        <v>0</v>
      </c>
      <c r="EY176" s="18">
        <v>0</v>
      </c>
      <c r="EZ176" s="18">
        <v>0</v>
      </c>
      <c r="FA176" s="18">
        <v>0</v>
      </c>
      <c r="FB176" s="18">
        <v>0</v>
      </c>
      <c r="FC176" s="18">
        <v>0</v>
      </c>
      <c r="FD176" s="18">
        <v>0</v>
      </c>
      <c r="FE176" s="18">
        <v>717.46165656968094</v>
      </c>
      <c r="FF176" s="18">
        <v>0</v>
      </c>
      <c r="FG176" s="18">
        <v>0</v>
      </c>
      <c r="FH176" s="14">
        <v>0</v>
      </c>
      <c r="FI176" s="14">
        <v>0</v>
      </c>
      <c r="FJ176" s="14">
        <v>0</v>
      </c>
      <c r="FK176" s="14">
        <v>0</v>
      </c>
      <c r="FL176" s="14">
        <v>0</v>
      </c>
      <c r="FM176" s="14">
        <v>0</v>
      </c>
      <c r="FN176" s="14">
        <v>0</v>
      </c>
      <c r="FO176" s="14">
        <v>0</v>
      </c>
      <c r="FP176" s="14">
        <v>0</v>
      </c>
      <c r="FQ176" s="14">
        <v>89225267</v>
      </c>
      <c r="FR176" s="14">
        <v>0</v>
      </c>
      <c r="FS176" s="14">
        <v>0</v>
      </c>
      <c r="FT176" s="17">
        <v>0</v>
      </c>
      <c r="FU176" s="17">
        <v>0</v>
      </c>
      <c r="FV176" s="17">
        <v>0</v>
      </c>
      <c r="FW176" s="17">
        <v>0</v>
      </c>
      <c r="FX176" s="17">
        <v>0</v>
      </c>
      <c r="FY176" s="17">
        <v>0</v>
      </c>
      <c r="FZ176" s="17">
        <v>0</v>
      </c>
      <c r="GA176" s="17">
        <v>0</v>
      </c>
      <c r="GB176" s="17">
        <v>0</v>
      </c>
      <c r="GC176" s="17">
        <v>0.17544927021624962</v>
      </c>
      <c r="GD176" s="17">
        <v>0</v>
      </c>
      <c r="GE176" s="17">
        <v>0</v>
      </c>
      <c r="GF176" s="16"/>
      <c r="GG176" s="16"/>
      <c r="GH176" s="16"/>
      <c r="GI176" s="16"/>
      <c r="GJ176" s="16"/>
      <c r="GK176" s="16"/>
      <c r="GL176" s="16"/>
      <c r="GM176" s="16"/>
      <c r="GN176" s="16"/>
      <c r="GO176" s="16">
        <v>0</v>
      </c>
      <c r="GP176" s="16"/>
      <c r="GQ176" s="16"/>
      <c r="GR176" s="16"/>
      <c r="GS176" s="16"/>
      <c r="GT176" s="16"/>
      <c r="GU176" s="16"/>
      <c r="GV176" s="16"/>
      <c r="GW176" s="16"/>
      <c r="GX176" s="16"/>
      <c r="GY176" s="16"/>
      <c r="GZ176" s="16"/>
      <c r="HA176" s="16">
        <v>0</v>
      </c>
      <c r="HB176" s="16"/>
      <c r="HC176" s="16"/>
      <c r="HD176" s="16"/>
      <c r="HE176" s="16"/>
      <c r="HF176" s="16"/>
      <c r="HG176" s="16"/>
      <c r="HH176" s="16"/>
      <c r="HI176" s="16"/>
      <c r="HJ176" s="16"/>
      <c r="HK176" s="16"/>
      <c r="HL176" s="16"/>
      <c r="HM176" s="16">
        <v>0</v>
      </c>
      <c r="HN176" s="16"/>
      <c r="HO176" s="16"/>
      <c r="HP176" s="16"/>
      <c r="HQ176" s="16"/>
      <c r="HR176" s="16"/>
      <c r="HS176" s="16"/>
      <c r="HT176" s="16"/>
      <c r="HU176" s="16"/>
      <c r="HV176" s="16"/>
      <c r="HW176" s="16"/>
      <c r="HX176" s="16"/>
      <c r="HY176" s="16">
        <v>0</v>
      </c>
      <c r="HZ176" s="16"/>
      <c r="IA176" s="16"/>
      <c r="IB176" s="16"/>
      <c r="IC176" s="16"/>
      <c r="ID176" s="16"/>
      <c r="IE176" s="16"/>
      <c r="IF176" s="16"/>
      <c r="IG176" s="16"/>
      <c r="IH176" s="16"/>
      <c r="II176" s="16"/>
      <c r="IJ176" s="16"/>
      <c r="IK176" s="16">
        <v>0</v>
      </c>
      <c r="IL176" s="16"/>
      <c r="IM176" s="16"/>
      <c r="IN176" s="16"/>
      <c r="IO176" s="16"/>
      <c r="IP176" s="16"/>
      <c r="IQ176" s="16"/>
      <c r="IR176" s="16"/>
      <c r="IS176" s="16"/>
      <c r="IT176" s="16"/>
      <c r="IU176" s="16"/>
      <c r="IV176" s="16"/>
      <c r="IW176" s="16">
        <v>0</v>
      </c>
      <c r="IX176" s="16"/>
      <c r="IY176" s="16"/>
      <c r="IZ176" s="16"/>
      <c r="JA176" s="16"/>
      <c r="JB176" s="16"/>
      <c r="JC176" s="16"/>
      <c r="JD176" s="16"/>
      <c r="JE176" s="16"/>
      <c r="JF176" s="16"/>
      <c r="JG176" s="16"/>
      <c r="JH176" s="16"/>
      <c r="JI176" s="16">
        <v>0</v>
      </c>
      <c r="JJ176" s="16"/>
      <c r="JK176" s="16"/>
      <c r="JL176" s="16"/>
      <c r="JM176" s="16"/>
      <c r="JN176" s="16"/>
      <c r="JO176" s="16"/>
      <c r="JP176" s="16"/>
      <c r="JQ176" s="16"/>
      <c r="JR176" s="16"/>
      <c r="JS176" s="16"/>
      <c r="JT176" s="16"/>
      <c r="JU176" s="16">
        <v>0</v>
      </c>
      <c r="JV176" s="16"/>
      <c r="JW176" s="16"/>
      <c r="JX176" s="16"/>
      <c r="JY176" s="16"/>
      <c r="JZ176" s="16"/>
      <c r="KA176" s="16"/>
      <c r="KB176" s="16"/>
      <c r="KC176" s="16"/>
      <c r="KD176" s="16"/>
      <c r="KE176" s="16"/>
      <c r="KF176" s="16"/>
      <c r="KG176" s="16">
        <v>0</v>
      </c>
      <c r="KH176" s="16"/>
      <c r="KI176" s="16"/>
      <c r="KJ176" s="16"/>
      <c r="KK176" s="16"/>
      <c r="KL176" s="16"/>
      <c r="KM176" s="16"/>
      <c r="KN176" s="16"/>
      <c r="KO176" s="16"/>
      <c r="KP176" s="16"/>
      <c r="KQ176" s="16"/>
      <c r="KR176" s="16"/>
      <c r="KS176" s="16">
        <v>6194</v>
      </c>
      <c r="KT176" s="16"/>
      <c r="KU176" s="16"/>
      <c r="KV176" s="16"/>
      <c r="KW176" s="16"/>
      <c r="KX176" s="16"/>
      <c r="KY176" s="16"/>
      <c r="KZ176" s="16"/>
      <c r="LA176" s="16"/>
      <c r="LB176" s="16"/>
      <c r="LC176" s="16"/>
      <c r="LD176" s="16"/>
      <c r="LE176" s="16">
        <v>0</v>
      </c>
      <c r="LF176" s="16"/>
      <c r="LG176" s="16"/>
      <c r="LH176" s="16"/>
      <c r="LI176" s="16"/>
      <c r="LJ176" s="16"/>
      <c r="LK176" s="16"/>
      <c r="LL176" s="16"/>
      <c r="LM176" s="16"/>
      <c r="LN176" s="16"/>
      <c r="LO176" s="16"/>
      <c r="LP176" s="16"/>
      <c r="LQ176" s="16">
        <v>0</v>
      </c>
      <c r="LR176" s="16"/>
      <c r="LS176" s="16"/>
      <c r="LT176" s="15"/>
      <c r="LU176" s="15"/>
      <c r="LV176" s="15"/>
      <c r="LW176" s="15"/>
      <c r="LX176" s="15"/>
      <c r="LY176" s="15"/>
      <c r="LZ176" s="15"/>
      <c r="MA176" s="15"/>
      <c r="MB176" s="15"/>
      <c r="MC176" s="15">
        <v>0</v>
      </c>
      <c r="MD176" s="15"/>
      <c r="ME176" s="15"/>
      <c r="MF176" s="15"/>
      <c r="MG176" s="15"/>
      <c r="MH176" s="15"/>
      <c r="MI176" s="15"/>
      <c r="MJ176" s="15"/>
      <c r="MK176" s="15"/>
      <c r="ML176" s="15"/>
      <c r="MM176" s="15"/>
      <c r="MN176" s="15"/>
      <c r="MO176" s="15">
        <v>0</v>
      </c>
      <c r="MP176" s="15"/>
      <c r="MQ176" s="15"/>
      <c r="MR176" s="15"/>
      <c r="MS176" s="15"/>
      <c r="MT176" s="15"/>
      <c r="MU176" s="15"/>
      <c r="MV176" s="15"/>
      <c r="MW176" s="15"/>
      <c r="MX176" s="15"/>
      <c r="MY176" s="15"/>
      <c r="MZ176" s="15"/>
      <c r="NA176" s="15">
        <v>0</v>
      </c>
      <c r="NB176" s="15"/>
      <c r="NC176" s="15"/>
      <c r="ND176" s="15"/>
      <c r="NE176" s="15"/>
      <c r="NF176" s="15"/>
      <c r="NG176" s="15"/>
      <c r="NH176" s="15"/>
      <c r="NI176" s="15"/>
      <c r="NJ176" s="15"/>
      <c r="NK176" s="15"/>
      <c r="NL176" s="15"/>
      <c r="NM176" s="15">
        <v>0</v>
      </c>
      <c r="NN176" s="15"/>
      <c r="NO176" s="15"/>
      <c r="NP176" s="15"/>
      <c r="NQ176" s="15"/>
      <c r="NR176" s="15"/>
      <c r="NS176" s="15"/>
      <c r="NT176" s="15"/>
      <c r="NU176" s="15"/>
      <c r="NV176" s="15"/>
      <c r="NW176" s="15"/>
      <c r="NX176" s="15"/>
      <c r="NY176" s="15">
        <v>0</v>
      </c>
      <c r="NZ176" s="15"/>
      <c r="OA176" s="15"/>
      <c r="OB176" s="15"/>
      <c r="OC176" s="15"/>
      <c r="OD176" s="15"/>
      <c r="OE176" s="15"/>
      <c r="OF176" s="15"/>
      <c r="OG176" s="15"/>
      <c r="OH176" s="15"/>
      <c r="OI176" s="15"/>
      <c r="OJ176" s="15"/>
      <c r="OK176" s="15">
        <v>0</v>
      </c>
      <c r="OL176" s="15"/>
      <c r="OM176" s="15"/>
      <c r="ON176" s="15"/>
      <c r="OO176" s="15"/>
      <c r="OP176" s="15"/>
      <c r="OQ176" s="15"/>
      <c r="OR176" s="15"/>
      <c r="OS176" s="15"/>
      <c r="OT176" s="15"/>
      <c r="OU176" s="15"/>
      <c r="OV176" s="15"/>
      <c r="OW176" s="15">
        <v>0</v>
      </c>
      <c r="OX176" s="15"/>
      <c r="OY176" s="15"/>
      <c r="OZ176" s="15"/>
      <c r="PA176" s="15"/>
      <c r="PB176" s="15"/>
      <c r="PC176" s="15"/>
      <c r="PD176" s="15"/>
      <c r="PE176" s="15"/>
      <c r="PF176" s="15"/>
      <c r="PG176" s="15"/>
      <c r="PH176" s="15"/>
      <c r="PI176" s="15">
        <v>0</v>
      </c>
      <c r="PJ176" s="15"/>
      <c r="PK176" s="15"/>
      <c r="PL176" s="15"/>
      <c r="PM176" s="15"/>
      <c r="PN176" s="15"/>
      <c r="PO176" s="15"/>
      <c r="PP176" s="15"/>
      <c r="PQ176" s="15"/>
      <c r="PR176" s="15"/>
      <c r="PS176" s="15"/>
      <c r="PT176" s="15"/>
      <c r="PU176" s="15">
        <v>0</v>
      </c>
      <c r="PV176" s="15"/>
      <c r="PW176" s="15"/>
      <c r="PX176" s="15"/>
      <c r="PY176" s="15"/>
      <c r="PZ176" s="15"/>
      <c r="QA176" s="15"/>
      <c r="QB176" s="15"/>
      <c r="QC176" s="15"/>
      <c r="QD176" s="15"/>
      <c r="QE176" s="15"/>
      <c r="QF176" s="15"/>
      <c r="QG176" s="15">
        <v>0</v>
      </c>
      <c r="QH176" s="15"/>
      <c r="QI176" s="15"/>
    </row>
    <row r="177" spans="18:451">
      <c r="R177" s="13"/>
      <c r="S177" s="13" t="s">
        <v>58</v>
      </c>
      <c r="T177" s="16"/>
      <c r="U177" s="16"/>
      <c r="V177" s="16"/>
      <c r="W177" s="16"/>
      <c r="X177" s="16"/>
      <c r="Y177" s="16"/>
      <c r="Z177" s="16"/>
      <c r="AA177" s="16"/>
      <c r="AB177" s="16"/>
      <c r="AC177" s="14"/>
      <c r="AD177" s="14">
        <v>1</v>
      </c>
      <c r="AE177" s="1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>
        <v>0</v>
      </c>
      <c r="AQ177" s="24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>
        <v>0</v>
      </c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>
        <v>0</v>
      </c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>
        <v>17614.120000000006</v>
      </c>
      <c r="CA177" s="15"/>
      <c r="CB177" s="17" t="e">
        <v>#DIV/0!</v>
      </c>
      <c r="CC177" s="17" t="e">
        <v>#DIV/0!</v>
      </c>
      <c r="CD177" s="17" t="e">
        <v>#DIV/0!</v>
      </c>
      <c r="CE177" s="17" t="e">
        <v>#DIV/0!</v>
      </c>
      <c r="CF177" s="17" t="e">
        <v>#DIV/0!</v>
      </c>
      <c r="CG177" s="17" t="e">
        <v>#DIV/0!</v>
      </c>
      <c r="CH177" s="17" t="e">
        <v>#DIV/0!</v>
      </c>
      <c r="CI177" s="17" t="e">
        <v>#DIV/0!</v>
      </c>
      <c r="CJ177" s="17" t="e">
        <v>#DIV/0!</v>
      </c>
      <c r="CK177" s="17" t="e">
        <v>#DIV/0!</v>
      </c>
      <c r="CL177" s="17" t="e">
        <v>#DIV/0!</v>
      </c>
      <c r="CM177" s="17" t="e">
        <v>#DIV/0!</v>
      </c>
      <c r="CN177" s="17" t="e">
        <v>#DIV/0!</v>
      </c>
      <c r="CO177" s="17" t="e">
        <v>#DIV/0!</v>
      </c>
      <c r="CP177" s="17" t="e">
        <v>#DIV/0!</v>
      </c>
      <c r="CQ177" s="17" t="e">
        <v>#DIV/0!</v>
      </c>
      <c r="CR177" s="17" t="e">
        <v>#DIV/0!</v>
      </c>
      <c r="CS177" s="17" t="e">
        <v>#DIV/0!</v>
      </c>
      <c r="CT177" s="17" t="e">
        <v>#DIV/0!</v>
      </c>
      <c r="CU177" s="17" t="e">
        <v>#DIV/0!</v>
      </c>
      <c r="CV177" s="17" t="e">
        <v>#DIV/0!</v>
      </c>
      <c r="CW177" s="17" t="e">
        <v>#DIV/0!</v>
      </c>
      <c r="CX177" s="17" t="e">
        <v>#DIV/0!</v>
      </c>
      <c r="CY177" s="17" t="e">
        <v>#DIV/0!</v>
      </c>
      <c r="CZ177" s="17">
        <v>0</v>
      </c>
      <c r="DA177" s="17">
        <v>0</v>
      </c>
      <c r="DB177" s="17">
        <v>0</v>
      </c>
      <c r="DC177" s="17">
        <v>0</v>
      </c>
      <c r="DD177" s="17">
        <v>0</v>
      </c>
      <c r="DE177" s="17">
        <v>0</v>
      </c>
      <c r="DF177" s="17">
        <v>0</v>
      </c>
      <c r="DG177" s="17">
        <v>0</v>
      </c>
      <c r="DH177" s="17">
        <v>0</v>
      </c>
      <c r="DI177" s="17">
        <v>0</v>
      </c>
      <c r="DJ177" s="17">
        <v>0.17469816930447721</v>
      </c>
      <c r="DK177" s="17">
        <v>0</v>
      </c>
      <c r="DL177" s="18">
        <v>0</v>
      </c>
      <c r="DM177" s="18">
        <v>0</v>
      </c>
      <c r="DN177" s="18">
        <v>0</v>
      </c>
      <c r="DO177" s="18">
        <v>0</v>
      </c>
      <c r="DP177" s="18">
        <v>0</v>
      </c>
      <c r="DQ177" s="18">
        <v>0</v>
      </c>
      <c r="DR177" s="18">
        <v>0</v>
      </c>
      <c r="DS177" s="18">
        <v>0</v>
      </c>
      <c r="DT177" s="18">
        <v>0</v>
      </c>
      <c r="DU177" s="18">
        <v>0</v>
      </c>
      <c r="DV177" s="18">
        <v>117.02901289270557</v>
      </c>
      <c r="DW177" s="18">
        <v>0</v>
      </c>
      <c r="DX177" s="18">
        <v>0</v>
      </c>
      <c r="DY177" s="18">
        <v>0</v>
      </c>
      <c r="DZ177" s="18">
        <v>0</v>
      </c>
      <c r="EA177" s="18">
        <v>0</v>
      </c>
      <c r="EB177" s="18">
        <v>0</v>
      </c>
      <c r="EC177" s="18">
        <v>0</v>
      </c>
      <c r="ED177" s="18">
        <v>0</v>
      </c>
      <c r="EE177" s="18">
        <v>0</v>
      </c>
      <c r="EF177" s="18">
        <v>0</v>
      </c>
      <c r="EG177" s="18">
        <v>0</v>
      </c>
      <c r="EH177" s="18">
        <v>59.425025097188083</v>
      </c>
      <c r="EI177" s="18">
        <v>0</v>
      </c>
      <c r="EJ177" s="18">
        <v>0</v>
      </c>
      <c r="EK177" s="18">
        <v>0</v>
      </c>
      <c r="EL177" s="18">
        <v>0</v>
      </c>
      <c r="EM177" s="18">
        <v>0</v>
      </c>
      <c r="EN177" s="18">
        <v>0</v>
      </c>
      <c r="EO177" s="18">
        <v>0</v>
      </c>
      <c r="EP177" s="18">
        <v>0</v>
      </c>
      <c r="EQ177" s="18">
        <v>0</v>
      </c>
      <c r="ER177" s="18">
        <v>0</v>
      </c>
      <c r="ES177" s="18">
        <v>0</v>
      </c>
      <c r="ET177" s="18">
        <v>58.645715403863782</v>
      </c>
      <c r="EU177" s="18">
        <v>0</v>
      </c>
      <c r="EV177" s="18">
        <v>0</v>
      </c>
      <c r="EW177" s="18">
        <v>0</v>
      </c>
      <c r="EX177" s="18">
        <v>0</v>
      </c>
      <c r="EY177" s="18">
        <v>0</v>
      </c>
      <c r="EZ177" s="18">
        <v>0</v>
      </c>
      <c r="FA177" s="18">
        <v>0</v>
      </c>
      <c r="FB177" s="18">
        <v>0</v>
      </c>
      <c r="FC177" s="18">
        <v>0</v>
      </c>
      <c r="FD177" s="18">
        <v>0</v>
      </c>
      <c r="FE177" s="18">
        <v>0</v>
      </c>
      <c r="FF177" s="18">
        <v>662.40515803884125</v>
      </c>
      <c r="FG177" s="18">
        <v>0</v>
      </c>
      <c r="FH177" s="14">
        <v>0</v>
      </c>
      <c r="FI177" s="14">
        <v>0</v>
      </c>
      <c r="FJ177" s="14">
        <v>0</v>
      </c>
      <c r="FK177" s="14">
        <v>0</v>
      </c>
      <c r="FL177" s="14">
        <v>0</v>
      </c>
      <c r="FM177" s="14">
        <v>0</v>
      </c>
      <c r="FN177" s="14">
        <v>0</v>
      </c>
      <c r="FO177" s="14">
        <v>0</v>
      </c>
      <c r="FP177" s="14">
        <v>0</v>
      </c>
      <c r="FQ177" s="14">
        <v>0</v>
      </c>
      <c r="FR177" s="14">
        <v>1072763464</v>
      </c>
      <c r="FS177" s="14">
        <v>0</v>
      </c>
      <c r="FT177" s="17">
        <v>0</v>
      </c>
      <c r="FU177" s="17">
        <v>0</v>
      </c>
      <c r="FV177" s="17">
        <v>0</v>
      </c>
      <c r="FW177" s="17">
        <v>0</v>
      </c>
      <c r="FX177" s="17">
        <v>0</v>
      </c>
      <c r="FY177" s="17">
        <v>0</v>
      </c>
      <c r="FZ177" s="17">
        <v>0</v>
      </c>
      <c r="GA177" s="17">
        <v>0</v>
      </c>
      <c r="GB177" s="17">
        <v>0</v>
      </c>
      <c r="GC177" s="17">
        <v>0</v>
      </c>
      <c r="GD177" s="17">
        <v>0.13942751748115123</v>
      </c>
      <c r="GE177" s="17">
        <v>0</v>
      </c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>
        <v>0</v>
      </c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>
        <v>0</v>
      </c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>
        <v>0</v>
      </c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>
        <v>0</v>
      </c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>
        <v>0</v>
      </c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>
        <v>0</v>
      </c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>
        <v>0</v>
      </c>
      <c r="JK177" s="16"/>
      <c r="JL177" s="16"/>
      <c r="JM177" s="16"/>
      <c r="JN177" s="16"/>
      <c r="JO177" s="16"/>
      <c r="JP177" s="16"/>
      <c r="JQ177" s="16"/>
      <c r="JR177" s="16"/>
      <c r="JS177" s="16"/>
      <c r="JT177" s="16"/>
      <c r="JU177" s="16"/>
      <c r="JV177" s="16">
        <v>0</v>
      </c>
      <c r="JW177" s="16"/>
      <c r="JX177" s="16"/>
      <c r="JY177" s="16"/>
      <c r="JZ177" s="16"/>
      <c r="KA177" s="16"/>
      <c r="KB177" s="16"/>
      <c r="KC177" s="16"/>
      <c r="KD177" s="16"/>
      <c r="KE177" s="16"/>
      <c r="KF177" s="16"/>
      <c r="KG177" s="16"/>
      <c r="KH177" s="16">
        <v>0</v>
      </c>
      <c r="KI177" s="16"/>
      <c r="KJ177" s="16"/>
      <c r="KK177" s="16"/>
      <c r="KL177" s="16"/>
      <c r="KM177" s="16"/>
      <c r="KN177" s="16"/>
      <c r="KO177" s="16"/>
      <c r="KP177" s="16"/>
      <c r="KQ177" s="16"/>
      <c r="KR177" s="16"/>
      <c r="KS177" s="16"/>
      <c r="KT177" s="16">
        <v>0</v>
      </c>
      <c r="KU177" s="16"/>
      <c r="KV177" s="16"/>
      <c r="KW177" s="16"/>
      <c r="KX177" s="16"/>
      <c r="KY177" s="16"/>
      <c r="KZ177" s="16"/>
      <c r="LA177" s="16"/>
      <c r="LB177" s="16"/>
      <c r="LC177" s="16"/>
      <c r="LD177" s="16"/>
      <c r="LE177" s="16"/>
      <c r="LF177" s="16">
        <v>79481</v>
      </c>
      <c r="LG177" s="16"/>
      <c r="LH177" s="16"/>
      <c r="LI177" s="16"/>
      <c r="LJ177" s="16"/>
      <c r="LK177" s="16"/>
      <c r="LL177" s="16"/>
      <c r="LM177" s="16"/>
      <c r="LN177" s="16"/>
      <c r="LO177" s="16"/>
      <c r="LP177" s="16"/>
      <c r="LQ177" s="16"/>
      <c r="LR177" s="16">
        <v>0</v>
      </c>
      <c r="LS177" s="16"/>
      <c r="LT177" s="15"/>
      <c r="LU177" s="15"/>
      <c r="LV177" s="15"/>
      <c r="LW177" s="15"/>
      <c r="LX177" s="15"/>
      <c r="LY177" s="15"/>
      <c r="LZ177" s="15"/>
      <c r="MA177" s="15"/>
      <c r="MB177" s="15"/>
      <c r="MC177" s="15"/>
      <c r="MD177" s="15">
        <v>0</v>
      </c>
      <c r="ME177" s="15"/>
      <c r="MF177" s="15"/>
      <c r="MG177" s="15"/>
      <c r="MH177" s="15"/>
      <c r="MI177" s="15"/>
      <c r="MJ177" s="15"/>
      <c r="MK177" s="15"/>
      <c r="ML177" s="15"/>
      <c r="MM177" s="15"/>
      <c r="MN177" s="15"/>
      <c r="MO177" s="15"/>
      <c r="MP177" s="15">
        <v>0</v>
      </c>
      <c r="MQ177" s="15"/>
      <c r="MR177" s="15"/>
      <c r="MS177" s="15"/>
      <c r="MT177" s="15"/>
      <c r="MU177" s="15"/>
      <c r="MV177" s="15"/>
      <c r="MW177" s="15"/>
      <c r="MX177" s="15"/>
      <c r="MY177" s="15"/>
      <c r="MZ177" s="15"/>
      <c r="NA177" s="15"/>
      <c r="NB177" s="15">
        <v>0</v>
      </c>
      <c r="NC177" s="15"/>
      <c r="ND177" s="15"/>
      <c r="NE177" s="15"/>
      <c r="NF177" s="15"/>
      <c r="NG177" s="15"/>
      <c r="NH177" s="15"/>
      <c r="NI177" s="15"/>
      <c r="NJ177" s="15"/>
      <c r="NK177" s="15"/>
      <c r="NL177" s="15"/>
      <c r="NM177" s="15"/>
      <c r="NN177" s="15">
        <v>0</v>
      </c>
      <c r="NO177" s="15"/>
      <c r="NP177" s="15"/>
      <c r="NQ177" s="15"/>
      <c r="NR177" s="15"/>
      <c r="NS177" s="15"/>
      <c r="NT177" s="15"/>
      <c r="NU177" s="15"/>
      <c r="NV177" s="15"/>
      <c r="NW177" s="15"/>
      <c r="NX177" s="15"/>
      <c r="NY177" s="15"/>
      <c r="NZ177" s="15">
        <v>0</v>
      </c>
      <c r="OA177" s="15"/>
      <c r="OB177" s="15"/>
      <c r="OC177" s="15"/>
      <c r="OD177" s="15"/>
      <c r="OE177" s="15"/>
      <c r="OF177" s="15"/>
      <c r="OG177" s="15"/>
      <c r="OH177" s="15"/>
      <c r="OI177" s="15"/>
      <c r="OJ177" s="15"/>
      <c r="OK177" s="15"/>
      <c r="OL177" s="15">
        <v>0</v>
      </c>
      <c r="OM177" s="15"/>
      <c r="ON177" s="15"/>
      <c r="OO177" s="15"/>
      <c r="OP177" s="15"/>
      <c r="OQ177" s="15"/>
      <c r="OR177" s="15"/>
      <c r="OS177" s="15"/>
      <c r="OT177" s="15"/>
      <c r="OU177" s="15"/>
      <c r="OV177" s="15"/>
      <c r="OW177" s="15"/>
      <c r="OX177" s="15">
        <v>0</v>
      </c>
      <c r="OY177" s="15"/>
      <c r="OZ177" s="15"/>
      <c r="PA177" s="15"/>
      <c r="PB177" s="15"/>
      <c r="PC177" s="15"/>
      <c r="PD177" s="15"/>
      <c r="PE177" s="15"/>
      <c r="PF177" s="15"/>
      <c r="PG177" s="15"/>
      <c r="PH177" s="15"/>
      <c r="PI177" s="15"/>
      <c r="PJ177" s="15">
        <v>0</v>
      </c>
      <c r="PK177" s="15"/>
      <c r="PL177" s="15"/>
      <c r="PM177" s="15"/>
      <c r="PN177" s="15"/>
      <c r="PO177" s="15"/>
      <c r="PP177" s="15"/>
      <c r="PQ177" s="15"/>
      <c r="PR177" s="15"/>
      <c r="PS177" s="15"/>
      <c r="PT177" s="15"/>
      <c r="PU177" s="15"/>
      <c r="PV177" s="15">
        <v>0</v>
      </c>
      <c r="PW177" s="15"/>
      <c r="PX177" s="15"/>
      <c r="PY177" s="15"/>
      <c r="PZ177" s="15"/>
      <c r="QA177" s="15"/>
      <c r="QB177" s="15"/>
      <c r="QC177" s="15"/>
      <c r="QD177" s="15"/>
      <c r="QE177" s="15"/>
      <c r="QF177" s="15"/>
      <c r="QG177" s="15"/>
      <c r="QH177" s="15">
        <v>0</v>
      </c>
      <c r="QI177" s="15"/>
    </row>
    <row r="178" spans="18:451">
      <c r="R178" s="13"/>
      <c r="S178" s="13" t="s">
        <v>59</v>
      </c>
      <c r="T178" s="16"/>
      <c r="U178" s="16"/>
      <c r="V178" s="16"/>
      <c r="W178" s="16"/>
      <c r="X178" s="16"/>
      <c r="Y178" s="16"/>
      <c r="Z178" s="16"/>
      <c r="AA178" s="16"/>
      <c r="AB178" s="16"/>
      <c r="AC178" s="14"/>
      <c r="AD178" s="14"/>
      <c r="AE178" s="14">
        <v>1</v>
      </c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>
        <v>1839718.8200000026</v>
      </c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>
        <v>1839718.8200000026</v>
      </c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>
        <v>0</v>
      </c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>
        <v>0</v>
      </c>
      <c r="CB178" s="17" t="e">
        <v>#DIV/0!</v>
      </c>
      <c r="CC178" s="17" t="e">
        <v>#DIV/0!</v>
      </c>
      <c r="CD178" s="17" t="e">
        <v>#DIV/0!</v>
      </c>
      <c r="CE178" s="17" t="e">
        <v>#DIV/0!</v>
      </c>
      <c r="CF178" s="17" t="e">
        <v>#DIV/0!</v>
      </c>
      <c r="CG178" s="17" t="e">
        <v>#DIV/0!</v>
      </c>
      <c r="CH178" s="17" t="e">
        <v>#DIV/0!</v>
      </c>
      <c r="CI178" s="17" t="e">
        <v>#DIV/0!</v>
      </c>
      <c r="CJ178" s="17" t="e">
        <v>#DIV/0!</v>
      </c>
      <c r="CK178" s="17" t="e">
        <v>#DIV/0!</v>
      </c>
      <c r="CL178" s="17" t="e">
        <v>#DIV/0!</v>
      </c>
      <c r="CM178" s="17" t="e">
        <v>#DIV/0!</v>
      </c>
      <c r="CN178" s="17" t="e">
        <v>#DIV/0!</v>
      </c>
      <c r="CO178" s="17" t="e">
        <v>#DIV/0!</v>
      </c>
      <c r="CP178" s="17" t="e">
        <v>#DIV/0!</v>
      </c>
      <c r="CQ178" s="17" t="e">
        <v>#DIV/0!</v>
      </c>
      <c r="CR178" s="17" t="e">
        <v>#DIV/0!</v>
      </c>
      <c r="CS178" s="17" t="e">
        <v>#DIV/0!</v>
      </c>
      <c r="CT178" s="17" t="e">
        <v>#DIV/0!</v>
      </c>
      <c r="CU178" s="17" t="e">
        <v>#DIV/0!</v>
      </c>
      <c r="CV178" s="17" t="e">
        <v>#DIV/0!</v>
      </c>
      <c r="CW178" s="17" t="e">
        <v>#DIV/0!</v>
      </c>
      <c r="CX178" s="17" t="e">
        <v>#DIV/0!</v>
      </c>
      <c r="CY178" s="17" t="e">
        <v>#DIV/0!</v>
      </c>
      <c r="CZ178" s="17">
        <v>0</v>
      </c>
      <c r="DA178" s="17">
        <v>0</v>
      </c>
      <c r="DB178" s="17">
        <v>0</v>
      </c>
      <c r="DC178" s="17">
        <v>0</v>
      </c>
      <c r="DD178" s="17">
        <v>0</v>
      </c>
      <c r="DE178" s="17">
        <v>0</v>
      </c>
      <c r="DF178" s="17">
        <v>0</v>
      </c>
      <c r="DG178" s="17">
        <v>0</v>
      </c>
      <c r="DH178" s="17">
        <v>0</v>
      </c>
      <c r="DI178" s="17">
        <v>0</v>
      </c>
      <c r="DJ178" s="17">
        <v>0</v>
      </c>
      <c r="DK178" s="17">
        <v>0.16554052644527364</v>
      </c>
      <c r="DL178" s="18">
        <v>0</v>
      </c>
      <c r="DM178" s="18">
        <v>0</v>
      </c>
      <c r="DN178" s="18">
        <v>0</v>
      </c>
      <c r="DO178" s="18">
        <v>0</v>
      </c>
      <c r="DP178" s="18">
        <v>0</v>
      </c>
      <c r="DQ178" s="18">
        <v>0</v>
      </c>
      <c r="DR178" s="18">
        <v>0</v>
      </c>
      <c r="DS178" s="18">
        <v>0</v>
      </c>
      <c r="DT178" s="18">
        <v>0</v>
      </c>
      <c r="DU178" s="18">
        <v>0</v>
      </c>
      <c r="DV178" s="18">
        <v>0</v>
      </c>
      <c r="DW178" s="18">
        <v>113.54350265428889</v>
      </c>
      <c r="DX178" s="18">
        <v>0</v>
      </c>
      <c r="DY178" s="18">
        <v>0</v>
      </c>
      <c r="DZ178" s="18">
        <v>0</v>
      </c>
      <c r="EA178" s="18">
        <v>0</v>
      </c>
      <c r="EB178" s="18">
        <v>0</v>
      </c>
      <c r="EC178" s="18">
        <v>0</v>
      </c>
      <c r="ED178" s="18">
        <v>0</v>
      </c>
      <c r="EE178" s="18">
        <v>0</v>
      </c>
      <c r="EF178" s="18">
        <v>0</v>
      </c>
      <c r="EG178" s="18">
        <v>0</v>
      </c>
      <c r="EH178" s="18">
        <v>0</v>
      </c>
      <c r="EI178" s="18">
        <v>57.36872851105354</v>
      </c>
      <c r="EJ178" s="18">
        <v>0</v>
      </c>
      <c r="EK178" s="18">
        <v>0</v>
      </c>
      <c r="EL178" s="18">
        <v>0</v>
      </c>
      <c r="EM178" s="18">
        <v>0</v>
      </c>
      <c r="EN178" s="18">
        <v>0</v>
      </c>
      <c r="EO178" s="18">
        <v>0</v>
      </c>
      <c r="EP178" s="18">
        <v>0</v>
      </c>
      <c r="EQ178" s="18">
        <v>0</v>
      </c>
      <c r="ER178" s="18">
        <v>0</v>
      </c>
      <c r="ES178" s="18">
        <v>0</v>
      </c>
      <c r="ET178" s="18">
        <v>0</v>
      </c>
      <c r="EU178" s="18">
        <v>58.748076087007817</v>
      </c>
      <c r="EV178" s="18">
        <v>0</v>
      </c>
      <c r="EW178" s="18">
        <v>0</v>
      </c>
      <c r="EX178" s="18">
        <v>0</v>
      </c>
      <c r="EY178" s="18">
        <v>0</v>
      </c>
      <c r="EZ178" s="18">
        <v>0</v>
      </c>
      <c r="FA178" s="18">
        <v>0</v>
      </c>
      <c r="FB178" s="18">
        <v>0</v>
      </c>
      <c r="FC178" s="18">
        <v>0</v>
      </c>
      <c r="FD178" s="18">
        <v>0</v>
      </c>
      <c r="FE178" s="18">
        <v>0</v>
      </c>
      <c r="FF178" s="18">
        <v>0</v>
      </c>
      <c r="FG178" s="18">
        <v>734.37842456677947</v>
      </c>
      <c r="FH178" s="14">
        <v>0</v>
      </c>
      <c r="FI178" s="14">
        <v>0</v>
      </c>
      <c r="FJ178" s="14">
        <v>0</v>
      </c>
      <c r="FK178" s="14">
        <v>0</v>
      </c>
      <c r="FL178" s="14">
        <v>0</v>
      </c>
      <c r="FM178" s="14">
        <v>0</v>
      </c>
      <c r="FN178" s="14">
        <v>0</v>
      </c>
      <c r="FO178" s="14">
        <v>0</v>
      </c>
      <c r="FP178" s="14">
        <v>0</v>
      </c>
      <c r="FQ178" s="14">
        <v>0</v>
      </c>
      <c r="FR178" s="14">
        <v>0</v>
      </c>
      <c r="FS178" s="14">
        <v>2203675657</v>
      </c>
      <c r="FT178" s="17">
        <v>0</v>
      </c>
      <c r="FU178" s="17">
        <v>0</v>
      </c>
      <c r="FV178" s="17">
        <v>0</v>
      </c>
      <c r="FW178" s="17">
        <v>0</v>
      </c>
      <c r="FX178" s="17">
        <v>0</v>
      </c>
      <c r="FY178" s="17">
        <v>0</v>
      </c>
      <c r="FZ178" s="17">
        <v>0</v>
      </c>
      <c r="GA178" s="17">
        <v>0</v>
      </c>
      <c r="GB178" s="17">
        <v>0</v>
      </c>
      <c r="GC178" s="17">
        <v>0</v>
      </c>
      <c r="GD178" s="17">
        <v>0</v>
      </c>
      <c r="GE178" s="17">
        <v>0.20025547402051336</v>
      </c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>
        <v>0</v>
      </c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>
        <v>0</v>
      </c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>
        <v>0</v>
      </c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>
        <v>0</v>
      </c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>
        <v>0</v>
      </c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>
        <v>0</v>
      </c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>
        <v>0</v>
      </c>
      <c r="JL178" s="16"/>
      <c r="JM178" s="16"/>
      <c r="JN178" s="16"/>
      <c r="JO178" s="16"/>
      <c r="JP178" s="16"/>
      <c r="JQ178" s="16"/>
      <c r="JR178" s="16"/>
      <c r="JS178" s="16"/>
      <c r="JT178" s="16"/>
      <c r="JU178" s="16"/>
      <c r="JV178" s="16"/>
      <c r="JW178" s="16">
        <v>0</v>
      </c>
      <c r="JX178" s="16"/>
      <c r="JY178" s="1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>
        <v>0</v>
      </c>
      <c r="KJ178" s="16"/>
      <c r="KK178" s="16"/>
      <c r="KL178" s="16"/>
      <c r="KM178" s="16"/>
      <c r="KN178" s="16"/>
      <c r="KO178" s="16"/>
      <c r="KP178" s="16"/>
      <c r="KQ178" s="16"/>
      <c r="KR178" s="16"/>
      <c r="KS178" s="16"/>
      <c r="KT178" s="16"/>
      <c r="KU178" s="16">
        <v>0</v>
      </c>
      <c r="KV178" s="16"/>
      <c r="KW178" s="16"/>
      <c r="KX178" s="16"/>
      <c r="KY178" s="16"/>
      <c r="KZ178" s="16"/>
      <c r="LA178" s="16"/>
      <c r="LB178" s="16"/>
      <c r="LC178" s="16"/>
      <c r="LD178" s="16"/>
      <c r="LE178" s="16"/>
      <c r="LF178" s="16"/>
      <c r="LG178" s="16">
        <v>0</v>
      </c>
      <c r="LH178" s="16"/>
      <c r="LI178" s="16"/>
      <c r="LJ178" s="16"/>
      <c r="LK178" s="16"/>
      <c r="LL178" s="16"/>
      <c r="LM178" s="16"/>
      <c r="LN178" s="16"/>
      <c r="LO178" s="16"/>
      <c r="LP178" s="16"/>
      <c r="LQ178" s="16"/>
      <c r="LR178" s="16"/>
      <c r="LS178" s="16">
        <v>152374</v>
      </c>
      <c r="LT178" s="15"/>
      <c r="LU178" s="15"/>
      <c r="LV178" s="15"/>
      <c r="LW178" s="15"/>
      <c r="LX178" s="15"/>
      <c r="LY178" s="15"/>
      <c r="LZ178" s="15"/>
      <c r="MA178" s="15"/>
      <c r="MB178" s="15"/>
      <c r="MC178" s="15"/>
      <c r="MD178" s="15"/>
      <c r="ME178" s="15">
        <v>0</v>
      </c>
      <c r="MF178" s="15"/>
      <c r="MG178" s="15"/>
      <c r="MH178" s="15"/>
      <c r="MI178" s="15"/>
      <c r="MJ178" s="15"/>
      <c r="MK178" s="15"/>
      <c r="ML178" s="15"/>
      <c r="MM178" s="15"/>
      <c r="MN178" s="15"/>
      <c r="MO178" s="15"/>
      <c r="MP178" s="15"/>
      <c r="MQ178" s="15">
        <v>0</v>
      </c>
      <c r="MR178" s="15"/>
      <c r="MS178" s="15"/>
      <c r="MT178" s="15"/>
      <c r="MU178" s="15"/>
      <c r="MV178" s="15"/>
      <c r="MW178" s="15"/>
      <c r="MX178" s="15"/>
      <c r="MY178" s="15"/>
      <c r="MZ178" s="15"/>
      <c r="NA178" s="15"/>
      <c r="NB178" s="15"/>
      <c r="NC178" s="15">
        <v>0</v>
      </c>
      <c r="ND178" s="15"/>
      <c r="NE178" s="15"/>
      <c r="NF178" s="15"/>
      <c r="NG178" s="15"/>
      <c r="NH178" s="15"/>
      <c r="NI178" s="15"/>
      <c r="NJ178" s="15"/>
      <c r="NK178" s="15"/>
      <c r="NL178" s="15"/>
      <c r="NM178" s="15"/>
      <c r="NN178" s="15"/>
      <c r="NO178" s="15">
        <v>0</v>
      </c>
      <c r="NP178" s="15"/>
      <c r="NQ178" s="15"/>
      <c r="NR178" s="15"/>
      <c r="NS178" s="15"/>
      <c r="NT178" s="15"/>
      <c r="NU178" s="15"/>
      <c r="NV178" s="15"/>
      <c r="NW178" s="15"/>
      <c r="NX178" s="15"/>
      <c r="NY178" s="15"/>
      <c r="NZ178" s="15"/>
      <c r="OA178" s="15">
        <v>0</v>
      </c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>
        <v>0</v>
      </c>
      <c r="ON178" s="15"/>
      <c r="OO178" s="15"/>
      <c r="OP178" s="15"/>
      <c r="OQ178" s="15"/>
      <c r="OR178" s="15"/>
      <c r="OS178" s="15"/>
      <c r="OT178" s="15"/>
      <c r="OU178" s="15"/>
      <c r="OV178" s="15"/>
      <c r="OW178" s="15"/>
      <c r="OX178" s="15"/>
      <c r="OY178" s="15">
        <v>0</v>
      </c>
      <c r="OZ178" s="15"/>
      <c r="PA178" s="15"/>
      <c r="PB178" s="15"/>
      <c r="PC178" s="15"/>
      <c r="PD178" s="15"/>
      <c r="PE178" s="15"/>
      <c r="PF178" s="15"/>
      <c r="PG178" s="15"/>
      <c r="PH178" s="15"/>
      <c r="PI178" s="15"/>
      <c r="PJ178" s="15"/>
      <c r="PK178" s="15">
        <v>0</v>
      </c>
      <c r="PL178" s="15"/>
      <c r="PM178" s="15"/>
      <c r="PN178" s="15"/>
      <c r="PO178" s="15"/>
      <c r="PP178" s="15"/>
      <c r="PQ178" s="15"/>
      <c r="PR178" s="15"/>
      <c r="PS178" s="15"/>
      <c r="PT178" s="15"/>
      <c r="PU178" s="15"/>
      <c r="PV178" s="15"/>
      <c r="PW178" s="15">
        <v>0</v>
      </c>
      <c r="PX178" s="15"/>
      <c r="PY178" s="15"/>
      <c r="PZ178" s="15"/>
      <c r="QA178" s="15"/>
      <c r="QB178" s="15"/>
      <c r="QC178" s="15"/>
      <c r="QD178" s="15"/>
      <c r="QE178" s="15"/>
      <c r="QF178" s="15"/>
      <c r="QG178" s="15"/>
      <c r="QH178" s="15"/>
      <c r="QI178" s="15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N762"/>
  <sheetViews>
    <sheetView workbookViewId="0"/>
  </sheetViews>
  <sheetFormatPr defaultRowHeight="14.5"/>
  <cols>
    <col min="20" max="21" width="9.36328125" bestFit="1" customWidth="1"/>
    <col min="22" max="22" width="17" customWidth="1"/>
    <col min="23" max="23" width="9.36328125" bestFit="1" customWidth="1"/>
    <col min="25" max="25" width="12.453125" bestFit="1" customWidth="1"/>
    <col min="26" max="28" width="12.542968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6</v>
      </c>
      <c r="T2" t="s">
        <v>28</v>
      </c>
    </row>
    <row r="3" spans="1:27">
      <c r="B3">
        <f ca="1">RAND()</f>
        <v>0.33895326222529265</v>
      </c>
      <c r="C3">
        <f ca="1">RAND()</f>
        <v>0.53057068775775285</v>
      </c>
      <c r="E3">
        <f t="shared" ref="E3:K4" ca="1" si="0">RAND()</f>
        <v>0.26053344702085768</v>
      </c>
      <c r="F3">
        <f t="shared" ca="1" si="0"/>
        <v>0.5011422981780288</v>
      </c>
      <c r="G3">
        <f t="shared" ca="1" si="0"/>
        <v>0.53540238227795356</v>
      </c>
      <c r="H3">
        <f t="shared" ca="1" si="0"/>
        <v>0.92912601948773188</v>
      </c>
      <c r="I3">
        <f t="shared" ca="1" si="0"/>
        <v>0.90382297772572762</v>
      </c>
      <c r="J3">
        <f t="shared" ca="1" si="0"/>
        <v>5.6054956542416878E-2</v>
      </c>
      <c r="K3">
        <f t="shared" ca="1" si="0"/>
        <v>0.98009809001170167</v>
      </c>
      <c r="Q3" t="str" cm="1">
        <f t="array" ref="Q3">_xll.WDS.ModelSpec.CleanTreatment("LEVELS")</f>
        <v>DiscreteRC</v>
      </c>
      <c r="T3" s="7">
        <f t="shared" ref="T3:T12" ca="1" si="1">SUM(U3:X3)</f>
        <v>1</v>
      </c>
      <c r="U3" s="7" cm="1">
        <f t="array" aca="1" ref="U3:X12" ca="1">_xll.WDS.ModelSpec.Artificials(K3:K12,T2,T1:V1,W1:X1)</f>
        <v>0</v>
      </c>
      <c r="V3" s="7">
        <f ca="1"/>
        <v>0</v>
      </c>
      <c r="W3" s="7">
        <f ca="1"/>
        <v>0</v>
      </c>
      <c r="X3">
        <f ca="1"/>
        <v>1</v>
      </c>
      <c r="Y3" cm="1">
        <f t="array" aca="1" ref="Y3:AA12" ca="1">_xll.WDS.Comp.Matrix.Columns(B3:K12,{3,5})</f>
        <v>0</v>
      </c>
      <c r="Z3">
        <f ca="1"/>
        <v>0.26053344702085768</v>
      </c>
      <c r="AA3">
        <f ca="1"/>
        <v>0.5011422981780288</v>
      </c>
    </row>
    <row r="4" spans="1:27">
      <c r="B4">
        <f ca="1">RAND()</f>
        <v>0.59175097469380755</v>
      </c>
      <c r="C4">
        <f ca="1">RAND()</f>
        <v>0.60220346508410905</v>
      </c>
      <c r="D4">
        <f t="shared" ref="D4:D12" ca="1" si="2">RAND()</f>
        <v>0.7830286921874029</v>
      </c>
      <c r="E4">
        <f t="shared" ca="1" si="0"/>
        <v>8.462047891521951E-2</v>
      </c>
      <c r="F4">
        <f t="shared" ca="1" si="0"/>
        <v>0.37986643177562673</v>
      </c>
      <c r="G4">
        <f t="shared" ca="1" si="0"/>
        <v>0.90206904016588352</v>
      </c>
      <c r="H4">
        <f t="shared" ca="1" si="0"/>
        <v>0.90782248596409754</v>
      </c>
      <c r="I4">
        <f t="shared" ca="1" si="0"/>
        <v>0.53260583744815126</v>
      </c>
      <c r="J4">
        <f t="shared" ca="1" si="0"/>
        <v>0.3206735359032431</v>
      </c>
      <c r="K4">
        <f t="shared" ca="1" si="0"/>
        <v>0.135026212099561</v>
      </c>
      <c r="P4" t="s">
        <v>27</v>
      </c>
      <c r="Q4" t="str" cm="1">
        <f t="array" ref="Q4">_xll.WDS.ModelSpec.CleanTreatment(P4)</f>
        <v>BSplineOrder2</v>
      </c>
      <c r="T4" s="7">
        <f t="shared" ca="1" si="1"/>
        <v>1</v>
      </c>
      <c r="U4" s="7">
        <f ca="1"/>
        <v>0</v>
      </c>
      <c r="V4" s="8">
        <f ca="1"/>
        <v>0.92216397311208664</v>
      </c>
      <c r="W4" s="7">
        <f ca="1"/>
        <v>7.7836026887913315E-2</v>
      </c>
      <c r="X4">
        <f ca="1"/>
        <v>0</v>
      </c>
      <c r="Y4">
        <f ca="1"/>
        <v>0.7830286921874029</v>
      </c>
      <c r="Z4">
        <f ca="1"/>
        <v>8.462047891521951E-2</v>
      </c>
      <c r="AA4">
        <f ca="1"/>
        <v>0.37986643177562673</v>
      </c>
    </row>
    <row r="5" spans="1:27">
      <c r="B5">
        <f t="shared" ref="B5:B12" ca="1" si="3">RAND()</f>
        <v>0.53699789280901633</v>
      </c>
      <c r="C5" s="6" t="s">
        <v>7</v>
      </c>
      <c r="D5">
        <f t="shared" ca="1" si="2"/>
        <v>0.55612456962334278</v>
      </c>
      <c r="E5">
        <f t="shared" ref="E5:J5" ca="1" si="4">RAND()</f>
        <v>0.70599971617051127</v>
      </c>
      <c r="F5">
        <f t="shared" ca="1" si="4"/>
        <v>0.89492318455219499</v>
      </c>
      <c r="G5">
        <f t="shared" ca="1" si="4"/>
        <v>0.9989295670139815</v>
      </c>
      <c r="H5">
        <f t="shared" ca="1" si="4"/>
        <v>0.8862500653718115</v>
      </c>
      <c r="I5">
        <f t="shared" ca="1" si="4"/>
        <v>0.104104857779448</v>
      </c>
      <c r="J5">
        <f t="shared" ca="1" si="4"/>
        <v>0.47747364682609972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0.55612456962334278</v>
      </c>
      <c r="Z5">
        <f ca="1"/>
        <v>0.70599971617051127</v>
      </c>
      <c r="AA5">
        <f ca="1"/>
        <v>0.89492318455219499</v>
      </c>
    </row>
    <row r="6" spans="1:27">
      <c r="B6">
        <f t="shared" ca="1" si="3"/>
        <v>0.22450779235568785</v>
      </c>
      <c r="C6">
        <f t="shared" ref="C6:C12" ca="1" si="5">RAND()</f>
        <v>8.5614554207428584E-2</v>
      </c>
      <c r="D6">
        <f t="shared" ca="1" si="2"/>
        <v>0.11271162143937652</v>
      </c>
      <c r="E6">
        <f ca="1">RAND()</f>
        <v>0.67381323499474521</v>
      </c>
      <c r="F6">
        <f ca="1">RAND()</f>
        <v>0.42850135599617423</v>
      </c>
      <c r="G6" s="6" t="s">
        <v>9</v>
      </c>
      <c r="H6">
        <f ca="1">RAND()</f>
        <v>0.38296037873449496</v>
      </c>
      <c r="I6">
        <f ca="1">RAND()</f>
        <v>0.96135634951242821</v>
      </c>
      <c r="J6">
        <f ca="1">RAND()</f>
        <v>0.88558245149144266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0.11271162143937652</v>
      </c>
      <c r="Z6">
        <f ca="1"/>
        <v>0.67381323499474521</v>
      </c>
      <c r="AA6">
        <f ca="1"/>
        <v>0.42850135599617423</v>
      </c>
    </row>
    <row r="7" spans="1:27">
      <c r="B7">
        <f t="shared" ca="1" si="3"/>
        <v>0.58135564848840082</v>
      </c>
      <c r="C7">
        <f t="shared" ca="1" si="5"/>
        <v>1.9273450257043523E-2</v>
      </c>
      <c r="D7">
        <f t="shared" ca="1" si="2"/>
        <v>5.0634462399432034E-2</v>
      </c>
      <c r="E7" s="6" t="s">
        <v>8</v>
      </c>
      <c r="F7">
        <f t="shared" ref="F7:H12" ca="1" si="6">RAND()</f>
        <v>0.58170247757311566</v>
      </c>
      <c r="G7">
        <f t="shared" ca="1" si="6"/>
        <v>0.12561843370788606</v>
      </c>
      <c r="H7">
        <f t="shared" ca="1" si="6"/>
        <v>0.86372237478917258</v>
      </c>
      <c r="I7" s="6" t="s">
        <v>10</v>
      </c>
      <c r="J7">
        <f ca="1">RAND()</f>
        <v>0.34485983086042649</v>
      </c>
      <c r="K7">
        <f ca="1">RAND()</f>
        <v>6.8067844483811202E-3</v>
      </c>
      <c r="Q7">
        <v>1</v>
      </c>
      <c r="T7" s="7">
        <f t="shared" ca="1" si="1"/>
        <v>1</v>
      </c>
      <c r="U7" s="7">
        <f ca="1"/>
        <v>0</v>
      </c>
      <c r="V7" s="8">
        <f ca="1"/>
        <v>1</v>
      </c>
      <c r="W7" s="7">
        <f ca="1"/>
        <v>0</v>
      </c>
      <c r="X7">
        <f ca="1"/>
        <v>0</v>
      </c>
      <c r="Y7">
        <f ca="1"/>
        <v>5.0634462399432034E-2</v>
      </c>
      <c r="Z7" t="str">
        <f ca="1"/>
        <v>What</v>
      </c>
      <c r="AA7">
        <f ca="1"/>
        <v>0.58170247757311566</v>
      </c>
    </row>
    <row r="8" spans="1:27">
      <c r="B8">
        <f t="shared" ca="1" si="3"/>
        <v>0.27780018373134041</v>
      </c>
      <c r="C8">
        <f t="shared" ca="1" si="5"/>
        <v>0.30240787015610737</v>
      </c>
      <c r="D8">
        <f t="shared" ca="1" si="2"/>
        <v>0.99363891081796318</v>
      </c>
      <c r="E8">
        <f ca="1">RAND()</f>
        <v>0.98236368384439265</v>
      </c>
      <c r="F8">
        <f t="shared" ca="1" si="6"/>
        <v>0.99776323212976303</v>
      </c>
      <c r="G8">
        <f t="shared" ca="1" si="6"/>
        <v>0.80089844299446966</v>
      </c>
      <c r="H8">
        <f t="shared" ca="1" si="6"/>
        <v>0.97996366135677304</v>
      </c>
      <c r="I8">
        <f t="shared" ref="I8:J12" ca="1" si="7">RAND()</f>
        <v>2.7994364442969322E-2</v>
      </c>
      <c r="J8">
        <f t="shared" ca="1" si="7"/>
        <v>0.81433967147744368</v>
      </c>
      <c r="K8" t="s">
        <v>29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0.99363891081796318</v>
      </c>
      <c r="Z8">
        <f ca="1"/>
        <v>0.98236368384439265</v>
      </c>
      <c r="AA8">
        <f ca="1"/>
        <v>0.99776323212976303</v>
      </c>
    </row>
    <row r="9" spans="1:27">
      <c r="B9">
        <f t="shared" ca="1" si="3"/>
        <v>0.39543950028928221</v>
      </c>
      <c r="C9">
        <f t="shared" ca="1" si="5"/>
        <v>0.27226042536062267</v>
      </c>
      <c r="D9">
        <f t="shared" ca="1" si="2"/>
        <v>0.24443612447337015</v>
      </c>
      <c r="E9">
        <f ca="1">RAND()</f>
        <v>0.55965873673526723</v>
      </c>
      <c r="F9">
        <f t="shared" ca="1" si="6"/>
        <v>0.27063920008280407</v>
      </c>
      <c r="G9">
        <f t="shared" ca="1" si="6"/>
        <v>0.59917904111454579</v>
      </c>
      <c r="H9">
        <f t="shared" ca="1" si="6"/>
        <v>0.74089190840934371</v>
      </c>
      <c r="I9">
        <f t="shared" ca="1" si="7"/>
        <v>0.48312206762944299</v>
      </c>
      <c r="J9">
        <f t="shared" ca="1" si="7"/>
        <v>0.60398749840063704</v>
      </c>
      <c r="K9">
        <f ca="1">RAND()</f>
        <v>0.71828897126082436</v>
      </c>
      <c r="M9" cm="1">
        <f t="array" aca="1" ref="M9:M12" ca="1">_xll.WDS.Comp.Matrix.SumAcrossColumns(B9:G12)</f>
        <v>2.3416130280558924</v>
      </c>
      <c r="Q9">
        <v>3</v>
      </c>
      <c r="T9" s="7">
        <f t="shared" ca="1" si="1"/>
        <v>1</v>
      </c>
      <c r="U9" s="7">
        <f ca="1"/>
        <v>0</v>
      </c>
      <c r="V9" s="8">
        <f ca="1"/>
        <v>0</v>
      </c>
      <c r="W9" s="7">
        <f ca="1"/>
        <v>0.32684411495670274</v>
      </c>
      <c r="X9">
        <f ca="1"/>
        <v>0.67315588504329726</v>
      </c>
      <c r="Y9">
        <f ca="1"/>
        <v>0.24443612447337015</v>
      </c>
      <c r="Z9">
        <f ca="1"/>
        <v>0.55965873673526723</v>
      </c>
      <c r="AA9">
        <f ca="1"/>
        <v>0.27063920008280407</v>
      </c>
    </row>
    <row r="10" spans="1:27">
      <c r="B10">
        <f t="shared" ca="1" si="3"/>
        <v>0.98234368328907373</v>
      </c>
      <c r="C10">
        <f t="shared" ca="1" si="5"/>
        <v>0.36837716676234866</v>
      </c>
      <c r="D10">
        <f t="shared" ca="1" si="2"/>
        <v>0.43934789291830467</v>
      </c>
      <c r="E10">
        <f ca="1">RAND()</f>
        <v>0.28488510778924603</v>
      </c>
      <c r="F10">
        <f t="shared" ca="1" si="6"/>
        <v>0.86078670727319395</v>
      </c>
      <c r="G10">
        <f t="shared" ca="1" si="6"/>
        <v>1.9669390087140193E-2</v>
      </c>
      <c r="H10">
        <f t="shared" ca="1" si="6"/>
        <v>0.41408400584372118</v>
      </c>
      <c r="I10">
        <f t="shared" ca="1" si="7"/>
        <v>0.11206778783681393</v>
      </c>
      <c r="J10">
        <f t="shared" ca="1" si="7"/>
        <v>0.34521695696760457</v>
      </c>
      <c r="K10">
        <f ca="1">RAND()</f>
        <v>0.48484786954162373</v>
      </c>
      <c r="M10">
        <f ca="1"/>
        <v>2.9554099481193075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0.14478251212972515</v>
      </c>
      <c r="W10" s="7">
        <f ca="1"/>
        <v>0.85521748787027485</v>
      </c>
      <c r="X10">
        <f ca="1"/>
        <v>0</v>
      </c>
      <c r="Y10">
        <f ca="1"/>
        <v>0.43934789291830467</v>
      </c>
      <c r="Z10">
        <f ca="1"/>
        <v>0.28488510778924603</v>
      </c>
      <c r="AA10">
        <f ca="1"/>
        <v>0.86078670727319395</v>
      </c>
    </row>
    <row r="11" spans="1:27">
      <c r="B11">
        <f t="shared" ca="1" si="3"/>
        <v>3.9196479058919986E-2</v>
      </c>
      <c r="C11">
        <f t="shared" ca="1" si="5"/>
        <v>0.78024433399824267</v>
      </c>
      <c r="D11">
        <f t="shared" ca="1" si="2"/>
        <v>0.97877705156475103</v>
      </c>
      <c r="E11">
        <f ca="1">RAND()</f>
        <v>0.8570328338633183</v>
      </c>
      <c r="F11">
        <f t="shared" ca="1" si="6"/>
        <v>0.45937529193114279</v>
      </c>
      <c r="G11">
        <f t="shared" ca="1" si="6"/>
        <v>0.64901493140757793</v>
      </c>
      <c r="H11">
        <f t="shared" ca="1" si="6"/>
        <v>0.11127713880671675</v>
      </c>
      <c r="I11">
        <f t="shared" ca="1" si="7"/>
        <v>0.4829880541792585</v>
      </c>
      <c r="J11">
        <f t="shared" ca="1" si="7"/>
        <v>0.34568278148881371</v>
      </c>
      <c r="K11">
        <f ca="1">RAND()</f>
        <v>0.30744536621072671</v>
      </c>
      <c r="M11">
        <f ca="1"/>
        <v>3.7636409218239528</v>
      </c>
      <c r="T11" s="7">
        <f t="shared" ca="1" si="1"/>
        <v>1</v>
      </c>
      <c r="U11" s="7">
        <f ca="1"/>
        <v>0</v>
      </c>
      <c r="V11" s="8">
        <f ca="1"/>
        <v>0.53901029730949634</v>
      </c>
      <c r="W11" s="7">
        <f ca="1"/>
        <v>0.46098970269050371</v>
      </c>
      <c r="X11">
        <f ca="1"/>
        <v>0</v>
      </c>
      <c r="Y11">
        <f ca="1"/>
        <v>0.97877705156475103</v>
      </c>
      <c r="Z11">
        <f ca="1"/>
        <v>0.8570328338633183</v>
      </c>
      <c r="AA11">
        <f ca="1"/>
        <v>0.45937529193114279</v>
      </c>
    </row>
    <row r="12" spans="1:27">
      <c r="B12">
        <f t="shared" ca="1" si="3"/>
        <v>0.25763440926734915</v>
      </c>
      <c r="C12">
        <f t="shared" ca="1" si="5"/>
        <v>0.73691170207492551</v>
      </c>
      <c r="D12">
        <f t="shared" ca="1" si="2"/>
        <v>0.64151211363123506</v>
      </c>
      <c r="E12">
        <f ca="1">RAND()</f>
        <v>0.67754174103266129</v>
      </c>
      <c r="F12">
        <f t="shared" ca="1" si="6"/>
        <v>0.66235677978719087</v>
      </c>
      <c r="G12">
        <f t="shared" ca="1" si="6"/>
        <v>0.89896773483740466</v>
      </c>
      <c r="H12">
        <f t="shared" ca="1" si="6"/>
        <v>0.27583068709666869</v>
      </c>
      <c r="I12">
        <f t="shared" ca="1" si="7"/>
        <v>0.86091291462958075</v>
      </c>
      <c r="J12">
        <f t="shared" ca="1" si="7"/>
        <v>0.87323137597077882</v>
      </c>
      <c r="K12">
        <f ca="1">RAND()</f>
        <v>0.85492037627939532</v>
      </c>
      <c r="M12">
        <f ca="1"/>
        <v>3.8749244806307663</v>
      </c>
      <c r="T12" s="7">
        <f t="shared" ca="1" si="1"/>
        <v>1</v>
      </c>
      <c r="U12" s="7">
        <f ca="1"/>
        <v>0</v>
      </c>
      <c r="V12" s="8">
        <f ca="1"/>
        <v>0</v>
      </c>
      <c r="W12" s="7">
        <f ca="1"/>
        <v>0</v>
      </c>
      <c r="X12">
        <f ca="1"/>
        <v>1</v>
      </c>
      <c r="Y12">
        <f ca="1"/>
        <v>0.64151211363123506</v>
      </c>
      <c r="Z12">
        <f ca="1"/>
        <v>0.67754174103266129</v>
      </c>
      <c r="AA12">
        <f ca="1"/>
        <v>0.66235677978719087</v>
      </c>
    </row>
    <row r="13" spans="1:27">
      <c r="V13" cm="1">
        <f t="array" aca="1" ref="V13" ca="1">SUM(--(V3:V12&lt;0))</f>
        <v>0</v>
      </c>
      <c r="W13" s="11" cm="1">
        <f t="array" aca="1" ref="W13" ca="1">SUM(--(W3:W12&lt;0))</f>
        <v>0</v>
      </c>
      <c r="X13" s="11" cm="1">
        <f t="array" aca="1" ref="X13" ca="1">SUM(--(X3:X12&lt;0))</f>
        <v>0</v>
      </c>
    </row>
    <row r="14" spans="1:27">
      <c r="A14" t="s">
        <v>11</v>
      </c>
    </row>
    <row r="15" spans="1:27">
      <c r="B15" cm="1">
        <f t="array" aca="1" ref="B15:M21" ca="1">_xll.WDS.Comp.Matrix.SubMatrix(B3:M9)</f>
        <v>0.33895326222529265</v>
      </c>
      <c r="C15">
        <f ca="1"/>
        <v>0.53057068775775285</v>
      </c>
      <c r="D15">
        <f ca="1"/>
        <v>0</v>
      </c>
      <c r="E15">
        <f ca="1"/>
        <v>0.26053344702085768</v>
      </c>
      <c r="F15">
        <f ca="1"/>
        <v>0.5011422981780288</v>
      </c>
      <c r="G15">
        <f ca="1"/>
        <v>0.53540238227795356</v>
      </c>
      <c r="H15">
        <f ca="1"/>
        <v>0.92912601948773188</v>
      </c>
      <c r="I15">
        <f ca="1"/>
        <v>0.90382297772572762</v>
      </c>
      <c r="J15">
        <f ca="1"/>
        <v>5.6054956542416878E-2</v>
      </c>
      <c r="K15">
        <f ca="1"/>
        <v>0.98009809001170167</v>
      </c>
      <c r="L15">
        <f ca="1"/>
        <v>0</v>
      </c>
      <c r="M15">
        <f ca="1"/>
        <v>0</v>
      </c>
      <c r="O15">
        <f t="shared" ref="O15:O21" ca="1" si="8">SUM(B15:M15)</f>
        <v>5.0357041212274636</v>
      </c>
      <c r="Q15" cm="1">
        <f t="array" aca="1" ref="Q15:Q18" ca="1">_xll.WDS.Comp.Matrix.SumAcrossColumns(_xlfn.ANCHORARRAY(B15),{1,4,3,5})</f>
        <v>0.76167574519888648</v>
      </c>
      <c r="V15" cm="1">
        <f t="array" aca="1" ref="V15:V17" ca="1">_xll.WDS.Comp.Matrix.SumAcrossColumns(_xlfn.ANCHORARRAY(B15),{2,4,2,7})</f>
        <v>3.6596105940923396</v>
      </c>
    </row>
    <row r="16" spans="1:27">
      <c r="B16">
        <f ca="1"/>
        <v>0.59175097469380755</v>
      </c>
      <c r="C16" s="6">
        <f ca="1"/>
        <v>0.60220346508410905</v>
      </c>
      <c r="D16" s="6">
        <f ca="1"/>
        <v>0.7830286921874029</v>
      </c>
      <c r="E16" s="6">
        <f ca="1"/>
        <v>8.462047891521951E-2</v>
      </c>
      <c r="F16" s="6">
        <f ca="1"/>
        <v>0.37986643177562673</v>
      </c>
      <c r="G16" s="6">
        <f ca="1"/>
        <v>0.90206904016588352</v>
      </c>
      <c r="H16" s="6">
        <f ca="1"/>
        <v>0.90782248596409754</v>
      </c>
      <c r="I16">
        <f ca="1"/>
        <v>0.53260583744815126</v>
      </c>
      <c r="J16">
        <f ca="1"/>
        <v>0.3206735359032431</v>
      </c>
      <c r="K16">
        <f ca="1"/>
        <v>0.135026212099561</v>
      </c>
      <c r="L16">
        <f ca="1"/>
        <v>0</v>
      </c>
      <c r="M16">
        <f ca="1"/>
        <v>0</v>
      </c>
      <c r="O16">
        <f t="shared" ca="1" si="8"/>
        <v>5.2396671542371012</v>
      </c>
      <c r="Q16">
        <f ca="1"/>
        <v>1.247515602878249</v>
      </c>
      <c r="T16">
        <f ca="1">SUM(C16:H16)</f>
        <v>3.6596105940923396</v>
      </c>
      <c r="V16">
        <f ca="1"/>
        <v>4.0422271027318413</v>
      </c>
    </row>
    <row r="17" spans="1:24">
      <c r="B17">
        <f ca="1"/>
        <v>0.53699789280901633</v>
      </c>
      <c r="C17" s="6" t="str">
        <f ca="1"/>
        <v>Hey</v>
      </c>
      <c r="D17" s="6">
        <f ca="1"/>
        <v>0.55612456962334278</v>
      </c>
      <c r="E17" s="6">
        <f ca="1"/>
        <v>0.70599971617051127</v>
      </c>
      <c r="F17" s="6">
        <f ca="1"/>
        <v>0.89492318455219499</v>
      </c>
      <c r="G17" s="6">
        <f ca="1"/>
        <v>0.9989295670139815</v>
      </c>
      <c r="H17" s="6">
        <f ca="1"/>
        <v>0.8862500653718115</v>
      </c>
      <c r="I17">
        <f ca="1"/>
        <v>0.104104857779448</v>
      </c>
      <c r="J17">
        <f ca="1"/>
        <v>0.47747364682609972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6.1608035001464065</v>
      </c>
      <c r="Q17">
        <f ca="1"/>
        <v>2.1570474703460487</v>
      </c>
      <c r="T17">
        <f ca="1">SUM(C17:H17)</f>
        <v>4.0422271027318413</v>
      </c>
      <c r="V17">
        <f ca="1"/>
        <v>1.6836011453722195</v>
      </c>
    </row>
    <row r="18" spans="1:24">
      <c r="B18">
        <f ca="1"/>
        <v>0.22450779235568785</v>
      </c>
      <c r="C18" s="6">
        <f ca="1"/>
        <v>8.5614554207428584E-2</v>
      </c>
      <c r="D18" s="6">
        <f ca="1"/>
        <v>0.11271162143937652</v>
      </c>
      <c r="E18" s="6">
        <f ca="1"/>
        <v>0.67381323499474521</v>
      </c>
      <c r="F18" s="6">
        <f ca="1"/>
        <v>0.42850135599617423</v>
      </c>
      <c r="G18" s="6" t="str">
        <f ca="1"/>
        <v>The</v>
      </c>
      <c r="H18" s="6">
        <f ca="1"/>
        <v>0.38296037873449496</v>
      </c>
      <c r="I18">
        <f ca="1"/>
        <v>0.96135634951242821</v>
      </c>
      <c r="J18">
        <f ca="1"/>
        <v>0.88558245149144266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4.2550477387317782</v>
      </c>
      <c r="Q18">
        <f ca="1"/>
        <v>1.215026212430296</v>
      </c>
      <c r="T18">
        <f ca="1">SUM(C18:H18)</f>
        <v>1.6836011453722195</v>
      </c>
    </row>
    <row r="19" spans="1:24">
      <c r="B19">
        <f ca="1"/>
        <v>0.58135564848840082</v>
      </c>
      <c r="C19" s="6">
        <f ca="1"/>
        <v>1.9273450257043523E-2</v>
      </c>
      <c r="D19" s="6">
        <f ca="1"/>
        <v>5.0634462399432034E-2</v>
      </c>
      <c r="E19" s="6" t="str">
        <f ca="1"/>
        <v>What</v>
      </c>
      <c r="F19" s="6">
        <f ca="1"/>
        <v>0.58170247757311566</v>
      </c>
      <c r="G19" s="6">
        <f ca="1"/>
        <v>0.12561843370788606</v>
      </c>
      <c r="H19" s="6">
        <f ca="1"/>
        <v>0.86372237478917258</v>
      </c>
      <c r="I19" t="str">
        <f ca="1"/>
        <v>Heck</v>
      </c>
      <c r="J19">
        <f ca="1"/>
        <v>0.34485983086042649</v>
      </c>
      <c r="K19">
        <f ca="1"/>
        <v>6.8067844483811202E-3</v>
      </c>
      <c r="L19">
        <f ca="1"/>
        <v>0</v>
      </c>
      <c r="M19">
        <f ca="1"/>
        <v>0</v>
      </c>
      <c r="O19">
        <f t="shared" ca="1" si="8"/>
        <v>2.5739734625238579</v>
      </c>
      <c r="T19">
        <f ca="1">SUM(C19:H19)</f>
        <v>1.6409511987266499</v>
      </c>
    </row>
    <row r="20" spans="1:24">
      <c r="B20">
        <f ca="1"/>
        <v>0.27780018373134041</v>
      </c>
      <c r="C20">
        <f ca="1"/>
        <v>0.30240787015610737</v>
      </c>
      <c r="D20">
        <f ca="1"/>
        <v>0.99363891081796318</v>
      </c>
      <c r="E20">
        <f ca="1"/>
        <v>0.98236368384439265</v>
      </c>
      <c r="F20">
        <f ca="1"/>
        <v>0.99776323212976303</v>
      </c>
      <c r="G20">
        <f ca="1"/>
        <v>0.80089844299446966</v>
      </c>
      <c r="H20">
        <f ca="1"/>
        <v>0.97996366135677304</v>
      </c>
      <c r="I20">
        <f ca="1"/>
        <v>2.7994364442969322E-2</v>
      </c>
      <c r="J20">
        <f ca="1"/>
        <v>0.81433967147744368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6.1771700209512224</v>
      </c>
    </row>
    <row r="21" spans="1:24">
      <c r="B21">
        <f ca="1"/>
        <v>0.39543950028928221</v>
      </c>
      <c r="C21">
        <f ca="1"/>
        <v>0.27226042536062267</v>
      </c>
      <c r="D21">
        <f ca="1"/>
        <v>0.24443612447337015</v>
      </c>
      <c r="E21">
        <f ca="1"/>
        <v>0.55965873673526723</v>
      </c>
      <c r="F21">
        <f ca="1"/>
        <v>0.27063920008280407</v>
      </c>
      <c r="G21">
        <f ca="1"/>
        <v>0.59917904111454579</v>
      </c>
      <c r="H21">
        <f ca="1"/>
        <v>0.74089190840934371</v>
      </c>
      <c r="I21">
        <f ca="1"/>
        <v>0.48312206762944299</v>
      </c>
      <c r="J21">
        <f ca="1"/>
        <v>0.60398749840063704</v>
      </c>
      <c r="K21">
        <f ca="1"/>
        <v>0.71828897126082436</v>
      </c>
      <c r="L21">
        <f ca="1"/>
        <v>0</v>
      </c>
      <c r="M21">
        <f ca="1"/>
        <v>2.3416130280558924</v>
      </c>
      <c r="O21">
        <f t="shared" ca="1" si="8"/>
        <v>7.2295165018120331</v>
      </c>
    </row>
    <row r="23" spans="1:24">
      <c r="B23">
        <f t="shared" ref="B23:K23" ca="1" si="9">SUM(B15:B21)</f>
        <v>2.9468052545928276</v>
      </c>
      <c r="C23">
        <f t="shared" ca="1" si="9"/>
        <v>1.8123304528230639</v>
      </c>
      <c r="D23">
        <f t="shared" ca="1" si="9"/>
        <v>2.7405743809408873</v>
      </c>
      <c r="E23">
        <f t="shared" ca="1" si="9"/>
        <v>3.2669892976809938</v>
      </c>
      <c r="F23">
        <f t="shared" ca="1" si="9"/>
        <v>4.0545381802877074</v>
      </c>
      <c r="G23">
        <f t="shared" ca="1" si="9"/>
        <v>3.9620969072747201</v>
      </c>
      <c r="H23">
        <f t="shared" ca="1" si="9"/>
        <v>5.6907368941134253</v>
      </c>
      <c r="I23">
        <f t="shared" ca="1" si="9"/>
        <v>3.013006454538167</v>
      </c>
      <c r="J23">
        <f t="shared" ca="1" si="9"/>
        <v>3.5029715915017094</v>
      </c>
      <c r="K23">
        <f t="shared" ca="1" si="9"/>
        <v>3.3402200578204684</v>
      </c>
    </row>
    <row r="24" spans="1:24">
      <c r="B24" cm="1">
        <f t="array" aca="1" ref="B24:M24" ca="1">_xll.WDS.Comp.Matrix.SumAcrossRows(_xlfn.ANCHORARRAY(B15))</f>
        <v>2.9468052545928276</v>
      </c>
      <c r="C24">
        <f ca="1"/>
        <v>1.8123304528230639</v>
      </c>
      <c r="D24">
        <f ca="1"/>
        <v>2.7405743809408873</v>
      </c>
      <c r="E24">
        <f ca="1"/>
        <v>3.2669892976809938</v>
      </c>
      <c r="F24">
        <f ca="1"/>
        <v>4.0545381802877074</v>
      </c>
      <c r="G24">
        <f ca="1"/>
        <v>3.9620969072747201</v>
      </c>
      <c r="H24">
        <f ca="1"/>
        <v>5.6907368941134253</v>
      </c>
      <c r="I24">
        <f ca="1"/>
        <v>3.013006454538167</v>
      </c>
      <c r="J24">
        <f ca="1"/>
        <v>3.5029715915017094</v>
      </c>
      <c r="K24">
        <f ca="1"/>
        <v>3.3402200578204684</v>
      </c>
      <c r="L24">
        <f ca="1"/>
        <v>0</v>
      </c>
      <c r="M24">
        <f ca="1"/>
        <v>2.3416130280558924</v>
      </c>
    </row>
    <row r="25" spans="1:24">
      <c r="V25" t="s">
        <v>29</v>
      </c>
      <c r="W25" t="s">
        <v>31</v>
      </c>
      <c r="X25" t="s">
        <v>33</v>
      </c>
    </row>
    <row r="26" spans="1:24">
      <c r="B26" cm="1">
        <f t="array" aca="1" ref="B26:M26" ca="1">_xll.WDS.Comp.Matrix.SumAcrossRows(_xlfn.ANCHORARRAY(B15),2)</f>
        <v>2.9468052545928276</v>
      </c>
      <c r="C26">
        <f ca="1"/>
        <v>1.8123304528230639</v>
      </c>
      <c r="D26">
        <f ca="1"/>
        <v>2.7405743809408873</v>
      </c>
      <c r="E26">
        <f ca="1"/>
        <v>3.2669892976809938</v>
      </c>
      <c r="F26">
        <f ca="1"/>
        <v>4.0545381802877074</v>
      </c>
      <c r="G26">
        <f ca="1"/>
        <v>3.9620969072747201</v>
      </c>
      <c r="H26">
        <f ca="1"/>
        <v>5.6907368941134253</v>
      </c>
      <c r="I26">
        <f ca="1"/>
        <v>3.013006454538167</v>
      </c>
      <c r="J26">
        <f ca="1"/>
        <v>3.5029715915017094</v>
      </c>
      <c r="K26">
        <f ca="1"/>
        <v>3.3402200578204684</v>
      </c>
      <c r="L26">
        <f ca="1"/>
        <v>0</v>
      </c>
      <c r="M26">
        <f ca="1"/>
        <v>2.3416130280558924</v>
      </c>
      <c r="V26" t="s">
        <v>30</v>
      </c>
      <c r="W26" t="s">
        <v>32</v>
      </c>
      <c r="X26" t="s">
        <v>34</v>
      </c>
    </row>
    <row r="27" spans="1:24">
      <c r="B27">
        <f t="shared" ref="B27:M27" ca="1" si="10">SUM(B15:B16)</f>
        <v>0.9307042369191002</v>
      </c>
      <c r="C27">
        <f t="shared" ca="1" si="10"/>
        <v>1.1327741528418618</v>
      </c>
      <c r="D27">
        <f t="shared" ca="1" si="10"/>
        <v>0.7830286921874029</v>
      </c>
      <c r="E27">
        <f t="shared" ca="1" si="10"/>
        <v>0.34515392593607719</v>
      </c>
      <c r="F27">
        <f t="shared" ca="1" si="10"/>
        <v>0.88100872995365553</v>
      </c>
      <c r="G27">
        <f t="shared" ca="1" si="10"/>
        <v>1.4374714224438372</v>
      </c>
      <c r="H27">
        <f t="shared" ca="1" si="10"/>
        <v>1.8369485054518293</v>
      </c>
      <c r="I27">
        <f t="shared" ca="1" si="10"/>
        <v>1.4364288151738789</v>
      </c>
      <c r="J27">
        <f t="shared" ca="1" si="10"/>
        <v>0.37672849244565998</v>
      </c>
      <c r="K27">
        <f t="shared" ca="1" si="10"/>
        <v>1.1151243021112627</v>
      </c>
      <c r="L27">
        <f t="shared" ca="1" si="10"/>
        <v>0</v>
      </c>
      <c r="M27">
        <f t="shared" ca="1" si="10"/>
        <v>0</v>
      </c>
      <c r="W27" t="s">
        <v>36</v>
      </c>
    </row>
    <row r="28" spans="1:24">
      <c r="B28" cm="1">
        <f t="array" aca="1" ref="B28:M28" ca="1">_xll.WDS.Comp.Matrix.SumAcrossRows(_xlfn.ANCHORARRAY(B15),{2,5,2,7})</f>
        <v>2.9468052545928276</v>
      </c>
      <c r="C28">
        <f ca="1"/>
        <v>1.8123304528230639</v>
      </c>
      <c r="D28">
        <f ca="1"/>
        <v>2.7405743809408873</v>
      </c>
      <c r="E28">
        <f ca="1"/>
        <v>3.2669892976809938</v>
      </c>
      <c r="F28">
        <f ca="1"/>
        <v>4.0545381802877074</v>
      </c>
      <c r="G28">
        <f ca="1"/>
        <v>3.9620969072747201</v>
      </c>
      <c r="H28">
        <f ca="1"/>
        <v>5.6907368941134253</v>
      </c>
      <c r="I28">
        <f ca="1"/>
        <v>3.013006454538167</v>
      </c>
      <c r="J28">
        <f ca="1"/>
        <v>3.5029715915017094</v>
      </c>
      <c r="K28">
        <f ca="1"/>
        <v>3.3402200578204684</v>
      </c>
      <c r="L28">
        <f ca="1"/>
        <v>0</v>
      </c>
      <c r="M28">
        <f ca="1"/>
        <v>2.3416130280558924</v>
      </c>
    </row>
    <row r="29" spans="1:24">
      <c r="C29">
        <f t="shared" ref="C29:H29" ca="1" si="11">SUM(C16:C19)</f>
        <v>0.70709146954858115</v>
      </c>
      <c r="D29">
        <f t="shared" ca="1" si="11"/>
        <v>1.5024993456495541</v>
      </c>
      <c r="E29">
        <f t="shared" ca="1" si="11"/>
        <v>1.464433430080476</v>
      </c>
      <c r="F29">
        <f t="shared" ca="1" si="11"/>
        <v>2.2849934498971116</v>
      </c>
      <c r="G29">
        <f t="shared" ca="1" si="11"/>
        <v>2.0266170408877509</v>
      </c>
      <c r="H29">
        <f t="shared" ca="1" si="11"/>
        <v>3.0407553048595766</v>
      </c>
    </row>
    <row r="31" spans="1:24">
      <c r="A31" t="s">
        <v>12</v>
      </c>
      <c r="M31" t="s">
        <v>25</v>
      </c>
    </row>
    <row r="32" spans="1:24">
      <c r="B32" cm="1">
        <f t="array" aca="1" ref="B32:I38" ca="1">_xll.WDS.Comp.Matrix.RowNormed(B3:I9,FALSE,0)</f>
        <v>8.4747826917793756E-2</v>
      </c>
      <c r="C32">
        <f ca="1"/>
        <v>0.13265756027408304</v>
      </c>
      <c r="D32">
        <f ca="1"/>
        <v>0</v>
      </c>
      <c r="E32">
        <f ca="1"/>
        <v>6.5140672579643497E-2</v>
      </c>
      <c r="F32">
        <f ca="1"/>
        <v>0.12529963708963476</v>
      </c>
      <c r="G32">
        <f ca="1"/>
        <v>0.13386561948622733</v>
      </c>
      <c r="H32">
        <f ca="1"/>
        <v>0.23230757706066205</v>
      </c>
      <c r="I32">
        <f ca="1"/>
        <v>0.22598110659195556</v>
      </c>
      <c r="M32">
        <f t="shared" ref="M32:M38" ca="1" si="12">SUM(B32:I32)</f>
        <v>1</v>
      </c>
    </row>
    <row r="33" spans="2:40">
      <c r="B33">
        <f ca="1"/>
        <v>0.12369460835428323</v>
      </c>
      <c r="C33">
        <f ca="1"/>
        <v>0.12587950835520717</v>
      </c>
      <c r="D33">
        <f ca="1"/>
        <v>0.16367768124151255</v>
      </c>
      <c r="E33">
        <f ca="1"/>
        <v>1.7688347710092065E-2</v>
      </c>
      <c r="F33">
        <f ca="1"/>
        <v>7.9404059333806953E-2</v>
      </c>
      <c r="G33">
        <f ca="1"/>
        <v>0.18856086665438795</v>
      </c>
      <c r="H33">
        <f ca="1"/>
        <v>0.18976351820061635</v>
      </c>
      <c r="I33">
        <f ca="1"/>
        <v>0.11133141015009386</v>
      </c>
      <c r="M33">
        <f t="shared" ca="1" si="12"/>
        <v>1.0000000000000002</v>
      </c>
      <c r="U33" t="s">
        <v>35</v>
      </c>
      <c r="AA33" t="s">
        <v>37</v>
      </c>
      <c r="AB33" t="s">
        <v>38</v>
      </c>
      <c r="AC33" t="s">
        <v>39</v>
      </c>
      <c r="AD33" t="s">
        <v>40</v>
      </c>
      <c r="AE33" t="s">
        <v>33</v>
      </c>
      <c r="AF33" t="s">
        <v>41</v>
      </c>
      <c r="AG33" t="s">
        <v>42</v>
      </c>
      <c r="AH33" t="s">
        <v>43</v>
      </c>
      <c r="AI33" t="s">
        <v>44</v>
      </c>
    </row>
    <row r="34" spans="2:40">
      <c r="B34">
        <f ca="1"/>
        <v>0.11466155697495978</v>
      </c>
      <c r="C34">
        <f ca="1"/>
        <v>0</v>
      </c>
      <c r="D34">
        <f ca="1"/>
        <v>0.11874554794150814</v>
      </c>
      <c r="E34">
        <f ca="1"/>
        <v>0.15074738237153715</v>
      </c>
      <c r="F34">
        <f ca="1"/>
        <v>0.19108694296168949</v>
      </c>
      <c r="G34">
        <f ca="1"/>
        <v>0.21329472796065765</v>
      </c>
      <c r="H34">
        <f ca="1"/>
        <v>0.18923503001683581</v>
      </c>
      <c r="I34">
        <f ca="1"/>
        <v>2.222881177281193E-2</v>
      </c>
      <c r="M34">
        <f t="shared" ca="1" si="12"/>
        <v>0.99999999999999989</v>
      </c>
      <c r="T34" t="str">
        <f t="shared" ref="T34:T58" ca="1" si="13">CHAR(RAND()*26+64)</f>
        <v>H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N762">_xll.WDS.Comp.RFScheduled(AA34:AA762,AD34:AD762,AE34:AE762,AG34:AG762,AI34:AI762)</f>
        <v>4561.25</v>
      </c>
      <c r="AL34">
        <v>0</v>
      </c>
      <c r="AM34">
        <v>0</v>
      </c>
      <c r="AN34">
        <v>0</v>
      </c>
    </row>
    <row r="35" spans="2:40">
      <c r="B35">
        <f ca="1"/>
        <v>7.8240288653780785E-2</v>
      </c>
      <c r="C35">
        <f ca="1"/>
        <v>2.9836413978636095E-2</v>
      </c>
      <c r="D35">
        <f ca="1"/>
        <v>3.9279660200306939E-2</v>
      </c>
      <c r="E35">
        <f ca="1"/>
        <v>0.23482188057510006</v>
      </c>
      <c r="F35">
        <f ca="1"/>
        <v>0.14933143045904518</v>
      </c>
      <c r="G35">
        <f ca="1"/>
        <v>0</v>
      </c>
      <c r="H35">
        <f ca="1"/>
        <v>0.13346053720789258</v>
      </c>
      <c r="I35">
        <f ca="1"/>
        <v>0.33502978892523844</v>
      </c>
      <c r="M35">
        <f t="shared" ca="1" si="12"/>
        <v>1.0000000000000002</v>
      </c>
      <c r="T35" t="str">
        <f t="shared" ca="1" si="13"/>
        <v>J</v>
      </c>
      <c r="U35">
        <f ca="1"/>
        <v>1</v>
      </c>
      <c r="V35">
        <f ca="1"/>
        <v>0</v>
      </c>
      <c r="W35">
        <f ca="1"/>
        <v>0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</row>
    <row r="36" spans="2:40">
      <c r="B36">
        <f ca="1"/>
        <v>0.26160007976258715</v>
      </c>
      <c r="C36">
        <f ca="1"/>
        <v>8.6727223475896748E-3</v>
      </c>
      <c r="D36">
        <f ca="1"/>
        <v>2.2784640412230248E-2</v>
      </c>
      <c r="E36">
        <f ca="1"/>
        <v>0</v>
      </c>
      <c r="F36">
        <f ca="1"/>
        <v>0.26175614690747734</v>
      </c>
      <c r="G36">
        <f ca="1"/>
        <v>5.6526142582563922E-2</v>
      </c>
      <c r="H36">
        <f ca="1"/>
        <v>0.38866026798755166</v>
      </c>
      <c r="I36">
        <f ca="1"/>
        <v>0</v>
      </c>
      <c r="M36">
        <f t="shared" ca="1" si="12"/>
        <v>1</v>
      </c>
      <c r="T36" t="str">
        <f t="shared" ca="1" si="13"/>
        <v>E</v>
      </c>
      <c r="U36">
        <f ca="1"/>
        <v>0</v>
      </c>
      <c r="V36">
        <f ca="1"/>
        <v>0</v>
      </c>
      <c r="W36">
        <f ca="1"/>
        <v>1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</row>
    <row r="37" spans="2:40">
      <c r="B37">
        <f ca="1"/>
        <v>5.1801038934337955E-2</v>
      </c>
      <c r="C37">
        <f ca="1"/>
        <v>5.6389602215513084E-2</v>
      </c>
      <c r="D37">
        <f ca="1"/>
        <v>0.18528255530504761</v>
      </c>
      <c r="E37">
        <f ca="1"/>
        <v>0.1831800783966224</v>
      </c>
      <c r="F37">
        <f ca="1"/>
        <v>0.18605161213568266</v>
      </c>
      <c r="G37">
        <f ca="1"/>
        <v>0.14934249096152313</v>
      </c>
      <c r="H37">
        <f ca="1"/>
        <v>0.18273254932499045</v>
      </c>
      <c r="I37">
        <f ca="1"/>
        <v>5.2200727262827241E-3</v>
      </c>
      <c r="M37">
        <f t="shared" ca="1" si="12"/>
        <v>1.0000000000000002</v>
      </c>
      <c r="T37" t="str">
        <f t="shared" ca="1" si="13"/>
        <v>O</v>
      </c>
      <c r="U37">
        <f ca="1"/>
        <v>1</v>
      </c>
      <c r="V37">
        <f ca="1"/>
        <v>0</v>
      </c>
      <c r="W37">
        <f ca="1"/>
        <v>0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</row>
    <row r="38" spans="2:40">
      <c r="B38">
        <f ca="1"/>
        <v>0.11090321557335332</v>
      </c>
      <c r="C38">
        <f ca="1"/>
        <v>7.6356956307534529E-2</v>
      </c>
      <c r="D38">
        <f ca="1"/>
        <v>6.8553475782145934E-2</v>
      </c>
      <c r="E38">
        <f ca="1"/>
        <v>0.15695941726169585</v>
      </c>
      <c r="F38">
        <f ca="1"/>
        <v>7.5902274627157748E-2</v>
      </c>
      <c r="G38">
        <f ca="1"/>
        <v>0.16804310726457455</v>
      </c>
      <c r="H38">
        <f ca="1"/>
        <v>0.20778727207263167</v>
      </c>
      <c r="I38">
        <f ca="1"/>
        <v>0.13549428111090625</v>
      </c>
      <c r="M38">
        <f t="shared" ca="1" si="12"/>
        <v>0.99999999999999989</v>
      </c>
      <c r="T38" t="str">
        <f t="shared" ca="1" si="13"/>
        <v>M</v>
      </c>
      <c r="U38">
        <f ca="1"/>
        <v>0</v>
      </c>
      <c r="V38">
        <f ca="1"/>
        <v>0</v>
      </c>
      <c r="W38">
        <f ca="1"/>
        <v>0</v>
      </c>
      <c r="X38">
        <f ca="1"/>
        <v>1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</row>
    <row r="39" spans="2:40">
      <c r="T39" t="str">
        <f t="shared" ca="1" si="13"/>
        <v>N</v>
      </c>
      <c r="U39">
        <f ca="1"/>
        <v>0</v>
      </c>
      <c r="V39">
        <f ca="1"/>
        <v>0</v>
      </c>
      <c r="W39">
        <f ca="1"/>
        <v>0</v>
      </c>
      <c r="X39">
        <f ca="1"/>
        <v>1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</row>
    <row r="40" spans="2:40">
      <c r="T40" t="str">
        <f t="shared" ca="1" si="13"/>
        <v>J</v>
      </c>
      <c r="U40">
        <f ca="1"/>
        <v>1</v>
      </c>
      <c r="V40">
        <f ca="1"/>
        <v>0</v>
      </c>
      <c r="W40">
        <f ca="1"/>
        <v>0</v>
      </c>
      <c r="X40">
        <f ca="1"/>
        <v>0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</row>
    <row r="41" spans="2:40">
      <c r="B41" cm="1">
        <f t="array" aca="1" ref="B41:I47" ca="1">_xll.WDS.Comp.Matrix.RowNormed(B32:I38)</f>
        <v>8.4747826917793756E-2</v>
      </c>
      <c r="C41">
        <f ca="1"/>
        <v>0.13265756027408304</v>
      </c>
      <c r="D41">
        <f ca="1"/>
        <v>0</v>
      </c>
      <c r="E41">
        <f ca="1"/>
        <v>6.5140672579643497E-2</v>
      </c>
      <c r="F41">
        <f ca="1"/>
        <v>0.12529963708963476</v>
      </c>
      <c r="G41">
        <f ca="1"/>
        <v>0.13386561948622733</v>
      </c>
      <c r="H41">
        <f ca="1"/>
        <v>0.23230757706066205</v>
      </c>
      <c r="I41">
        <f ca="1"/>
        <v>0.22598110659195556</v>
      </c>
      <c r="T41" t="str">
        <f t="shared" ca="1" si="13"/>
        <v>J</v>
      </c>
      <c r="U41">
        <f ca="1"/>
        <v>1</v>
      </c>
      <c r="V41">
        <f ca="1"/>
        <v>0</v>
      </c>
      <c r="W41">
        <f ca="1"/>
        <v>0</v>
      </c>
      <c r="X41">
        <f ca="1"/>
        <v>0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</row>
    <row r="42" spans="2:40">
      <c r="B42">
        <f ca="1"/>
        <v>0.1236946083542832</v>
      </c>
      <c r="C42">
        <f ca="1"/>
        <v>0.12587950835520714</v>
      </c>
      <c r="D42">
        <f ca="1"/>
        <v>0.16367768124151252</v>
      </c>
      <c r="E42">
        <f ca="1"/>
        <v>1.7688347710092062E-2</v>
      </c>
      <c r="F42">
        <f ca="1"/>
        <v>7.9404059333806939E-2</v>
      </c>
      <c r="G42">
        <f ca="1"/>
        <v>0.1885608666543879</v>
      </c>
      <c r="H42">
        <f ca="1"/>
        <v>0.18976351820061629</v>
      </c>
      <c r="I42">
        <f ca="1"/>
        <v>0.11133141015009383</v>
      </c>
      <c r="T42" t="str">
        <f t="shared" ca="1" si="13"/>
        <v>J</v>
      </c>
      <c r="U42">
        <f ca="1"/>
        <v>1</v>
      </c>
      <c r="V42">
        <f ca="1"/>
        <v>0</v>
      </c>
      <c r="W42">
        <f ca="1"/>
        <v>0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</row>
    <row r="43" spans="2:40">
      <c r="B43">
        <f ca="1"/>
        <v>0.11466155697495979</v>
      </c>
      <c r="C43">
        <f ca="1"/>
        <v>0</v>
      </c>
      <c r="D43">
        <f ca="1"/>
        <v>0.11874554794150816</v>
      </c>
      <c r="E43">
        <f ca="1"/>
        <v>0.15074738237153718</v>
      </c>
      <c r="F43">
        <f ca="1"/>
        <v>0.19108694296168952</v>
      </c>
      <c r="G43">
        <f ca="1"/>
        <v>0.21329472796065768</v>
      </c>
      <c r="H43">
        <f ca="1"/>
        <v>0.18923503001683584</v>
      </c>
      <c r="I43">
        <f ca="1"/>
        <v>2.2228811772811934E-2</v>
      </c>
      <c r="T43" t="str">
        <f t="shared" ca="1" si="13"/>
        <v>G</v>
      </c>
      <c r="U43">
        <f ca="1"/>
        <v>1</v>
      </c>
      <c r="V43">
        <f ca="1"/>
        <v>0</v>
      </c>
      <c r="W43">
        <f ca="1"/>
        <v>0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</row>
    <row r="44" spans="2:40">
      <c r="B44">
        <f ca="1"/>
        <v>7.8240288653780771E-2</v>
      </c>
      <c r="C44">
        <f ca="1"/>
        <v>2.9836413978636088E-2</v>
      </c>
      <c r="D44">
        <f ca="1"/>
        <v>3.9279660200306932E-2</v>
      </c>
      <c r="E44">
        <f ca="1"/>
        <v>0.23482188057510001</v>
      </c>
      <c r="F44">
        <f ca="1"/>
        <v>0.14933143045904515</v>
      </c>
      <c r="G44">
        <f ca="1"/>
        <v>0</v>
      </c>
      <c r="H44">
        <f ca="1"/>
        <v>0.13346053720789255</v>
      </c>
      <c r="I44">
        <f ca="1"/>
        <v>0.33502978892523838</v>
      </c>
      <c r="T44" t="str">
        <f t="shared" ca="1" si="13"/>
        <v>I</v>
      </c>
      <c r="U44">
        <f ca="1"/>
        <v>1</v>
      </c>
      <c r="V44">
        <f ca="1"/>
        <v>0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</row>
    <row r="45" spans="2:40">
      <c r="B45">
        <f ca="1"/>
        <v>0.26160007976258715</v>
      </c>
      <c r="C45">
        <f ca="1"/>
        <v>8.6727223475896748E-3</v>
      </c>
      <c r="D45">
        <f ca="1"/>
        <v>2.2784640412230248E-2</v>
      </c>
      <c r="E45">
        <f ca="1"/>
        <v>0</v>
      </c>
      <c r="F45">
        <f ca="1"/>
        <v>0.26175614690747734</v>
      </c>
      <c r="G45">
        <f ca="1"/>
        <v>5.6526142582563922E-2</v>
      </c>
      <c r="H45">
        <f ca="1"/>
        <v>0.38866026798755166</v>
      </c>
      <c r="I45">
        <f ca="1"/>
        <v>0</v>
      </c>
      <c r="T45" t="str">
        <f t="shared" ca="1" si="13"/>
        <v>L</v>
      </c>
      <c r="U45">
        <f ca="1"/>
        <v>1</v>
      </c>
      <c r="V45">
        <f ca="1"/>
        <v>0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</row>
    <row r="46" spans="2:40">
      <c r="B46">
        <f ca="1"/>
        <v>5.1801038934337941E-2</v>
      </c>
      <c r="C46">
        <f ca="1"/>
        <v>5.638960221551307E-2</v>
      </c>
      <c r="D46">
        <f ca="1"/>
        <v>0.18528255530504759</v>
      </c>
      <c r="E46">
        <f ca="1"/>
        <v>0.18318007839662237</v>
      </c>
      <c r="F46">
        <f ca="1"/>
        <v>0.18605161213568264</v>
      </c>
      <c r="G46">
        <f ca="1"/>
        <v>0.14934249096152311</v>
      </c>
      <c r="H46">
        <f ca="1"/>
        <v>0.18273254932499042</v>
      </c>
      <c r="I46">
        <f ca="1"/>
        <v>5.2200727262827233E-3</v>
      </c>
      <c r="T46" t="str">
        <f t="shared" ca="1" si="13"/>
        <v>S</v>
      </c>
      <c r="U46">
        <f ca="1"/>
        <v>1</v>
      </c>
      <c r="V46">
        <f ca="1"/>
        <v>0</v>
      </c>
      <c r="W46">
        <f ca="1"/>
        <v>0</v>
      </c>
      <c r="X46">
        <f ca="1"/>
        <v>0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</row>
    <row r="47" spans="2:40">
      <c r="B47">
        <f ca="1"/>
        <v>0.11090321557335334</v>
      </c>
      <c r="C47">
        <f ca="1"/>
        <v>7.6356956307534543E-2</v>
      </c>
      <c r="D47">
        <f ca="1"/>
        <v>6.8553475782145948E-2</v>
      </c>
      <c r="E47">
        <f ca="1"/>
        <v>0.15695941726169588</v>
      </c>
      <c r="F47">
        <f ca="1"/>
        <v>7.5902274627157762E-2</v>
      </c>
      <c r="G47">
        <f ca="1"/>
        <v>0.16804310726457458</v>
      </c>
      <c r="H47">
        <f ca="1"/>
        <v>0.2077872720726317</v>
      </c>
      <c r="I47">
        <f ca="1"/>
        <v>0.13549428111090628</v>
      </c>
      <c r="T47" t="str">
        <f t="shared" ca="1" si="13"/>
        <v>Q</v>
      </c>
      <c r="U47">
        <f ca="1"/>
        <v>1</v>
      </c>
      <c r="V47">
        <f ca="1"/>
        <v>0</v>
      </c>
      <c r="W47">
        <f ca="1"/>
        <v>0</v>
      </c>
      <c r="X47">
        <f ca="1"/>
        <v>0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</row>
    <row r="48" spans="2:40">
      <c r="T48" t="str">
        <f t="shared" ca="1" si="13"/>
        <v>E</v>
      </c>
      <c r="U48">
        <f ca="1"/>
        <v>0</v>
      </c>
      <c r="V48">
        <f ca="1"/>
        <v>0</v>
      </c>
      <c r="W48">
        <f ca="1"/>
        <v>1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</row>
    <row r="49" spans="20:40">
      <c r="T49" t="str">
        <f t="shared" ca="1" si="13"/>
        <v>N</v>
      </c>
      <c r="U49">
        <f ca="1"/>
        <v>0</v>
      </c>
      <c r="V49">
        <f ca="1"/>
        <v>0</v>
      </c>
      <c r="W49">
        <f ca="1"/>
        <v>0</v>
      </c>
      <c r="X49">
        <f ca="1"/>
        <v>1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</row>
    <row r="50" spans="20:40">
      <c r="T50" t="str">
        <f t="shared" ca="1" si="13"/>
        <v>H</v>
      </c>
      <c r="U50">
        <f ca="1"/>
        <v>1</v>
      </c>
      <c r="V50">
        <f ca="1"/>
        <v>0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</row>
    <row r="51" spans="20:40">
      <c r="T51" t="str">
        <f t="shared" ca="1" si="13"/>
        <v>N</v>
      </c>
      <c r="U51">
        <f ca="1"/>
        <v>0</v>
      </c>
      <c r="V51">
        <f ca="1"/>
        <v>0</v>
      </c>
      <c r="W51">
        <f ca="1"/>
        <v>0</v>
      </c>
      <c r="X51">
        <f ca="1"/>
        <v>1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</row>
    <row r="52" spans="20:40">
      <c r="T52" t="str">
        <f t="shared" ca="1" si="13"/>
        <v>G</v>
      </c>
      <c r="U52">
        <f ca="1"/>
        <v>1</v>
      </c>
      <c r="V52">
        <f ca="1"/>
        <v>0</v>
      </c>
      <c r="W52">
        <f ca="1"/>
        <v>0</v>
      </c>
      <c r="X52">
        <f ca="1"/>
        <v>0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</row>
    <row r="53" spans="20:40">
      <c r="T53" t="str">
        <f t="shared" ca="1" si="13"/>
        <v>W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</row>
    <row r="54" spans="20:40">
      <c r="T54" t="str">
        <f t="shared" ca="1" si="13"/>
        <v>X</v>
      </c>
      <c r="U54">
        <f ca="1"/>
        <v>1</v>
      </c>
      <c r="V54">
        <f ca="1"/>
        <v>0</v>
      </c>
      <c r="W54">
        <f ca="1"/>
        <v>0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</row>
    <row r="55" spans="20:40">
      <c r="T55" t="str">
        <f t="shared" ca="1" si="13"/>
        <v>D</v>
      </c>
      <c r="U55">
        <f ca="1"/>
        <v>0</v>
      </c>
      <c r="V55">
        <f ca="1"/>
        <v>0</v>
      </c>
      <c r="W55">
        <f ca="1"/>
        <v>1</v>
      </c>
      <c r="X55">
        <f ca="1"/>
        <v>0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</row>
    <row r="56" spans="20:40">
      <c r="T56" t="str">
        <f t="shared" ca="1" si="13"/>
        <v>V</v>
      </c>
      <c r="U56">
        <f ca="1"/>
        <v>1</v>
      </c>
      <c r="V56">
        <f ca="1"/>
        <v>0</v>
      </c>
      <c r="W56">
        <f ca="1"/>
        <v>0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</row>
    <row r="57" spans="20:40">
      <c r="T57" t="str">
        <f t="shared" ca="1" si="13"/>
        <v>D</v>
      </c>
      <c r="U57">
        <f ca="1"/>
        <v>0</v>
      </c>
      <c r="V57">
        <f ca="1"/>
        <v>0</v>
      </c>
      <c r="W57">
        <f ca="1"/>
        <v>1</v>
      </c>
      <c r="X57">
        <f ca="1"/>
        <v>0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</row>
    <row r="58" spans="20:40">
      <c r="T58" t="str">
        <f t="shared" ca="1" si="13"/>
        <v>U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</row>
    <row r="59" spans="20:40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0</v>
      </c>
      <c r="AM59">
        <v>-4.5474735088646412E-13</v>
      </c>
      <c r="AN59">
        <v>-4.5474735088646412E-13</v>
      </c>
    </row>
    <row r="60" spans="20:40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</row>
    <row r="61" spans="20:40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</row>
    <row r="62" spans="20:40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</row>
    <row r="63" spans="20:40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</row>
    <row r="64" spans="20:40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0</v>
      </c>
    </row>
    <row r="65" spans="27:40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</row>
    <row r="66" spans="27:40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</row>
    <row r="67" spans="27:40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</row>
    <row r="68" spans="27:40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</row>
    <row r="69" spans="27:40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</row>
    <row r="70" spans="27:40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</row>
    <row r="71" spans="27:40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</row>
    <row r="72" spans="27:40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</row>
    <row r="73" spans="27:40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</row>
    <row r="74" spans="27:40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</row>
    <row r="75" spans="27:40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</row>
    <row r="76" spans="27:40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</row>
    <row r="77" spans="27:40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</row>
    <row r="78" spans="27:40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</row>
    <row r="79" spans="27:40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</row>
    <row r="80" spans="27:40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</row>
    <row r="81" spans="27:40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</row>
    <row r="82" spans="27:40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</row>
    <row r="83" spans="27:40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</row>
    <row r="84" spans="27:40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</row>
    <row r="85" spans="27:40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</row>
    <row r="86" spans="27:40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</row>
    <row r="87" spans="27:40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</row>
    <row r="88" spans="27:40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</row>
    <row r="89" spans="27:40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</row>
    <row r="90" spans="27:40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</row>
    <row r="91" spans="27:40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</row>
    <row r="92" spans="27:40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</row>
    <row r="93" spans="27:40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</row>
    <row r="94" spans="27:40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</row>
    <row r="95" spans="27:40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</row>
    <row r="96" spans="27:40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</row>
    <row r="97" spans="27:40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0</v>
      </c>
    </row>
    <row r="98" spans="27:40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</row>
    <row r="99" spans="27:40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</row>
    <row r="100" spans="27:40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</row>
    <row r="101" spans="27:40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</row>
    <row r="102" spans="27:40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</row>
    <row r="103" spans="27:40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</row>
    <row r="104" spans="27:40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</row>
    <row r="105" spans="27:40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</row>
    <row r="106" spans="27:40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0</v>
      </c>
    </row>
    <row r="107" spans="27:40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</row>
    <row r="108" spans="27:40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</row>
    <row r="109" spans="27:40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</row>
    <row r="110" spans="27:40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</row>
    <row r="111" spans="27:40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</row>
    <row r="112" spans="27:40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</row>
    <row r="113" spans="27:40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</row>
    <row r="114" spans="27:40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</row>
    <row r="115" spans="27:40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</row>
    <row r="116" spans="27:40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</row>
    <row r="117" spans="27:40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</row>
    <row r="118" spans="27:40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</row>
    <row r="119" spans="27:40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</row>
    <row r="120" spans="27:40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</row>
    <row r="121" spans="27:40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</row>
    <row r="122" spans="27:40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</row>
    <row r="123" spans="27:40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</row>
    <row r="124" spans="27:40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</row>
    <row r="125" spans="27:40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</row>
    <row r="126" spans="27:40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</row>
    <row r="127" spans="27:40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</row>
    <row r="128" spans="27:40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</row>
    <row r="129" spans="27:40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</row>
    <row r="130" spans="27:40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</row>
    <row r="131" spans="27:40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</row>
    <row r="132" spans="27:40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</row>
    <row r="133" spans="27:40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</row>
    <row r="134" spans="27:40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</row>
    <row r="135" spans="27:40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</row>
    <row r="136" spans="27:40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</row>
    <row r="137" spans="27:40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</row>
    <row r="138" spans="27:40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</row>
    <row r="139" spans="27:40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</row>
    <row r="140" spans="27:40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</row>
    <row r="141" spans="27:40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</row>
    <row r="142" spans="27:40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</row>
    <row r="143" spans="27:40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</row>
    <row r="144" spans="27:40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</row>
    <row r="145" spans="27:40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</row>
    <row r="146" spans="27:40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</row>
    <row r="147" spans="27:40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</row>
    <row r="148" spans="27:40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</row>
    <row r="149" spans="27:40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</row>
    <row r="150" spans="27:40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</row>
    <row r="151" spans="27:40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</row>
    <row r="152" spans="27:40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</row>
    <row r="153" spans="27:40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</row>
    <row r="154" spans="27:40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</row>
    <row r="155" spans="27:40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</row>
    <row r="156" spans="27:40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0</v>
      </c>
      <c r="AM156">
        <v>-6.6791017161449417E-13</v>
      </c>
      <c r="AN156">
        <v>-6.6791017161449417E-13</v>
      </c>
    </row>
    <row r="157" spans="27:40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</row>
    <row r="158" spans="27:40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</row>
    <row r="159" spans="27:40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</row>
    <row r="160" spans="27:40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</row>
    <row r="161" spans="27:40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0</v>
      </c>
    </row>
    <row r="162" spans="27:40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</row>
    <row r="163" spans="27:40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</row>
    <row r="164" spans="27:40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</row>
    <row r="165" spans="27:40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</row>
    <row r="166" spans="27:40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</row>
    <row r="167" spans="27:40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</row>
    <row r="168" spans="27:40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</row>
    <row r="169" spans="27:40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</row>
    <row r="170" spans="27:40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</row>
    <row r="171" spans="27:40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</row>
    <row r="172" spans="27:40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</row>
    <row r="173" spans="27:40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</row>
    <row r="174" spans="27:40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</row>
    <row r="175" spans="27:40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</row>
    <row r="176" spans="27:40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</row>
    <row r="177" spans="27:40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</row>
    <row r="178" spans="27:40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</row>
    <row r="179" spans="27:40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</row>
    <row r="180" spans="27:40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</row>
    <row r="181" spans="27:40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</row>
    <row r="182" spans="27:40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</row>
    <row r="183" spans="27:40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</row>
    <row r="184" spans="27:40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</row>
    <row r="185" spans="27:40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</row>
    <row r="186" spans="27:40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</row>
    <row r="187" spans="27:40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</row>
    <row r="188" spans="27:40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</row>
    <row r="189" spans="27:40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</row>
    <row r="190" spans="27:40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</row>
    <row r="191" spans="27:40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</row>
    <row r="192" spans="27:40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</row>
    <row r="193" spans="27:40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</row>
    <row r="194" spans="27:40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</row>
    <row r="195" spans="27:40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</row>
    <row r="196" spans="27:40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</row>
    <row r="197" spans="27:40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</row>
    <row r="198" spans="27:40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</row>
    <row r="199" spans="27:40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</row>
    <row r="200" spans="27:40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</row>
    <row r="201" spans="27:40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</row>
    <row r="202" spans="27:40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</row>
    <row r="203" spans="27:40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</row>
    <row r="204" spans="27:40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</row>
    <row r="205" spans="27:40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</row>
    <row r="206" spans="27:40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</row>
    <row r="207" spans="27:40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</row>
    <row r="208" spans="27:40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</row>
    <row r="209" spans="27:40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</row>
    <row r="210" spans="27:40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</row>
    <row r="211" spans="27:40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</row>
    <row r="212" spans="27:40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</row>
    <row r="213" spans="27:40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0</v>
      </c>
      <c r="AM213">
        <v>-1.4210854715202004E-13</v>
      </c>
      <c r="AN213">
        <v>-1.4210854715202004E-13</v>
      </c>
    </row>
    <row r="214" spans="27:40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</row>
    <row r="215" spans="27:40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</row>
    <row r="216" spans="27:40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</row>
    <row r="217" spans="27:40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</row>
    <row r="218" spans="27:40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0</v>
      </c>
    </row>
    <row r="219" spans="27:40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</row>
    <row r="220" spans="27:40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</row>
    <row r="221" spans="27:40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</row>
    <row r="222" spans="27:40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</row>
    <row r="223" spans="27:40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</row>
    <row r="224" spans="27:40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</row>
    <row r="225" spans="27:40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</row>
    <row r="226" spans="27:40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</row>
    <row r="227" spans="27:40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</row>
    <row r="228" spans="27:40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</row>
    <row r="229" spans="27:40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</row>
    <row r="230" spans="27:40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</row>
    <row r="231" spans="27:40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</row>
    <row r="232" spans="27:40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</row>
    <row r="233" spans="27:40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</row>
    <row r="234" spans="27:40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</row>
    <row r="235" spans="27:40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</row>
    <row r="236" spans="27:40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</row>
    <row r="237" spans="27:40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</row>
    <row r="238" spans="27:40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</row>
    <row r="239" spans="27:40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</row>
    <row r="240" spans="27:40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</row>
    <row r="241" spans="27:40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</row>
    <row r="242" spans="27:40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</row>
    <row r="243" spans="27:40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</row>
    <row r="244" spans="27:40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</row>
    <row r="245" spans="27:40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</row>
    <row r="246" spans="27:40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</row>
    <row r="247" spans="27:40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</row>
    <row r="248" spans="27:40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</row>
    <row r="249" spans="27:40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</row>
    <row r="250" spans="27:40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</row>
    <row r="251" spans="27:40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</row>
    <row r="252" spans="27:40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</row>
    <row r="253" spans="27:40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</row>
    <row r="254" spans="27:40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</row>
    <row r="255" spans="27:40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</row>
    <row r="256" spans="27:40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</row>
    <row r="257" spans="27:40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</row>
    <row r="258" spans="27:40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</row>
    <row r="259" spans="27:40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</row>
    <row r="260" spans="27:40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</row>
    <row r="261" spans="27:40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</row>
    <row r="262" spans="27:40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</row>
    <row r="263" spans="27:40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</row>
    <row r="264" spans="27:40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</row>
    <row r="265" spans="27:40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</row>
    <row r="266" spans="27:40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</row>
    <row r="267" spans="27:40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</row>
    <row r="268" spans="27:40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</row>
    <row r="269" spans="27:40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</row>
    <row r="270" spans="27:40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</row>
    <row r="271" spans="27:40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</row>
    <row r="272" spans="27:40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</row>
    <row r="273" spans="27:40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</row>
    <row r="274" spans="27:40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</row>
    <row r="275" spans="27:40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</row>
    <row r="276" spans="27:40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</row>
    <row r="277" spans="27:40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</row>
    <row r="278" spans="27:40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</row>
    <row r="279" spans="27:40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</row>
    <row r="280" spans="27:40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</row>
    <row r="281" spans="27:40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</row>
    <row r="282" spans="27:40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</row>
    <row r="283" spans="27:40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</row>
    <row r="284" spans="27:40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</row>
    <row r="285" spans="27:40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</row>
    <row r="286" spans="27:40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0</v>
      </c>
      <c r="AM286">
        <v>-5.6843418860808015E-14</v>
      </c>
      <c r="AN286">
        <v>-5.6843418860808015E-14</v>
      </c>
    </row>
    <row r="287" spans="27:40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</row>
    <row r="288" spans="27:40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</row>
    <row r="289" spans="27:40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</row>
    <row r="290" spans="27:40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</row>
    <row r="291" spans="27:40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0</v>
      </c>
    </row>
    <row r="292" spans="27:40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</row>
    <row r="293" spans="27:40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</row>
    <row r="294" spans="27:40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</row>
    <row r="295" spans="27:40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</row>
    <row r="296" spans="27:40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</row>
    <row r="297" spans="27:40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</row>
    <row r="298" spans="27:40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</row>
    <row r="299" spans="27:40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</row>
    <row r="300" spans="27:40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</row>
    <row r="301" spans="27:40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</row>
    <row r="302" spans="27:40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</row>
    <row r="303" spans="27:40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</row>
    <row r="304" spans="27:40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</row>
    <row r="305" spans="27:40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</row>
    <row r="306" spans="27:40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</row>
    <row r="307" spans="27:40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</row>
    <row r="308" spans="27:40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</row>
    <row r="309" spans="27:40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</row>
    <row r="310" spans="27:40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</row>
    <row r="311" spans="27:40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</row>
    <row r="312" spans="27:40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</row>
    <row r="313" spans="27:40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</row>
    <row r="314" spans="27:40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</row>
    <row r="315" spans="27:40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</row>
    <row r="316" spans="27:40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</row>
    <row r="317" spans="27:40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</row>
    <row r="318" spans="27:40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</row>
    <row r="319" spans="27:40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</row>
    <row r="320" spans="27:40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</row>
    <row r="321" spans="27:40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</row>
    <row r="322" spans="27:40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</row>
    <row r="323" spans="27:40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</row>
    <row r="324" spans="27:40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</row>
    <row r="325" spans="27:40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</row>
    <row r="326" spans="27:40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</row>
    <row r="327" spans="27:40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</row>
    <row r="328" spans="27:40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</row>
    <row r="329" spans="27:40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</row>
    <row r="330" spans="27:40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</row>
    <row r="331" spans="27:40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</row>
    <row r="332" spans="27:40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</row>
    <row r="333" spans="27:40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</row>
    <row r="334" spans="27:40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</row>
    <row r="335" spans="27:40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</row>
    <row r="336" spans="27:40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</row>
    <row r="337" spans="27:40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</row>
    <row r="338" spans="27:40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</row>
    <row r="339" spans="27:40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</row>
    <row r="340" spans="27:40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</row>
    <row r="341" spans="27:40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</row>
    <row r="342" spans="27:40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</row>
    <row r="343" spans="27:40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</row>
    <row r="344" spans="27:40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</row>
    <row r="345" spans="27:40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</row>
    <row r="346" spans="27:40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</row>
    <row r="347" spans="27:40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</row>
    <row r="348" spans="27:40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</row>
    <row r="349" spans="27:40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</row>
    <row r="350" spans="27:40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</row>
    <row r="351" spans="27:40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</row>
    <row r="352" spans="27:40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</row>
    <row r="353" spans="27:40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</row>
    <row r="354" spans="27:40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</row>
    <row r="355" spans="27:40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</row>
    <row r="356" spans="27:40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</row>
    <row r="357" spans="27:40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</row>
    <row r="358" spans="27:40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</row>
    <row r="359" spans="27:40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</row>
    <row r="360" spans="27:40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</row>
    <row r="361" spans="27:40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</row>
    <row r="362" spans="27:40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</row>
    <row r="363" spans="27:40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</row>
    <row r="364" spans="27:40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</row>
    <row r="365" spans="27:40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</row>
    <row r="366" spans="27:40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</row>
    <row r="367" spans="27:40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</row>
    <row r="368" spans="27:40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</row>
    <row r="369" spans="27:40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</row>
    <row r="370" spans="27:40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</row>
    <row r="371" spans="27:40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</row>
    <row r="372" spans="27:40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</row>
    <row r="373" spans="27:40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</row>
    <row r="374" spans="27:40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</row>
    <row r="375" spans="27:40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</row>
    <row r="376" spans="27:40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</row>
    <row r="377" spans="27:40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</row>
    <row r="378" spans="27:40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</row>
    <row r="379" spans="27:40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</row>
    <row r="380" spans="27:40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</row>
    <row r="381" spans="27:40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</row>
    <row r="382" spans="27:40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</row>
    <row r="383" spans="27:40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</row>
    <row r="384" spans="27:40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</row>
    <row r="385" spans="27:40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</row>
    <row r="386" spans="27:40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</row>
    <row r="387" spans="27:40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</row>
    <row r="388" spans="27:40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</row>
    <row r="389" spans="27:40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</row>
    <row r="390" spans="27:40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</row>
    <row r="391" spans="27:40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</row>
    <row r="392" spans="27:40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</row>
    <row r="393" spans="27:40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</row>
    <row r="394" spans="27:40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</row>
    <row r="395" spans="27:40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</row>
    <row r="396" spans="27:40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</row>
    <row r="397" spans="27:40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</row>
    <row r="398" spans="27:40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</row>
    <row r="399" spans="27:40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</row>
    <row r="400" spans="27:40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</row>
    <row r="401" spans="27:40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</row>
    <row r="402" spans="27:40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</row>
    <row r="403" spans="27:40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</row>
    <row r="404" spans="27:40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</row>
    <row r="405" spans="27:40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</row>
    <row r="406" spans="27:40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</row>
    <row r="407" spans="27:40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</row>
    <row r="408" spans="27:40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</row>
    <row r="409" spans="27:40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0</v>
      </c>
    </row>
    <row r="410" spans="27:40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</row>
    <row r="411" spans="27:40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</row>
    <row r="412" spans="27:40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</row>
    <row r="413" spans="27:40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</row>
    <row r="414" spans="27:40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</row>
    <row r="415" spans="27:40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</row>
    <row r="416" spans="27:40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</row>
    <row r="417" spans="27:40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</row>
    <row r="418" spans="27:40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</row>
    <row r="419" spans="27:40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</row>
    <row r="420" spans="27:40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</row>
    <row r="421" spans="27:40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</row>
    <row r="422" spans="27:40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</row>
    <row r="423" spans="27:40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</row>
    <row r="424" spans="27:40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</row>
    <row r="425" spans="27:40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</row>
    <row r="426" spans="27:40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</row>
    <row r="427" spans="27:40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</row>
    <row r="428" spans="27:40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</row>
    <row r="429" spans="27:40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</row>
    <row r="430" spans="27:40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</row>
    <row r="431" spans="27:40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</row>
    <row r="432" spans="27:40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</row>
    <row r="433" spans="27:40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</row>
    <row r="434" spans="27:40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</row>
    <row r="435" spans="27:40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</row>
    <row r="436" spans="27:40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</row>
    <row r="437" spans="27:40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</row>
    <row r="438" spans="27:40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</row>
    <row r="439" spans="27:40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</row>
    <row r="440" spans="27:40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</row>
    <row r="441" spans="27:40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</row>
    <row r="442" spans="27:40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</row>
    <row r="443" spans="27:40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</row>
    <row r="444" spans="27:40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</row>
    <row r="445" spans="27:40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</row>
    <row r="446" spans="27:40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</row>
    <row r="447" spans="27:40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</row>
    <row r="448" spans="27:40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</row>
    <row r="449" spans="27:40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</row>
    <row r="450" spans="27:40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</row>
    <row r="451" spans="27:40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</row>
    <row r="452" spans="27:40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</row>
    <row r="453" spans="27:40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</row>
    <row r="454" spans="27:40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</row>
    <row r="455" spans="27:40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</row>
    <row r="456" spans="27:40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</row>
    <row r="457" spans="27:40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</row>
    <row r="458" spans="27:40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</row>
    <row r="459" spans="27:40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</row>
    <row r="460" spans="27:40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</row>
    <row r="461" spans="27:40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</row>
    <row r="462" spans="27:40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</row>
    <row r="463" spans="27:40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</row>
    <row r="464" spans="27:40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</row>
    <row r="465" spans="27:40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</row>
    <row r="466" spans="27:40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</row>
    <row r="467" spans="27:40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</row>
    <row r="468" spans="27:40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</row>
    <row r="469" spans="27:40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</row>
    <row r="470" spans="27:40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</row>
    <row r="471" spans="27:40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</row>
    <row r="472" spans="27:40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</row>
    <row r="473" spans="27:40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</row>
    <row r="474" spans="27:40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</row>
    <row r="475" spans="27:40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</row>
    <row r="476" spans="27:40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</row>
    <row r="477" spans="27:40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</row>
    <row r="478" spans="27:40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</row>
    <row r="479" spans="27:40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</row>
    <row r="480" spans="27:40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</row>
    <row r="481" spans="27:40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</row>
    <row r="482" spans="27:40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</row>
    <row r="483" spans="27:40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</row>
    <row r="484" spans="27:40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</row>
    <row r="485" spans="27:40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</row>
    <row r="486" spans="27:40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</row>
    <row r="487" spans="27:40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</row>
    <row r="488" spans="27:40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</row>
    <row r="489" spans="27:40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</row>
    <row r="490" spans="27:40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</row>
    <row r="491" spans="27:40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</row>
    <row r="492" spans="27:40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</row>
    <row r="493" spans="27:40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</row>
    <row r="494" spans="27:40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</row>
    <row r="495" spans="27:40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</row>
    <row r="496" spans="27:40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</row>
    <row r="497" spans="27:40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</row>
    <row r="498" spans="27:40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</row>
    <row r="499" spans="27:40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</row>
    <row r="500" spans="27:40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</row>
    <row r="501" spans="27:40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</row>
    <row r="502" spans="27:40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</row>
    <row r="503" spans="27:40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</row>
    <row r="504" spans="27:40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</row>
    <row r="505" spans="27:40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</row>
    <row r="506" spans="27:40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</row>
    <row r="507" spans="27:40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</row>
    <row r="508" spans="27:40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</row>
    <row r="509" spans="27:40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</row>
    <row r="510" spans="27:40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</row>
    <row r="511" spans="27:40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</row>
    <row r="512" spans="27:40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</row>
    <row r="513" spans="27:40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</row>
    <row r="514" spans="27:40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</row>
    <row r="515" spans="27:40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</row>
    <row r="516" spans="27:40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</row>
    <row r="517" spans="27:40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</row>
    <row r="518" spans="27:40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</row>
    <row r="519" spans="27:40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</row>
    <row r="520" spans="27:40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</row>
    <row r="521" spans="27:40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</row>
    <row r="522" spans="27:40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</row>
    <row r="523" spans="27:40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</row>
    <row r="524" spans="27:40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</row>
    <row r="525" spans="27:40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</row>
    <row r="526" spans="27:40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</row>
    <row r="527" spans="27:40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0</v>
      </c>
    </row>
    <row r="528" spans="27:40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</row>
    <row r="529" spans="27:40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</row>
    <row r="530" spans="27:40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</row>
    <row r="531" spans="27:40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</row>
    <row r="532" spans="27:40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</row>
    <row r="533" spans="27:40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</row>
    <row r="534" spans="27:40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</row>
    <row r="535" spans="27:40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</row>
    <row r="536" spans="27:40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</row>
    <row r="537" spans="27:40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</row>
    <row r="538" spans="27:40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</row>
    <row r="539" spans="27:40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</row>
    <row r="540" spans="27:40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</row>
    <row r="541" spans="27:40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</row>
    <row r="542" spans="27:40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</row>
    <row r="543" spans="27:40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</row>
    <row r="544" spans="27:40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</row>
    <row r="545" spans="27:40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</row>
    <row r="546" spans="27:40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</row>
    <row r="547" spans="27:40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</row>
    <row r="548" spans="27:40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</row>
    <row r="549" spans="27:40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</row>
    <row r="550" spans="27:40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</row>
    <row r="551" spans="27:40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</row>
    <row r="552" spans="27:40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</row>
    <row r="553" spans="27:40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</row>
    <row r="554" spans="27:40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</row>
    <row r="555" spans="27:40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</row>
    <row r="556" spans="27:40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</row>
    <row r="557" spans="27:40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</row>
    <row r="558" spans="27:40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</row>
    <row r="559" spans="27:40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</row>
    <row r="560" spans="27:40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</row>
    <row r="561" spans="27:40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</row>
    <row r="562" spans="27:40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</row>
    <row r="563" spans="27:40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</row>
    <row r="564" spans="27:40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</row>
    <row r="565" spans="27:40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</row>
    <row r="566" spans="27:40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</row>
    <row r="567" spans="27:40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</row>
    <row r="568" spans="27:40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</row>
    <row r="569" spans="27:40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</row>
    <row r="570" spans="27:40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</row>
    <row r="571" spans="27:40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</row>
    <row r="572" spans="27:40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</row>
    <row r="573" spans="27:40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</row>
    <row r="574" spans="27:40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</row>
    <row r="575" spans="27:40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</row>
    <row r="576" spans="27:40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</row>
    <row r="577" spans="27:40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</row>
    <row r="578" spans="27:40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</row>
    <row r="579" spans="27:40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</row>
    <row r="580" spans="27:40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</row>
    <row r="581" spans="27:40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</row>
    <row r="582" spans="27:40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</row>
    <row r="583" spans="27:40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</row>
    <row r="584" spans="27:40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</row>
    <row r="585" spans="27:40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</row>
    <row r="586" spans="27:40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</row>
    <row r="587" spans="27:40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</row>
    <row r="588" spans="27:40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</row>
    <row r="589" spans="27:40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</row>
    <row r="590" spans="27:40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</row>
    <row r="591" spans="27:40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</row>
    <row r="592" spans="27:40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</row>
    <row r="593" spans="27:40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</row>
    <row r="594" spans="27:40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</row>
    <row r="595" spans="27:40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</row>
    <row r="596" spans="27:40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</row>
    <row r="597" spans="27:40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</row>
    <row r="598" spans="27:40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</row>
    <row r="599" spans="27:40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</row>
    <row r="600" spans="27:40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</row>
    <row r="601" spans="27:40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</row>
    <row r="602" spans="27:40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</row>
    <row r="603" spans="27:40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</row>
    <row r="604" spans="27:40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</row>
    <row r="605" spans="27:40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</row>
    <row r="606" spans="27:40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</row>
    <row r="607" spans="27:40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</row>
    <row r="608" spans="27:40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</row>
    <row r="609" spans="27:40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</row>
    <row r="610" spans="27:40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</row>
    <row r="611" spans="27:40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</row>
    <row r="612" spans="27:40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</row>
    <row r="613" spans="27:40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</row>
    <row r="614" spans="27:40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</row>
    <row r="615" spans="27:40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</row>
    <row r="616" spans="27:40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</row>
    <row r="617" spans="27:40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</row>
    <row r="618" spans="27:40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</row>
    <row r="619" spans="27:40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</row>
    <row r="620" spans="27:40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</row>
    <row r="621" spans="27:40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</row>
    <row r="622" spans="27:40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</row>
    <row r="623" spans="27:40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</row>
    <row r="624" spans="27:40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</row>
    <row r="625" spans="27:40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</row>
    <row r="626" spans="27:40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</row>
    <row r="627" spans="27:40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</row>
    <row r="628" spans="27:40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</row>
    <row r="629" spans="27:40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</row>
    <row r="630" spans="27:40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</row>
    <row r="631" spans="27:40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</row>
    <row r="632" spans="27:40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</row>
    <row r="633" spans="27:40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</row>
    <row r="634" spans="27:40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</row>
    <row r="635" spans="27:40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</row>
    <row r="636" spans="27:40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</row>
    <row r="637" spans="27:40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</row>
    <row r="638" spans="27:40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</row>
    <row r="639" spans="27:40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</row>
    <row r="640" spans="27:40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</row>
    <row r="641" spans="27:40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</row>
    <row r="642" spans="27:40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</row>
    <row r="643" spans="27:40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</row>
    <row r="644" spans="27:40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</row>
    <row r="645" spans="27:40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0</v>
      </c>
    </row>
    <row r="646" spans="27:40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</row>
    <row r="647" spans="27:40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</row>
    <row r="648" spans="27:40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</row>
    <row r="649" spans="27:40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</row>
    <row r="650" spans="27:40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</row>
    <row r="651" spans="27:40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</row>
    <row r="652" spans="27:40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</row>
    <row r="653" spans="27:40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</row>
    <row r="654" spans="27:40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</row>
    <row r="655" spans="27:40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</row>
    <row r="656" spans="27:40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</row>
    <row r="657" spans="27:40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</row>
    <row r="658" spans="27:40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</row>
    <row r="659" spans="27:40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</row>
    <row r="660" spans="27:40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</row>
    <row r="661" spans="27:40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</row>
    <row r="662" spans="27:40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</row>
    <row r="663" spans="27:40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</row>
    <row r="664" spans="27:40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</row>
    <row r="665" spans="27:40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</row>
    <row r="666" spans="27:40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</row>
    <row r="667" spans="27:40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</row>
    <row r="668" spans="27:40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</row>
    <row r="669" spans="27:40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</row>
    <row r="670" spans="27:40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</row>
    <row r="671" spans="27:40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</row>
    <row r="672" spans="27:40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</row>
    <row r="673" spans="27:40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</row>
    <row r="674" spans="27:40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</row>
    <row r="675" spans="27:40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</row>
    <row r="676" spans="27:40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</row>
    <row r="677" spans="27:40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</row>
    <row r="678" spans="27:40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</row>
    <row r="679" spans="27:40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</row>
    <row r="680" spans="27:40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</row>
    <row r="681" spans="27:40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</row>
    <row r="682" spans="27:40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</row>
    <row r="683" spans="27:40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</row>
    <row r="684" spans="27:40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</row>
    <row r="685" spans="27:40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</row>
    <row r="686" spans="27:40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</row>
    <row r="687" spans="27:40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</row>
    <row r="688" spans="27:40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</row>
    <row r="689" spans="27:40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</row>
    <row r="690" spans="27:40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</row>
    <row r="691" spans="27:40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</row>
    <row r="692" spans="27:40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</row>
    <row r="693" spans="27:40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</row>
    <row r="694" spans="27:40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</row>
    <row r="695" spans="27:40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</row>
    <row r="696" spans="27:40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</row>
    <row r="697" spans="27:40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</row>
    <row r="698" spans="27:40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</row>
    <row r="699" spans="27:40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</row>
    <row r="700" spans="27:40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</row>
    <row r="701" spans="27:40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</row>
    <row r="702" spans="27:40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</row>
    <row r="703" spans="27:40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</row>
    <row r="704" spans="27:40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</row>
    <row r="705" spans="27:40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</row>
    <row r="706" spans="27:40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</row>
    <row r="707" spans="27:40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</row>
    <row r="708" spans="27:40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</row>
    <row r="709" spans="27:40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</row>
    <row r="710" spans="27:40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</row>
    <row r="711" spans="27:40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</row>
    <row r="712" spans="27:40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</row>
    <row r="713" spans="27:40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</row>
    <row r="714" spans="27:40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</row>
    <row r="715" spans="27:40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</row>
    <row r="716" spans="27:40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</row>
    <row r="717" spans="27:40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</row>
    <row r="718" spans="27:40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</row>
    <row r="719" spans="27:40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</row>
    <row r="720" spans="27:40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</row>
    <row r="721" spans="27:40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</row>
    <row r="722" spans="27:40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</row>
    <row r="723" spans="27:40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</row>
    <row r="724" spans="27:40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</row>
    <row r="725" spans="27:40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</row>
    <row r="726" spans="27:40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</row>
    <row r="727" spans="27:40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</row>
    <row r="728" spans="27:40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</row>
    <row r="729" spans="27:40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</row>
    <row r="730" spans="27:40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</row>
    <row r="731" spans="27:40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</row>
    <row r="732" spans="27:40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</row>
    <row r="733" spans="27:40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</row>
    <row r="734" spans="27:40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</row>
    <row r="735" spans="27:40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</row>
    <row r="736" spans="27:40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</row>
    <row r="737" spans="27:40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</row>
    <row r="738" spans="27:40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</row>
    <row r="739" spans="27:40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</row>
    <row r="740" spans="27:40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</row>
    <row r="741" spans="27:40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</row>
    <row r="742" spans="27:40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</row>
    <row r="743" spans="27:40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</row>
    <row r="744" spans="27:40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</row>
    <row r="745" spans="27:40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</row>
    <row r="746" spans="27:40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</row>
    <row r="747" spans="27:40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</row>
    <row r="748" spans="27:40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</row>
    <row r="749" spans="27:40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</row>
    <row r="750" spans="27:40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</row>
    <row r="751" spans="27:40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</row>
    <row r="752" spans="27:40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</row>
    <row r="753" spans="27:40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</row>
    <row r="754" spans="27:40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</row>
    <row r="755" spans="27:40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</row>
    <row r="756" spans="27:40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</row>
    <row r="757" spans="27:40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</row>
    <row r="758" spans="27:40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</row>
    <row r="759" spans="27:40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</row>
    <row r="760" spans="27:40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</row>
    <row r="761" spans="27:40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</row>
    <row r="762" spans="27:40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91"/>
  <sheetViews>
    <sheetView workbookViewId="0">
      <selection sqref="A1:E1"/>
    </sheetView>
  </sheetViews>
  <sheetFormatPr defaultRowHeight="14.5"/>
  <cols>
    <col min="1" max="1" width="24.7265625" bestFit="1" customWidth="1"/>
    <col min="2" max="2" width="25.6328125" bestFit="1" customWidth="1"/>
    <col min="3" max="3" width="95.36328125" bestFit="1" customWidth="1"/>
    <col min="9" max="12" width="11.81640625" bestFit="1" customWidth="1"/>
    <col min="14" max="14" width="67.26953125" bestFit="1" customWidth="1"/>
    <col min="15" max="15" width="36.453125" bestFit="1" customWidth="1"/>
    <col min="16" max="16" width="32.6328125" bestFit="1" customWidth="1"/>
    <col min="17" max="17" width="40.36328125" bestFit="1" customWidth="1"/>
    <col min="18" max="18" width="28.08984375" bestFit="1" customWidth="1"/>
    <col min="19" max="21" width="11.81640625" bestFit="1" customWidth="1"/>
    <col min="22" max="22" width="12.453125" bestFit="1" customWidth="1"/>
  </cols>
  <sheetData>
    <row r="1" spans="1:5" ht="18.5">
      <c r="A1" s="36" t="s">
        <v>23</v>
      </c>
      <c r="B1" s="36"/>
      <c r="C1" s="36"/>
      <c r="D1" s="36"/>
      <c r="E1" s="36"/>
    </row>
    <row r="2" spans="1:5" ht="18.5" customHeight="1">
      <c r="A2" s="37" t="s">
        <v>24</v>
      </c>
      <c r="B2" s="37"/>
      <c r="C2" s="37"/>
      <c r="D2" s="37"/>
      <c r="E2" s="37"/>
    </row>
    <row r="4" spans="1:5">
      <c r="A4" s="5" t="s">
        <v>15</v>
      </c>
    </row>
    <row r="5" spans="1:5">
      <c r="A5" t="s">
        <v>16</v>
      </c>
      <c r="B5" t="s">
        <v>18</v>
      </c>
    </row>
    <row r="6" spans="1:5">
      <c r="A6" t="s">
        <v>17</v>
      </c>
      <c r="B6" t="s">
        <v>19</v>
      </c>
    </row>
    <row r="7" spans="1:5">
      <c r="A7" s="2">
        <v>16</v>
      </c>
      <c r="C7" cm="1">
        <f t="array" ref="C7">_xll.WDS.XLM.GET.WORKBOOK(A7,B7)</f>
        <v>100</v>
      </c>
    </row>
    <row r="8" spans="1:5">
      <c r="A8" s="1">
        <f>A7</f>
        <v>16</v>
      </c>
      <c r="B8" s="3">
        <f>C7</f>
        <v>100</v>
      </c>
      <c r="C8" s="11" t="e" cm="1">
        <f t="array" ref="C8">_xll.WDS.XLM.GET.WORKBOOK(A8,B8)</f>
        <v>#N/A</v>
      </c>
    </row>
    <row r="9" spans="1:5">
      <c r="A9" s="1">
        <f>A8</f>
        <v>16</v>
      </c>
      <c r="B9" s="4" t="s">
        <v>0</v>
      </c>
      <c r="C9" s="11" t="e" cm="1">
        <f t="array" ref="C9">_xll.WDS.XLM.GET.WORKBOOK(A9,B9)</f>
        <v>#N/A</v>
      </c>
      <c r="D9" t="s">
        <v>20</v>
      </c>
    </row>
    <row r="11" spans="1:5">
      <c r="A11" s="5" t="s">
        <v>21</v>
      </c>
    </row>
    <row r="12" spans="1:5">
      <c r="A12" t="s">
        <v>16</v>
      </c>
      <c r="B12" t="s">
        <v>18</v>
      </c>
    </row>
    <row r="13" spans="1:5">
      <c r="A13" t="s">
        <v>17</v>
      </c>
      <c r="B13" t="s">
        <v>19</v>
      </c>
      <c r="D13" t="s">
        <v>22</v>
      </c>
    </row>
    <row r="14" spans="1:5">
      <c r="A14" s="2">
        <v>2</v>
      </c>
      <c r="C14" t="str" cm="1">
        <f t="array" aca="1" ref="C14" ca="1">_xll.WDS.XLM.GET.DOCUMENT(A14,B14)</f>
        <v>D:\WDS\dev\lib\github\WDataSci\WDS-ModelSpec\master\WDS-Cpp\WDS\XLL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>
        <f>C7</f>
        <v>100</v>
      </c>
      <c r="C15" s="11" t="e" cm="1">
        <f t="array" aca="1" ref="C15" ca="1">_xll.WDS.XLM.GET.DOCUMENT(A15,B15)</f>
        <v>#N/A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ExcelWrite_Out.xlsm</v>
      </c>
      <c r="C16" s="11" t="e" cm="1">
        <f t="array" aca="1" ref="C16" ca="1">_xll.WDS.XLM.GET.DOCUMENT(A16,B16)</f>
        <v>#N/A</v>
      </c>
      <c r="D16" t="str" cm="1">
        <f t="array" ref="D16">_xll.WDS.Test.Type(,A16)</f>
        <v>SRef</v>
      </c>
    </row>
    <row r="19" spans="1:18" s="11" customFormat="1">
      <c r="A19" s="11" t="s">
        <v>273</v>
      </c>
      <c r="C19" t="str" cm="1">
        <f t="array" ref="C19">_xll.WDS.XLM.GET.XLL_Name()</f>
        <v>D:\WDS\dev\lib\github\WDataSci\WDS-ModelSpec\master\WDS-Cpp\WDS\XLL\Build\x64\Debug\ModelUtil.xll</v>
      </c>
    </row>
    <row r="20" spans="1:18" s="11" customFormat="1"/>
    <row r="21" spans="1:18">
      <c r="A21" s="5" t="s">
        <v>14</v>
      </c>
    </row>
    <row r="22" spans="1:18">
      <c r="A22" t="s">
        <v>16</v>
      </c>
    </row>
    <row r="23" spans="1:18">
      <c r="A23" t="s">
        <v>17</v>
      </c>
    </row>
    <row r="24" spans="1:18">
      <c r="A24" s="2">
        <v>67</v>
      </c>
      <c r="C24" t="str" cm="1">
        <f t="array" ref="C24">_xll.WDS.XLM.GET.WORKSPACE(A24)</f>
        <v>C:\Users\CJWypasek\Documents</v>
      </c>
    </row>
    <row r="25" spans="1:18">
      <c r="A25" s="2">
        <v>44</v>
      </c>
      <c r="C25" t="str" cm="1">
        <f t="array" ref="C25:E91">_xll.WDS.XLM.GET.WORKSPACE(A25)</f>
        <v>C:\Program Files\Microsoft Office\root\Office16\LIBRARY\Analysis\ANALYS32.XLL</v>
      </c>
      <c r="D25" t="str">
        <v>fnAnova1</v>
      </c>
      <c r="E25" t="str">
        <v>AUUQQQ#</v>
      </c>
      <c r="G25" t="s">
        <v>274</v>
      </c>
      <c r="H25" t="str" cm="1">
        <f t="array" ref="H25:H26">_xll.WDS.Util.SimpleFirsts(C25:C87)</f>
        <v>C:\Program Files\Microsoft Office\root\Office16\LIBRARY\Analysis\ANALYS32.XLL</v>
      </c>
      <c r="I25" s="11" t="str" cm="1">
        <f t="array" ref="I25:I85">_xll.WDS.Util.SimpleFirsts(D25:D87)</f>
        <v>fnAnova1</v>
      </c>
      <c r="J25" s="11" t="str" cm="1">
        <f t="array" ref="J25:J68">_xll.WDS.Util.SimpleFirsts(E25:E87)</f>
        <v>AUUQQQ#</v>
      </c>
      <c r="K25" s="11" cm="1">
        <f t="array" ref="K25">_xll.WDS.Util.SimpleFirsts(F25:F87)</f>
        <v>0</v>
      </c>
      <c r="L25" s="11" t="str" cm="1">
        <f t="array" ref="L25:L81">_xll.WDS.Util.SimpleFirsts(G25:G87)</f>
        <v>fnAnova1</v>
      </c>
      <c r="N25" cm="1">
        <f t="array" ref="N25:N85">_xll.WDS.Util.SimpleSort(G25:J85)</f>
        <v>1</v>
      </c>
      <c r="P25">
        <v>0</v>
      </c>
      <c r="Q25" cm="1">
        <f t="array" ref="Q25">SUM(--(P25=$N$25:$N$85))</f>
        <v>0</v>
      </c>
      <c r="R25" s="11" cm="1">
        <f t="array" ref="R25">SUM(--(P25=$O$25:$O$85))</f>
        <v>61</v>
      </c>
    </row>
    <row r="26" spans="1:18">
      <c r="C26" t="str">
        <v>C:\Program Files\Microsoft Office\root\Office16\LIBRARY\Analysis\ANALYS32.XLL</v>
      </c>
      <c r="D26" t="str">
        <v>fnAnova2</v>
      </c>
      <c r="E26" t="str">
        <v>AUUQQ#</v>
      </c>
      <c r="G26" t="s">
        <v>275</v>
      </c>
      <c r="H26" t="str">
        <v>D:\WDS\dev\lib\github\WDataSci\WDS-ModelSpec\master\WDS-Cpp\WDS\XLL\Build\x64\Debug\ModelUtil.xll</v>
      </c>
      <c r="I26" t="str">
        <v>fnAnova2</v>
      </c>
      <c r="J26" t="str">
        <v>AUUQQ#</v>
      </c>
      <c r="L26" t="str">
        <v>fnAnova2</v>
      </c>
      <c r="N26">
        <v>1</v>
      </c>
      <c r="P26">
        <v>1</v>
      </c>
      <c r="Q26" s="11" cm="1">
        <f t="array" ref="Q26">SUM(--(P26=$N$25:$N$85))</f>
        <v>2</v>
      </c>
      <c r="R26" s="11" cm="1">
        <f t="array" ref="R26">SUM(--(P26=$O$25:$O$85))</f>
        <v>0</v>
      </c>
    </row>
    <row r="27" spans="1:18">
      <c r="C27" t="str">
        <v>C:\Program Files\Microsoft Office\root\Office16\LIBRARY\Analysis\ANALYS32.XLL</v>
      </c>
      <c r="D27" t="str">
        <v>fnAnova3</v>
      </c>
      <c r="E27" t="str">
        <v>AUUQQ#</v>
      </c>
      <c r="G27" t="s">
        <v>276</v>
      </c>
      <c r="I27" t="str">
        <v>fnAnova3</v>
      </c>
      <c r="J27" t="str">
        <v>AUUQQQQQQ#</v>
      </c>
      <c r="L27" t="str">
        <v>fnAnova3</v>
      </c>
      <c r="N27" t="str">
        <v>WDS_Comp_Matrix_ColumnSet</v>
      </c>
      <c r="P27" s="11">
        <v>2</v>
      </c>
      <c r="Q27" s="11" cm="1">
        <f t="array" ref="Q27">SUM(--(P27=$N$25:$N$85))</f>
        <v>0</v>
      </c>
      <c r="R27" s="11" cm="1">
        <f t="array" ref="R27">SUM(--(P27=$O$25:$O$85))</f>
        <v>0</v>
      </c>
    </row>
    <row r="28" spans="1:18">
      <c r="C28" t="str">
        <v>C:\Program Files\Microsoft Office\root\Office16\LIBRARY\Analysis\ANALYS32.XLL</v>
      </c>
      <c r="D28" t="str">
        <v>fnDescr</v>
      </c>
      <c r="E28" t="str">
        <v>AUUQQQQQQ#</v>
      </c>
      <c r="G28" s="11" t="s">
        <v>327</v>
      </c>
      <c r="I28" t="str">
        <v>fnDescr</v>
      </c>
      <c r="J28" t="str">
        <v>AUUQQQQ#</v>
      </c>
      <c r="L28" t="str">
        <v>fnDescr</v>
      </c>
      <c r="N28" t="str">
        <v>WDS_Comp_Matrix_Columns</v>
      </c>
      <c r="P28" s="11">
        <v>3</v>
      </c>
      <c r="Q28" s="11" cm="1">
        <f t="array" ref="Q28">SUM(--(P28=$N$25:$N$85))</f>
        <v>0</v>
      </c>
      <c r="R28" s="11" cm="1">
        <f t="array" ref="R28">SUM(--(P28=$O$25:$O$85))</f>
        <v>0</v>
      </c>
    </row>
    <row r="29" spans="1:18">
      <c r="C29" t="str">
        <v>C:\Program Files\Microsoft Office\root\Office16\LIBRARY\Analysis\ANALYS32.XLL</v>
      </c>
      <c r="D29" t="str">
        <v>fnExpon</v>
      </c>
      <c r="E29" t="str">
        <v>AUUQQQQ#</v>
      </c>
      <c r="G29" s="11" t="s">
        <v>328</v>
      </c>
      <c r="I29" t="str">
        <v>fnExpon</v>
      </c>
      <c r="J29" t="str">
        <v>AUUQQ#</v>
      </c>
      <c r="L29" t="str">
        <v>fnHistogram</v>
      </c>
      <c r="N29" t="str">
        <v>WDS_Comp_Matrix_Mult</v>
      </c>
      <c r="P29" s="11">
        <v>4</v>
      </c>
      <c r="Q29" s="11" cm="1">
        <f t="array" ref="Q29">SUM(--(P29=$N$25:$N$85))</f>
        <v>0</v>
      </c>
      <c r="R29" s="11" cm="1">
        <f t="array" ref="R29">SUM(--(P29=$O$25:$O$85))</f>
        <v>0</v>
      </c>
    </row>
    <row r="30" spans="1:18">
      <c r="C30" t="str">
        <v>C:\Program Files\Microsoft Office\root\Office16\LIBRARY\Analysis\ANALYS32.XLL</v>
      </c>
      <c r="D30" t="str">
        <v>fnFourier</v>
      </c>
      <c r="E30" t="str">
        <v>AUUQQ#</v>
      </c>
      <c r="G30" s="11" t="s">
        <v>277</v>
      </c>
      <c r="I30" t="str">
        <v>fnFourier</v>
      </c>
      <c r="J30" t="str">
        <v>AUUUQQ#</v>
      </c>
      <c r="L30" t="str">
        <v>fnFourier</v>
      </c>
      <c r="N30" t="str">
        <v>WDS_Comp_Matrix_NormedBaseOdds</v>
      </c>
      <c r="P30" s="11">
        <v>5</v>
      </c>
      <c r="Q30" s="11" cm="1">
        <f t="array" ref="Q30">SUM(--(P30=$N$25:$N$85))</f>
        <v>0</v>
      </c>
      <c r="R30" s="11" cm="1">
        <f t="array" ref="R30">SUM(--(P30=$O$25:$O$85))</f>
        <v>0</v>
      </c>
    </row>
    <row r="31" spans="1:18">
      <c r="C31" t="str">
        <v>C:\Program Files\Microsoft Office\root\Office16\LIBRARY\Analysis\ANALYS32.XLL</v>
      </c>
      <c r="D31" t="str">
        <v>fnFtestV</v>
      </c>
      <c r="E31" t="str">
        <v>AUUUQQ#</v>
      </c>
      <c r="G31" s="11">
        <v>1</v>
      </c>
      <c r="I31" t="str">
        <v>fnFtestV</v>
      </c>
      <c r="J31" t="str">
        <v>AUUUQQQQ#</v>
      </c>
      <c r="L31">
        <v>1</v>
      </c>
      <c r="N31" t="str">
        <v>WDS_Comp_Matrix_RowNormed</v>
      </c>
      <c r="P31" s="11">
        <v>6</v>
      </c>
      <c r="Q31" s="11" cm="1">
        <f t="array" ref="Q31">SUM(--(P31=$N$25:$N$85))</f>
        <v>0</v>
      </c>
      <c r="R31" s="11" cm="1">
        <f t="array" ref="R31">SUM(--(P31=$O$25:$O$85))</f>
        <v>0</v>
      </c>
    </row>
    <row r="32" spans="1:18">
      <c r="C32" t="str">
        <v>C:\Program Files\Microsoft Office\root\Office16\LIBRARY\Analysis\ANALYS32.XLL</v>
      </c>
      <c r="D32" t="str">
        <v>fnHistogram</v>
      </c>
      <c r="E32" t="str">
        <v>AUUUQQQQ#</v>
      </c>
      <c r="G32" s="11" t="s">
        <v>278</v>
      </c>
      <c r="I32" t="str">
        <v>fnHistogram</v>
      </c>
      <c r="J32" t="str">
        <v>AUUQQ#</v>
      </c>
      <c r="L32" t="str">
        <v>fnFtestV</v>
      </c>
      <c r="N32" t="str">
        <v>WDS_Comp_Matrix_Rows</v>
      </c>
      <c r="P32" s="11">
        <v>7</v>
      </c>
      <c r="Q32" s="11" cm="1">
        <f t="array" ref="Q32">SUM(--(P32=$N$25:$N$85))</f>
        <v>0</v>
      </c>
      <c r="R32" s="11" cm="1">
        <f t="array" ref="R32">SUM(--(P32=$O$25:$O$85))</f>
        <v>0</v>
      </c>
    </row>
    <row r="33" spans="3:18">
      <c r="C33" t="str">
        <v>C:\Program Files\Microsoft Office\root\Office16\LIBRARY\Analysis\ANALYS32.XLL</v>
      </c>
      <c r="D33" t="str">
        <v>fnMCorrel</v>
      </c>
      <c r="E33" t="str">
        <v>AUUQQ#</v>
      </c>
      <c r="G33" s="11">
        <v>1</v>
      </c>
      <c r="I33" t="str">
        <v>fnMCorrel</v>
      </c>
      <c r="J33" t="str">
        <v>AUUQQQQ#</v>
      </c>
      <c r="L33">
        <v>1</v>
      </c>
      <c r="N33" t="str">
        <v>WDS_Comp_Matrix_ScoredAndNormedBaseOdds</v>
      </c>
      <c r="P33" s="11">
        <v>8</v>
      </c>
      <c r="Q33" s="11" cm="1">
        <f t="array" ref="Q33">SUM(--(P33=$N$25:$N$85))</f>
        <v>0</v>
      </c>
      <c r="R33" s="11" cm="1">
        <f t="array" ref="R33">SUM(--(P33=$O$25:$O$85))</f>
        <v>0</v>
      </c>
    </row>
    <row r="34" spans="3:18">
      <c r="C34" t="str">
        <v>C:\Program Files\Microsoft Office\root\Office16\LIBRARY\Analysis\ANALYS32.XLL</v>
      </c>
      <c r="D34" t="str">
        <v>fnMCovar</v>
      </c>
      <c r="E34" t="str">
        <v>AUUQQ#</v>
      </c>
      <c r="G34" t="s">
        <v>279</v>
      </c>
      <c r="I34" t="str">
        <v>fnMCovar</v>
      </c>
      <c r="J34" t="str">
        <v>AUUUQQQ#</v>
      </c>
      <c r="L34" t="str">
        <v>fnMCovar</v>
      </c>
      <c r="N34" t="str">
        <v>WDS_Comp_Matrix_SubMatrix</v>
      </c>
      <c r="P34" s="11">
        <v>9</v>
      </c>
      <c r="Q34" s="11" cm="1">
        <f t="array" ref="Q34">SUM(--(P34=$N$25:$N$85))</f>
        <v>0</v>
      </c>
      <c r="R34" s="11" cm="1">
        <f t="array" ref="R34">SUM(--(P34=$O$25:$O$85))</f>
        <v>0</v>
      </c>
    </row>
    <row r="35" spans="3:18">
      <c r="C35" t="str">
        <v>C:\Program Files\Microsoft Office\root\Office16\LIBRARY\Analysis\ANALYS32.XLL</v>
      </c>
      <c r="D35" t="str">
        <v>fnMoveAvg</v>
      </c>
      <c r="E35" t="str">
        <v>AUUQQQQ#</v>
      </c>
      <c r="G35" t="s">
        <v>280</v>
      </c>
      <c r="I35" t="str">
        <v>fnMoveAvg</v>
      </c>
      <c r="J35" t="str">
        <v>AUUUQQQQQ#</v>
      </c>
      <c r="L35" t="str">
        <v>fnMoveAvg</v>
      </c>
      <c r="N35" t="str">
        <v>WDS_Comp_Matrix_SumAcross</v>
      </c>
      <c r="P35" s="11">
        <v>10</v>
      </c>
      <c r="Q35" s="11" cm="1">
        <f t="array" ref="Q35">SUM(--(P35=$N$25:$N$85))</f>
        <v>0</v>
      </c>
      <c r="R35" s="11" cm="1">
        <f t="array" ref="R35">SUM(--(P35=$O$25:$O$85))</f>
        <v>0</v>
      </c>
    </row>
    <row r="36" spans="3:18">
      <c r="C36" t="str">
        <v>C:\Program Files\Microsoft Office\root\Office16\LIBRARY\Analysis\ANALYS32.XLL</v>
      </c>
      <c r="D36" t="str">
        <v>fnTtestM</v>
      </c>
      <c r="E36" t="str">
        <v>AUUUQQQ#</v>
      </c>
      <c r="G36" t="s">
        <v>281</v>
      </c>
      <c r="I36" t="str">
        <v>fnTtestM</v>
      </c>
      <c r="J36" t="str">
        <v>AUUQQQ#</v>
      </c>
      <c r="L36" t="str">
        <v>fnTtestM</v>
      </c>
      <c r="N36" t="str">
        <v>WDS_Comp_Matrix_SumAcrossColumns</v>
      </c>
      <c r="P36" s="11">
        <v>11</v>
      </c>
      <c r="Q36" s="11" cm="1">
        <f t="array" ref="Q36">SUM(--(P36=$N$25:$N$85))</f>
        <v>0</v>
      </c>
      <c r="R36" s="11" cm="1">
        <f t="array" ref="R36">SUM(--(P36=$O$25:$O$85))</f>
        <v>0</v>
      </c>
    </row>
    <row r="37" spans="3:18">
      <c r="C37" t="str">
        <v>C:\Program Files\Microsoft Office\root\Office16\LIBRARY\Analysis\ANALYS32.XLL</v>
      </c>
      <c r="D37" t="str">
        <v>fnTtestUeq</v>
      </c>
      <c r="E37" t="str">
        <v>AUUUQQQ#</v>
      </c>
      <c r="G37" t="s">
        <v>282</v>
      </c>
      <c r="I37" t="str">
        <v>fnTtestUeq</v>
      </c>
      <c r="J37" t="str">
        <v>AUUQQ#</v>
      </c>
      <c r="L37" t="str">
        <v>fnTtestUeq</v>
      </c>
      <c r="N37" t="str">
        <v>WDS_Comp_RFScheduled</v>
      </c>
      <c r="P37" s="11">
        <v>12</v>
      </c>
      <c r="Q37" s="11" cm="1">
        <f t="array" ref="Q37">SUM(--(P37=$N$25:$N$85))</f>
        <v>0</v>
      </c>
      <c r="R37" s="11" cm="1">
        <f t="array" ref="R37">SUM(--(P37=$O$25:$O$85))</f>
        <v>0</v>
      </c>
    </row>
    <row r="38" spans="3:18">
      <c r="C38" t="str">
        <v>C:\Program Files\Microsoft Office\root\Office16\LIBRARY\Analysis\ANALYS32.XLL</v>
      </c>
      <c r="D38" t="str">
        <v>fnTtestEq</v>
      </c>
      <c r="E38" t="str">
        <v>AUUUQQQ#</v>
      </c>
      <c r="G38" t="s">
        <v>283</v>
      </c>
      <c r="I38" t="str">
        <v>fnTtestEq</v>
      </c>
      <c r="J38" t="str">
        <v>AUUQQQQQQ#</v>
      </c>
      <c r="L38" t="str">
        <v>fnTtestEq</v>
      </c>
      <c r="N38" t="str">
        <v>WDS_Comp_RollIt</v>
      </c>
      <c r="P38" s="11">
        <v>13</v>
      </c>
      <c r="Q38" s="11" cm="1">
        <f t="array" ref="Q38">SUM(--(P38=$N$25:$N$85))</f>
        <v>0</v>
      </c>
      <c r="R38" s="11" cm="1">
        <f t="array" ref="R38">SUM(--(P38=$O$25:$O$85))</f>
        <v>0</v>
      </c>
    </row>
    <row r="39" spans="3:18">
      <c r="C39" t="str">
        <v>C:\Program Files\Microsoft Office\root\Office16\LIBRARY\Analysis\ANALYS32.XLL</v>
      </c>
      <c r="D39" t="str">
        <v>fnZtestM</v>
      </c>
      <c r="E39" t="str">
        <v>AUUUQQQQQ#</v>
      </c>
      <c r="G39" t="s">
        <v>284</v>
      </c>
      <c r="I39" t="str">
        <v>fnZtestM</v>
      </c>
      <c r="J39" t="str">
        <v>AUUQQQQ#</v>
      </c>
      <c r="L39" t="str">
        <v>fnZtestM</v>
      </c>
      <c r="N39" t="str">
        <v>WDS_Comp_zzzInternal_SubMatrix</v>
      </c>
      <c r="P39" s="11">
        <v>14</v>
      </c>
      <c r="Q39" s="11" cm="1">
        <f t="array" ref="Q39">SUM(--(P39=$N$25:$N$85))</f>
        <v>0</v>
      </c>
      <c r="R39" s="11" cm="1">
        <f t="array" ref="R39">SUM(--(P39=$O$25:$O$85))</f>
        <v>0</v>
      </c>
    </row>
    <row r="40" spans="3:18">
      <c r="C40" t="str">
        <v>C:\Program Files\Microsoft Office\root\Office16\LIBRARY\Analysis\ANALYS32.XLL</v>
      </c>
      <c r="D40" t="str">
        <v>fnAnova1Q</v>
      </c>
      <c r="E40" t="str">
        <v>AUUQQQ#</v>
      </c>
      <c r="G40" t="s">
        <v>285</v>
      </c>
      <c r="I40" t="str">
        <v>fnAnova1Q</v>
      </c>
      <c r="J40" t="str">
        <v>AUUQQ#</v>
      </c>
      <c r="L40" t="str">
        <v>fnAnova1Q</v>
      </c>
      <c r="N40" t="str">
        <v>WDS_Comp_zzzInternal_SumAcross</v>
      </c>
      <c r="P40" s="11">
        <v>15</v>
      </c>
      <c r="Q40" s="11" cm="1">
        <f t="array" ref="Q40">SUM(--(P40=$N$25:$N$85))</f>
        <v>0</v>
      </c>
      <c r="R40" s="11" cm="1">
        <f t="array" ref="R40">SUM(--(P40=$O$25:$O$85))</f>
        <v>0</v>
      </c>
    </row>
    <row r="41" spans="3:18">
      <c r="C41" t="str">
        <v>C:\Program Files\Microsoft Office\root\Office16\LIBRARY\Analysis\ANALYS32.XLL</v>
      </c>
      <c r="D41" t="str">
        <v>fnAnova2Q</v>
      </c>
      <c r="E41" t="str">
        <v>AUUQQ#</v>
      </c>
      <c r="G41" s="11" t="s">
        <v>285</v>
      </c>
      <c r="I41" t="str">
        <v>fnAnova2Q</v>
      </c>
      <c r="J41" t="str">
        <v>AUUUQQ#</v>
      </c>
      <c r="L41" t="str">
        <v>fnFourierQ</v>
      </c>
      <c r="N41" t="str">
        <v>WDS_ModelSpec_Artificials</v>
      </c>
      <c r="P41" s="11">
        <v>16</v>
      </c>
      <c r="Q41" s="11" cm="1">
        <f t="array" ref="Q41">SUM(--(P41=$N$25:$N$85))</f>
        <v>0</v>
      </c>
      <c r="R41" s="11" cm="1">
        <f t="array" ref="R41">SUM(--(P41=$O$25:$O$85))</f>
        <v>0</v>
      </c>
    </row>
    <row r="42" spans="3:18">
      <c r="C42" t="str">
        <v>C:\Program Files\Microsoft Office\root\Office16\LIBRARY\Analysis\ANALYS32.XLL</v>
      </c>
      <c r="D42" t="str">
        <v>fnAnova3Q</v>
      </c>
      <c r="E42" t="str">
        <v>AUUQQ#</v>
      </c>
      <c r="G42" s="11" t="s">
        <v>285</v>
      </c>
      <c r="I42" t="str">
        <v>fnAnova3Q</v>
      </c>
      <c r="J42" t="str">
        <v>AUUUQQQQ#</v>
      </c>
      <c r="L42" t="str">
        <v>fnFtestVQ</v>
      </c>
      <c r="N42" t="str">
        <v>WDS_ModelSpec_CleanTreatment</v>
      </c>
      <c r="P42" s="11">
        <v>17</v>
      </c>
      <c r="Q42" s="11" cm="1">
        <f t="array" ref="Q42">SUM(--(P42=$N$25:$N$85))</f>
        <v>0</v>
      </c>
      <c r="R42" s="11" cm="1">
        <f t="array" ref="R42">SUM(--(P42=$O$25:$O$85))</f>
        <v>0</v>
      </c>
    </row>
    <row r="43" spans="3:18">
      <c r="C43" t="str">
        <v>C:\Program Files\Microsoft Office\root\Office16\LIBRARY\Analysis\ANALYS32.XLL</v>
      </c>
      <c r="D43" t="str">
        <v>fnDescrQ</v>
      </c>
      <c r="E43" t="str">
        <v>AUUQQQQQQ#</v>
      </c>
      <c r="G43" s="11" t="s">
        <v>285</v>
      </c>
      <c r="I43" t="str">
        <v>fnDescrQ</v>
      </c>
      <c r="J43" t="str">
        <v>AUUQQ#</v>
      </c>
      <c r="L43" t="str">
        <v>fnHistogramQ</v>
      </c>
      <c r="N43" t="str">
        <v>WDS_Test_Matrix_Inv</v>
      </c>
      <c r="P43" s="11">
        <v>18</v>
      </c>
      <c r="Q43" s="11" cm="1">
        <f t="array" ref="Q43">SUM(--(P43=$N$25:$N$85))</f>
        <v>0</v>
      </c>
      <c r="R43" s="11" cm="1">
        <f t="array" ref="R43">SUM(--(P43=$O$25:$O$85))</f>
        <v>0</v>
      </c>
    </row>
    <row r="44" spans="3:18">
      <c r="C44" t="str">
        <v>C:\Program Files\Microsoft Office\root\Office16\LIBRARY\Analysis\ANALYS32.XLL</v>
      </c>
      <c r="D44" t="str">
        <v>fnExponQ</v>
      </c>
      <c r="E44" t="str">
        <v>AUUQQQQ#</v>
      </c>
      <c r="G44" s="11" t="s">
        <v>285</v>
      </c>
      <c r="I44" t="str">
        <v>fnExponQ</v>
      </c>
      <c r="J44" t="str">
        <v>AUUQQQQ#</v>
      </c>
      <c r="L44" t="str">
        <v>fnMCorrelQ</v>
      </c>
      <c r="N44" t="str">
        <v>WDS_Test_Type</v>
      </c>
      <c r="P44" s="11">
        <v>19</v>
      </c>
      <c r="Q44" s="11" cm="1">
        <f t="array" ref="Q44">SUM(--(P44=$N$25:$N$85))</f>
        <v>0</v>
      </c>
      <c r="R44" s="11" cm="1">
        <f t="array" ref="R44">SUM(--(P44=$O$25:$O$85))</f>
        <v>0</v>
      </c>
    </row>
    <row r="45" spans="3:18">
      <c r="C45" t="str">
        <v>C:\Program Files\Microsoft Office\root\Office16\LIBRARY\Analysis\ANALYS32.XLL</v>
      </c>
      <c r="D45" t="str">
        <v>fnFourierQ</v>
      </c>
      <c r="E45" t="str">
        <v>AUUQQ#</v>
      </c>
      <c r="G45" t="s">
        <v>286</v>
      </c>
      <c r="I45" t="str">
        <v>fnFourierQ</v>
      </c>
      <c r="J45" t="str">
        <v>AUUUQQQ#</v>
      </c>
      <c r="L45" t="str">
        <v>fnMCovarQ</v>
      </c>
      <c r="N45" t="str">
        <v>WDS_XLM_GET_DOCUMENT</v>
      </c>
      <c r="P45" s="11">
        <v>20</v>
      </c>
      <c r="Q45" s="11" cm="1">
        <f t="array" ref="Q45">SUM(--(P45=$N$25:$N$85))</f>
        <v>0</v>
      </c>
      <c r="R45" s="11" cm="1">
        <f t="array" ref="R45">SUM(--(P45=$O$25:$O$85))</f>
        <v>0</v>
      </c>
    </row>
    <row r="46" spans="3:18">
      <c r="C46" t="str">
        <v>C:\Program Files\Microsoft Office\root\Office16\LIBRARY\Analysis\ANALYS32.XLL</v>
      </c>
      <c r="D46" t="str">
        <v>fnFtestVQ</v>
      </c>
      <c r="E46" t="str">
        <v>AUUUQQ#</v>
      </c>
      <c r="G46" t="s">
        <v>287</v>
      </c>
      <c r="I46" t="str">
        <v>fnFtestVQ</v>
      </c>
      <c r="J46" t="str">
        <v>AUUUQQQQQ#</v>
      </c>
      <c r="L46" t="str">
        <v>fnMoveAvgQ</v>
      </c>
      <c r="N46" t="str">
        <v>WDS_XLM_GET_WORKBOOK</v>
      </c>
      <c r="P46" s="11">
        <v>21</v>
      </c>
      <c r="Q46" s="11" cm="1">
        <f t="array" ref="Q46">SUM(--(P46=$N$25:$N$85))</f>
        <v>0</v>
      </c>
      <c r="R46" s="11" cm="1">
        <f t="array" ref="R46">SUM(--(P46=$O$25:$O$85))</f>
        <v>0</v>
      </c>
    </row>
    <row r="47" spans="3:18">
      <c r="C47" t="str">
        <v>C:\Program Files\Microsoft Office\root\Office16\LIBRARY\Analysis\ANALYS32.XLL</v>
      </c>
      <c r="D47" t="str">
        <v>fnHistogramQ</v>
      </c>
      <c r="E47" t="str">
        <v>AUUUQQQQ#</v>
      </c>
      <c r="G47" t="s">
        <v>288</v>
      </c>
      <c r="I47" t="str">
        <v>fnHistogramQ</v>
      </c>
      <c r="J47" t="str">
        <v>AUQQQQUQQQQ#</v>
      </c>
      <c r="L47" t="str">
        <v>fnTtestMQ</v>
      </c>
      <c r="N47" t="str">
        <v>WDS_XLM_GET_WORKSPACE</v>
      </c>
      <c r="P47" s="11">
        <v>22</v>
      </c>
      <c r="Q47" s="11" cm="1">
        <f t="array" ref="Q47">SUM(--(P47=$N$25:$N$85))</f>
        <v>0</v>
      </c>
      <c r="R47" s="11" cm="1">
        <f t="array" ref="R47">SUM(--(P47=$O$25:$O$85))</f>
        <v>0</v>
      </c>
    </row>
    <row r="48" spans="3:18">
      <c r="C48" t="str">
        <v>C:\Program Files\Microsoft Office\root\Office16\LIBRARY\Analysis\ANALYS32.XLL</v>
      </c>
      <c r="D48" t="str">
        <v>fnMCorrelQ</v>
      </c>
      <c r="E48" t="str">
        <v>AUUQQ#</v>
      </c>
      <c r="G48" t="s">
        <v>289</v>
      </c>
      <c r="I48" t="str">
        <v>fnMCorrelQ</v>
      </c>
      <c r="J48" t="str">
        <v>AUUQQ#</v>
      </c>
      <c r="L48" t="str">
        <v>fnTtestUeqQ</v>
      </c>
      <c r="N48" t="str">
        <v>WDS_XLM_GET_XLL_NAME</v>
      </c>
      <c r="P48" s="11">
        <v>23</v>
      </c>
      <c r="Q48" s="11" cm="1">
        <f t="array" ref="Q48">SUM(--(P48=$N$25:$N$85))</f>
        <v>0</v>
      </c>
      <c r="R48" s="11" cm="1">
        <f t="array" ref="R48">SUM(--(P48=$O$25:$O$85))</f>
        <v>0</v>
      </c>
    </row>
    <row r="49" spans="3:18">
      <c r="C49" t="str">
        <v>C:\Program Files\Microsoft Office\root\Office16\LIBRARY\Analysis\ANALYS32.XLL</v>
      </c>
      <c r="D49" t="str">
        <v>fnMCovarQ</v>
      </c>
      <c r="E49" t="str">
        <v>AUUQQ#</v>
      </c>
      <c r="G49" t="s">
        <v>290</v>
      </c>
      <c r="I49" t="str">
        <v>fnMCovarQ</v>
      </c>
      <c r="J49" t="str">
        <v>AUUQQQUQQQQUQU#</v>
      </c>
      <c r="L49" t="str">
        <v>fnTtestEqQ</v>
      </c>
      <c r="N49" t="str">
        <v>fDialog</v>
      </c>
      <c r="P49" s="11">
        <v>24</v>
      </c>
      <c r="Q49" s="11" cm="1">
        <f t="array" ref="Q49">SUM(--(P49=$N$25:$N$85))</f>
        <v>0</v>
      </c>
      <c r="R49" s="11" cm="1">
        <f t="array" ref="R49">SUM(--(P49=$O$25:$O$85))</f>
        <v>0</v>
      </c>
    </row>
    <row r="50" spans="3:18">
      <c r="C50" t="str">
        <v>C:\Program Files\Microsoft Office\root\Office16\LIBRARY\Analysis\ANALYS32.XLL</v>
      </c>
      <c r="D50" t="str">
        <v>fnMoveAvgQ</v>
      </c>
      <c r="E50" t="str">
        <v>AUUQQQQ#</v>
      </c>
      <c r="G50" t="s">
        <v>291</v>
      </c>
      <c r="I50" t="str">
        <v>fnMoveAvgQ</v>
      </c>
      <c r="J50" t="str">
        <v>AUUQQQ#</v>
      </c>
      <c r="L50" t="str">
        <v>fnZtestMQ</v>
      </c>
      <c r="N50" t="str">
        <v>fnAnova1</v>
      </c>
      <c r="P50" s="11">
        <v>25</v>
      </c>
      <c r="Q50" s="11" cm="1">
        <f t="array" ref="Q50">SUM(--(P50=$N$25:$N$85))</f>
        <v>0</v>
      </c>
      <c r="R50" s="11" cm="1">
        <f t="array" ref="R50">SUM(--(P50=$O$25:$O$85))</f>
        <v>0</v>
      </c>
    </row>
    <row r="51" spans="3:18">
      <c r="C51" t="str">
        <v>C:\Program Files\Microsoft Office\root\Office16\LIBRARY\Analysis\ANALYS32.XLL</v>
      </c>
      <c r="D51" t="str">
        <v>fnTtestMQ</v>
      </c>
      <c r="E51" t="str">
        <v>AUUUQQQ#</v>
      </c>
      <c r="G51" t="s">
        <v>292</v>
      </c>
      <c r="I51" t="str">
        <v>fnTtestMQ</v>
      </c>
      <c r="J51" t="str">
        <v>AUQQQQUQQQQ#</v>
      </c>
      <c r="L51" t="str">
        <v>fnRandom</v>
      </c>
      <c r="N51" t="str">
        <v>fnAnova1Q</v>
      </c>
      <c r="P51" s="11">
        <v>26</v>
      </c>
      <c r="Q51" s="11" cm="1">
        <f t="array" ref="Q51">SUM(--(P51=$N$25:$N$85))</f>
        <v>0</v>
      </c>
      <c r="R51" s="11" cm="1">
        <f t="array" ref="R51">SUM(--(P51=$O$25:$O$85))</f>
        <v>0</v>
      </c>
    </row>
    <row r="52" spans="3:18">
      <c r="C52" t="str">
        <v>C:\Program Files\Microsoft Office\root\Office16\LIBRARY\Analysis\ANALYS32.XLL</v>
      </c>
      <c r="D52" t="str">
        <v>fnTtestUeqQ</v>
      </c>
      <c r="E52" t="str">
        <v>AUUUQQQ#</v>
      </c>
      <c r="G52" t="s">
        <v>293</v>
      </c>
      <c r="I52" t="str">
        <v>fnTtestUeqQ</v>
      </c>
      <c r="J52" t="str">
        <v>AUUQQ#</v>
      </c>
      <c r="L52" t="str">
        <v>fnRankPerc</v>
      </c>
      <c r="N52" t="str">
        <v>fnAnova1Q</v>
      </c>
      <c r="P52" s="11">
        <v>27</v>
      </c>
      <c r="Q52" s="11" cm="1">
        <f t="array" ref="Q52">SUM(--(P52=$N$25:$N$85))</f>
        <v>0</v>
      </c>
      <c r="R52" s="11" cm="1">
        <f t="array" ref="R52">SUM(--(P52=$O$25:$O$85))</f>
        <v>0</v>
      </c>
    </row>
    <row r="53" spans="3:18">
      <c r="C53" t="str">
        <v>C:\Program Files\Microsoft Office\root\Office16\LIBRARY\Analysis\ANALYS32.XLL</v>
      </c>
      <c r="D53" t="str">
        <v>fnTtestEqQ</v>
      </c>
      <c r="E53" t="str">
        <v>AUUUQQQ#</v>
      </c>
      <c r="G53" t="s">
        <v>294</v>
      </c>
      <c r="I53" t="str">
        <v>fnTtestEqQ</v>
      </c>
      <c r="J53" t="str">
        <v>AUUQQQUQQQQUQU#</v>
      </c>
      <c r="L53" t="str">
        <v>fnRegress</v>
      </c>
      <c r="N53" t="str">
        <v>fnAnova1Q</v>
      </c>
      <c r="P53" s="11">
        <v>28</v>
      </c>
      <c r="Q53" s="11" cm="1">
        <f t="array" ref="Q53">SUM(--(P53=$N$25:$N$85))</f>
        <v>0</v>
      </c>
      <c r="R53" s="11" cm="1">
        <f t="array" ref="R53">SUM(--(P53=$O$25:$O$85))</f>
        <v>0</v>
      </c>
    </row>
    <row r="54" spans="3:18">
      <c r="C54" t="str">
        <v>C:\Program Files\Microsoft Office\root\Office16\LIBRARY\Analysis\ANALYS32.XLL</v>
      </c>
      <c r="D54" t="str">
        <v>fnZtestMQ</v>
      </c>
      <c r="E54" t="str">
        <v>AUUUQQQQQ#</v>
      </c>
      <c r="G54" t="s">
        <v>295</v>
      </c>
      <c r="I54" t="str">
        <v>fnZtestMQ</v>
      </c>
      <c r="J54" t="str">
        <v>AUUQQQ#</v>
      </c>
      <c r="L54" t="str">
        <v>fnSample</v>
      </c>
      <c r="N54" t="str">
        <v>fnAnova1Q</v>
      </c>
      <c r="P54" s="11">
        <v>29</v>
      </c>
      <c r="Q54" s="11" cm="1">
        <f t="array" ref="Q54">SUM(--(P54=$N$25:$N$85))</f>
        <v>0</v>
      </c>
      <c r="R54" s="11" cm="1">
        <f t="array" ref="R54">SUM(--(P54=$O$25:$O$85))</f>
        <v>0</v>
      </c>
    </row>
    <row r="55" spans="3:18">
      <c r="C55" t="str">
        <v>C:\Program Files\Microsoft Office\root\Office16\LIBRARY\Analysis\ANALYS32.XLL</v>
      </c>
      <c r="D55" t="str">
        <v>fnRandom</v>
      </c>
      <c r="E55" t="str">
        <v>AUQQQQUQQQQ#</v>
      </c>
      <c r="G55" t="s">
        <v>296</v>
      </c>
      <c r="I55" t="str">
        <v>fnRandom</v>
      </c>
      <c r="J55" t="str">
        <v>UU</v>
      </c>
      <c r="L55" t="str">
        <v>fnRandomQ</v>
      </c>
      <c r="N55" t="str">
        <v>fnAnova1Q</v>
      </c>
      <c r="P55" s="11">
        <v>30</v>
      </c>
      <c r="Q55" s="11" cm="1">
        <f t="array" ref="Q55">SUM(--(P55=$N$25:$N$85))</f>
        <v>0</v>
      </c>
      <c r="R55" s="11" cm="1">
        <f t="array" ref="R55">SUM(--(P55=$O$25:$O$85))</f>
        <v>0</v>
      </c>
    </row>
    <row r="56" spans="3:18">
      <c r="C56" t="str">
        <v>C:\Program Files\Microsoft Office\root\Office16\LIBRARY\Analysis\ANALYS32.XLL</v>
      </c>
      <c r="D56" t="str">
        <v>fnRankPerc</v>
      </c>
      <c r="E56" t="str">
        <v>AUUQQ#</v>
      </c>
      <c r="G56" t="s">
        <v>297</v>
      </c>
      <c r="I56" t="str">
        <v>fnRankPerc</v>
      </c>
      <c r="J56" t="str">
        <v>QUJJJJJ#</v>
      </c>
      <c r="L56" t="str">
        <v>fnRankPercQ</v>
      </c>
      <c r="N56" t="str">
        <v>fnAnova2</v>
      </c>
      <c r="P56" s="11">
        <v>31</v>
      </c>
      <c r="Q56" s="11" cm="1">
        <f t="array" ref="Q56">SUM(--(P56=$N$25:$N$85))</f>
        <v>0</v>
      </c>
      <c r="R56" s="11" cm="1">
        <f t="array" ref="R56">SUM(--(P56=$O$25:$O$85))</f>
        <v>0</v>
      </c>
    </row>
    <row r="57" spans="3:18">
      <c r="C57" t="str">
        <v>C:\Program Files\Microsoft Office\root\Office16\LIBRARY\Analysis\ANALYS32.XLL</v>
      </c>
      <c r="D57" t="str">
        <v>fnRegress</v>
      </c>
      <c r="E57" t="str">
        <v>AUUQQQUQQQQUQU#</v>
      </c>
      <c r="G57" t="s">
        <v>298</v>
      </c>
      <c r="I57" t="str">
        <v>fnRegress</v>
      </c>
      <c r="J57" t="str">
        <v>QUJU</v>
      </c>
      <c r="L57" t="str">
        <v>fnRegressQ</v>
      </c>
      <c r="N57" t="str">
        <v>fnAnova3</v>
      </c>
      <c r="P57" s="11">
        <v>32</v>
      </c>
      <c r="Q57" s="11" cm="1">
        <f t="array" ref="Q57">SUM(--(P57=$N$25:$N$85))</f>
        <v>0</v>
      </c>
      <c r="R57" s="11" cm="1">
        <f t="array" ref="R57">SUM(--(P57=$O$25:$O$85))</f>
        <v>0</v>
      </c>
    </row>
    <row r="58" spans="3:18">
      <c r="C58" t="str">
        <v>C:\Program Files\Microsoft Office\root\Office16\LIBRARY\Analysis\ANALYS32.XLL</v>
      </c>
      <c r="D58" t="str">
        <v>fnSample</v>
      </c>
      <c r="E58" t="str">
        <v>AUUQQQ#</v>
      </c>
      <c r="G58" t="s">
        <v>299</v>
      </c>
      <c r="I58" t="str">
        <v>fnSample</v>
      </c>
      <c r="J58" t="str">
        <v>QUUU</v>
      </c>
      <c r="L58" t="str">
        <v>fnSampleQ</v>
      </c>
      <c r="N58" t="str">
        <v>fnDescr</v>
      </c>
      <c r="P58" s="11">
        <v>33</v>
      </c>
      <c r="Q58" s="11" cm="1">
        <f t="array" ref="Q58">SUM(--(P58=$N$25:$N$85))</f>
        <v>0</v>
      </c>
      <c r="R58" s="11" cm="1">
        <f t="array" ref="R58">SUM(--(P58=$O$25:$O$85))</f>
        <v>0</v>
      </c>
    </row>
    <row r="59" spans="3:18">
      <c r="C59" t="str">
        <v>C:\Program Files\Microsoft Office\root\Office16\LIBRARY\Analysis\ANALYS32.XLL</v>
      </c>
      <c r="D59" t="str">
        <v>fnRandomQ</v>
      </c>
      <c r="E59" t="str">
        <v>AUQQQQUQQQQ#</v>
      </c>
      <c r="G59" t="s">
        <v>300</v>
      </c>
      <c r="I59" t="str">
        <v>fnRandomQ</v>
      </c>
      <c r="J59" t="str">
        <v>QUJJJJJ</v>
      </c>
      <c r="L59" t="str">
        <v>fDialog</v>
      </c>
      <c r="N59" t="str">
        <v>fnFourier</v>
      </c>
      <c r="P59" s="11">
        <v>34</v>
      </c>
      <c r="Q59" s="11" cm="1">
        <f t="array" ref="Q59">SUM(--(P59=$N$25:$N$85))</f>
        <v>0</v>
      </c>
      <c r="R59" s="11" cm="1">
        <f t="array" ref="R59">SUM(--(P59=$O$25:$O$85))</f>
        <v>0</v>
      </c>
    </row>
    <row r="60" spans="3:18">
      <c r="C60" t="str">
        <v>C:\Program Files\Microsoft Office\root\Office16\LIBRARY\Analysis\ANALYS32.XLL</v>
      </c>
      <c r="D60" t="str">
        <v>fnRankPercQ</v>
      </c>
      <c r="E60" t="str">
        <v>AUUQQ#</v>
      </c>
      <c r="G60" t="s">
        <v>301</v>
      </c>
      <c r="I60" t="str">
        <v>fnRankPercQ</v>
      </c>
      <c r="J60" t="str">
        <v>QUJU</v>
      </c>
      <c r="L60" t="str">
        <v>WDS_ModelSpec_CleanTreatment</v>
      </c>
      <c r="N60" t="str">
        <v>fnFourierQ</v>
      </c>
      <c r="P60" s="11">
        <v>35</v>
      </c>
      <c r="Q60" s="11" cm="1">
        <f t="array" ref="Q60">SUM(--(P60=$N$25:$N$85))</f>
        <v>0</v>
      </c>
      <c r="R60" s="11" cm="1">
        <f t="array" ref="R60">SUM(--(P60=$O$25:$O$85))</f>
        <v>0</v>
      </c>
    </row>
    <row r="61" spans="3:18">
      <c r="C61" t="str">
        <v>C:\Program Files\Microsoft Office\root\Office16\LIBRARY\Analysis\ANALYS32.XLL</v>
      </c>
      <c r="D61" t="str">
        <v>fnRegressQ</v>
      </c>
      <c r="E61" t="str">
        <v>AUUQQQUQQQQUQU#</v>
      </c>
      <c r="G61" t="s">
        <v>302</v>
      </c>
      <c r="I61" t="str">
        <v>fnRegressQ</v>
      </c>
      <c r="J61" t="str">
        <v>QUU</v>
      </c>
      <c r="L61" t="str">
        <v>WDS_ModelSpec_Artificials</v>
      </c>
      <c r="N61" t="str">
        <v>fnFtestV</v>
      </c>
      <c r="P61" s="11">
        <v>36</v>
      </c>
      <c r="Q61" s="11" cm="1">
        <f t="array" ref="Q61">SUM(--(P61=$N$25:$N$85))</f>
        <v>0</v>
      </c>
      <c r="R61" s="11" cm="1">
        <f t="array" ref="R61">SUM(--(P61=$O$25:$O$85))</f>
        <v>0</v>
      </c>
    </row>
    <row r="62" spans="3:18">
      <c r="C62" t="str">
        <v>C:\Program Files\Microsoft Office\root\Office16\LIBRARY\Analysis\ANALYS32.XLL</v>
      </c>
      <c r="D62" t="str">
        <v>fnSampleQ</v>
      </c>
      <c r="E62" t="str">
        <v>AUUQQQ#</v>
      </c>
      <c r="G62" t="s">
        <v>303</v>
      </c>
      <c r="I62" t="str">
        <v>fnSampleQ</v>
      </c>
      <c r="J62" t="str">
        <v>UUUU</v>
      </c>
      <c r="L62" t="str">
        <v>WDS_Comp_zzzInternal_SubMatrix</v>
      </c>
      <c r="N62" t="str">
        <v>fnFtestVQ</v>
      </c>
      <c r="P62" s="11">
        <v>37</v>
      </c>
      <c r="Q62" s="11" cm="1">
        <f t="array" ref="Q62">SUM(--(P62=$N$25:$N$85))</f>
        <v>0</v>
      </c>
      <c r="R62" s="11" cm="1">
        <f t="array" ref="R62">SUM(--(P62=$O$25:$O$85))</f>
        <v>0</v>
      </c>
    </row>
    <row r="63" spans="3:18">
      <c r="C63" t="str">
        <v>C:\Program Files\Microsoft Office\root\Office16\LIBRARY\Analysis\ANALYS32.XLL</v>
      </c>
      <c r="D63" t="str">
        <v>fDialog</v>
      </c>
      <c r="E63" t="str">
        <v>A</v>
      </c>
      <c r="G63" t="s">
        <v>304</v>
      </c>
      <c r="I63" t="str">
        <v>fDialog</v>
      </c>
      <c r="J63" t="str">
        <v>QJUU</v>
      </c>
      <c r="L63" t="str">
        <v>WDS_Comp_Matrix_SubMatrix</v>
      </c>
      <c r="N63" t="str">
        <v>fnHistogram</v>
      </c>
      <c r="P63" s="11">
        <v>38</v>
      </c>
      <c r="Q63" s="11" cm="1">
        <f t="array" ref="Q63">SUM(--(P63=$N$25:$N$85))</f>
        <v>0</v>
      </c>
      <c r="R63" s="11" cm="1">
        <f t="array" ref="R63">SUM(--(P63=$O$25:$O$85))</f>
        <v>0</v>
      </c>
    </row>
    <row r="64" spans="3:18">
      <c r="C64" t="str">
        <v>D:\WDS\dev\lib\github\WDataSci\WDS-ModelSpec\master\WDS-Cpp\WDS\XLL\Build\x64\Debug\ModelUtil.xll</v>
      </c>
      <c r="D64" t="str">
        <v>WDS_ModelSpec_CleanTreatment</v>
      </c>
      <c r="E64" t="str">
        <v>UU</v>
      </c>
      <c r="G64" t="s">
        <v>305</v>
      </c>
      <c r="I64" t="str">
        <v>WDS_ModelSpec_CleanTreatment</v>
      </c>
      <c r="J64" t="str">
        <v>QJJUUUUAUJJ</v>
      </c>
      <c r="L64" t="str">
        <v>WDS_Comp_Matrix_Rows</v>
      </c>
      <c r="N64" t="str">
        <v>fnHistogramQ</v>
      </c>
      <c r="P64" s="11">
        <v>39</v>
      </c>
      <c r="Q64" s="11" cm="1">
        <f t="array" ref="Q64">SUM(--(P64=$N$25:$N$85))</f>
        <v>0</v>
      </c>
      <c r="R64" s="11" cm="1">
        <f t="array" ref="R64">SUM(--(P64=$O$25:$O$85))</f>
        <v>0</v>
      </c>
    </row>
    <row r="65" spans="3:18">
      <c r="C65" t="str">
        <v>D:\WDS\dev\lib\github\WDataSci\WDS-ModelSpec\master\WDS-Cpp\WDS\XLL\Build\x64\Debug\ModelUtil.xll</v>
      </c>
      <c r="D65" t="str">
        <v>WDS_ModelSpec_Artificials</v>
      </c>
      <c r="E65" t="str">
        <v>UUUUU</v>
      </c>
      <c r="G65" t="s">
        <v>306</v>
      </c>
      <c r="I65" t="str">
        <v>WDS_ModelSpec_Artificials</v>
      </c>
      <c r="J65" t="str">
        <v>QUU</v>
      </c>
      <c r="L65" t="str">
        <v>WDS_Comp_Matrix_Columns</v>
      </c>
      <c r="N65" t="str">
        <v>fnMCorrelQ</v>
      </c>
      <c r="P65" s="11">
        <v>40</v>
      </c>
      <c r="Q65" s="11" cm="1">
        <f t="array" ref="Q65">SUM(--(P65=$N$25:$N$85))</f>
        <v>0</v>
      </c>
      <c r="R65" s="11" cm="1">
        <f t="array" ref="R65">SUM(--(P65=$O$25:$O$85))</f>
        <v>0</v>
      </c>
    </row>
    <row r="66" spans="3:18">
      <c r="C66" t="str">
        <v>D:\WDS\dev\lib\github\WDataSci\WDS-ModelSpec\master\WDS-Cpp\WDS\XLL\Build\x64\Debug\ModelUtil.xll</v>
      </c>
      <c r="D66" t="str">
        <v>WDS_ModelSpec_ArtificialsScored</v>
      </c>
      <c r="E66" t="str">
        <v>UUUUUU</v>
      </c>
      <c r="G66" t="s">
        <v>307</v>
      </c>
      <c r="I66" t="str">
        <v>WDS_Comp_zzzInternal_SubMatrix</v>
      </c>
      <c r="J66" t="str">
        <v>UUUU</v>
      </c>
      <c r="L66" t="str">
        <v>WDS_Comp_Matrix_ColumnSet</v>
      </c>
      <c r="N66" t="str">
        <v>fnMCovar</v>
      </c>
      <c r="P66" s="11">
        <v>41</v>
      </c>
      <c r="Q66" s="11" cm="1">
        <f t="array" ref="Q66">SUM(--(P66=$N$25:$N$85))</f>
        <v>0</v>
      </c>
      <c r="R66" s="11" cm="1">
        <f t="array" ref="R66">SUM(--(P66=$O$25:$O$85))</f>
        <v>0</v>
      </c>
    </row>
    <row r="67" spans="3:18">
      <c r="C67" t="str">
        <v>D:\WDS\dev\lib\github\WDataSci\WDS-ModelSpec\master\WDS-Cpp\WDS\XLL\Build\x64\Debug\ModelUtil.xll</v>
      </c>
      <c r="D67" t="str">
        <v>WDS_Comp_zzzInternal_SubMatrix</v>
      </c>
      <c r="E67" t="str">
        <v>QUJJJJJ#</v>
      </c>
      <c r="G67" t="s">
        <v>308</v>
      </c>
      <c r="I67" t="str">
        <v>WDS_Comp_Matrix_SubMatrix</v>
      </c>
      <c r="J67" t="str">
        <v>QU</v>
      </c>
      <c r="L67" t="str">
        <v>WDS_Comp_zzzInternal_SumAcross</v>
      </c>
      <c r="N67" t="str">
        <v>fnMCovarQ</v>
      </c>
      <c r="P67" s="11">
        <v>42</v>
      </c>
      <c r="Q67" s="11" cm="1">
        <f t="array" ref="Q67">SUM(--(P67=$N$25:$N$85))</f>
        <v>0</v>
      </c>
      <c r="R67" s="11" cm="1">
        <f t="array" ref="R67">SUM(--(P67=$O$25:$O$85))</f>
        <v>0</v>
      </c>
    </row>
    <row r="68" spans="3:18">
      <c r="C68" t="str">
        <v>D:\WDS\dev\lib\github\WDataSci\WDS-ModelSpec\master\WDS-Cpp\WDS\XLL\Build\x64\Debug\ModelUtil.xll</v>
      </c>
      <c r="D68" t="str">
        <v>WDS_Comp_Matrix_SubMatrix</v>
      </c>
      <c r="E68" t="str">
        <v>QUJU</v>
      </c>
      <c r="G68" t="s">
        <v>309</v>
      </c>
      <c r="I68" t="str">
        <v>WDS_Comp_Matrix_Rows</v>
      </c>
      <c r="J68" t="str">
        <v>QHU</v>
      </c>
      <c r="L68" t="str">
        <v>WDS_Comp_Matrix_SumAcross</v>
      </c>
      <c r="N68" t="str">
        <v>fnMoveAvg</v>
      </c>
      <c r="P68" s="11">
        <v>43</v>
      </c>
      <c r="Q68" s="11" cm="1">
        <f t="array" ref="Q68">SUM(--(P68=$N$25:$N$85))</f>
        <v>0</v>
      </c>
      <c r="R68" s="11" cm="1">
        <f t="array" ref="R68">SUM(--(P68=$O$25:$O$85))</f>
        <v>0</v>
      </c>
    </row>
    <row r="69" spans="3:18">
      <c r="C69" t="str">
        <v>D:\WDS\dev\lib\github\WDataSci\WDS-ModelSpec\master\WDS-Cpp\WDS\XLL\Build\x64\Debug\ModelUtil.xll</v>
      </c>
      <c r="D69" t="str">
        <v>WDS_Comp_Matrix_Rows</v>
      </c>
      <c r="E69" t="str">
        <v>QUUU</v>
      </c>
      <c r="G69" t="s">
        <v>310</v>
      </c>
      <c r="I69" t="str">
        <v>WDS_Comp_Matrix_Columns</v>
      </c>
      <c r="L69" t="str">
        <v>WDS_Comp_Matrix_RowNormed</v>
      </c>
      <c r="N69" t="str">
        <v>fnMoveAvgQ</v>
      </c>
      <c r="P69" s="11">
        <v>44</v>
      </c>
      <c r="Q69" s="11" cm="1">
        <f t="array" ref="Q69">SUM(--(P69=$N$25:$N$85))</f>
        <v>0</v>
      </c>
      <c r="R69" s="11" cm="1">
        <f t="array" ref="R69">SUM(--(P69=$O$25:$O$85))</f>
        <v>0</v>
      </c>
    </row>
    <row r="70" spans="3:18">
      <c r="C70" t="str">
        <v>D:\WDS\dev\lib\github\WDataSci\WDS-ModelSpec\master\WDS-Cpp\WDS\XLL\Build\x64\Debug\ModelUtil.xll</v>
      </c>
      <c r="D70" t="str">
        <v>WDS_Comp_Matrix_Columns</v>
      </c>
      <c r="E70" t="str">
        <v>QUUU</v>
      </c>
      <c r="G70" t="s">
        <v>311</v>
      </c>
      <c r="I70" t="str">
        <v>WDS_Comp_Matrix_ColumnSet</v>
      </c>
      <c r="L70" t="str">
        <v>WDS_Comp_Matrix_NormedBaseOdds</v>
      </c>
      <c r="N70" t="str">
        <v>fnRandom</v>
      </c>
      <c r="P70" s="11">
        <v>45</v>
      </c>
      <c r="Q70" s="11" cm="1">
        <f t="array" ref="Q70">SUM(--(P70=$N$25:$N$85))</f>
        <v>0</v>
      </c>
      <c r="R70" s="11" cm="1">
        <f t="array" ref="R70">SUM(--(P70=$O$25:$O$85))</f>
        <v>0</v>
      </c>
    </row>
    <row r="71" spans="3:18">
      <c r="C71" t="str">
        <v>D:\WDS\dev\lib\github\WDataSci\WDS-ModelSpec\master\WDS-Cpp\WDS\XLL\Build\x64\Debug\ModelUtil.xll</v>
      </c>
      <c r="D71" t="str">
        <v>WDS_Comp_Matrix_ColumnSet</v>
      </c>
      <c r="E71" t="str">
        <v>QUUU</v>
      </c>
      <c r="G71" t="s">
        <v>312</v>
      </c>
      <c r="I71" t="str">
        <v>WDS_Comp_zzzInternal_SumAcross</v>
      </c>
      <c r="L71" t="str">
        <v>WDS_Comp_Matrix_ScoredAndNormedBaseOdds</v>
      </c>
      <c r="N71" t="str">
        <v>fnRandomQ</v>
      </c>
      <c r="P71" s="11">
        <v>46</v>
      </c>
      <c r="Q71" s="11" cm="1">
        <f t="array" ref="Q71">SUM(--(P71=$N$25:$N$85))</f>
        <v>0</v>
      </c>
      <c r="R71" s="11" cm="1">
        <f t="array" ref="R71">SUM(--(P71=$O$25:$O$85))</f>
        <v>0</v>
      </c>
    </row>
    <row r="72" spans="3:18">
      <c r="C72" t="str">
        <v>D:\WDS\dev\lib\github\WDataSci\WDS-ModelSpec\master\WDS-Cpp\WDS\XLL\Build\x64\Debug\ModelUtil.xll</v>
      </c>
      <c r="D72" t="str">
        <v>WDS_Comp_zzzInternal_SumAcross</v>
      </c>
      <c r="E72" t="str">
        <v>QUJJJJJ</v>
      </c>
      <c r="G72" t="s">
        <v>313</v>
      </c>
      <c r="I72" t="str">
        <v>WDS_Comp_Matrix_SumAcross</v>
      </c>
      <c r="L72" t="str">
        <v>WDS_Comp_Matrix_Mult</v>
      </c>
      <c r="N72" t="str">
        <v>fnRankPerc</v>
      </c>
      <c r="P72" s="11">
        <v>47</v>
      </c>
      <c r="Q72" s="11" cm="1">
        <f t="array" ref="Q72">SUM(--(P72=$N$25:$N$85))</f>
        <v>0</v>
      </c>
      <c r="R72" s="11" cm="1">
        <f t="array" ref="R72">SUM(--(P72=$O$25:$O$85))</f>
        <v>0</v>
      </c>
    </row>
    <row r="73" spans="3:18">
      <c r="C73" t="str">
        <v>D:\WDS\dev\lib\github\WDataSci\WDS-ModelSpec\master\WDS-Cpp\WDS\XLL\Build\x64\Debug\ModelUtil.xll</v>
      </c>
      <c r="D73" t="str">
        <v>WDS_Comp_Matrix_SumAcross</v>
      </c>
      <c r="E73" t="str">
        <v>QUJU</v>
      </c>
      <c r="G73" t="s">
        <v>314</v>
      </c>
      <c r="I73" t="str">
        <v>WDS_Comp_Matrix_SumAcrossColumns</v>
      </c>
      <c r="L73" t="str">
        <v>WDS_Comp_RFScheduled</v>
      </c>
      <c r="N73" t="str">
        <v>fnRankPercQ</v>
      </c>
      <c r="P73" s="11">
        <v>48</v>
      </c>
      <c r="Q73" s="11" cm="1">
        <f t="array" ref="Q73">SUM(--(P73=$N$25:$N$85))</f>
        <v>0</v>
      </c>
      <c r="R73" s="11" cm="1">
        <f t="array" ref="R73">SUM(--(P73=$O$25:$O$85))</f>
        <v>0</v>
      </c>
    </row>
    <row r="74" spans="3:18">
      <c r="C74" t="str">
        <v>D:\WDS\dev\lib\github\WDataSci\WDS-ModelSpec\master\WDS-Cpp\WDS\XLL\Build\x64\Debug\ModelUtil.xll</v>
      </c>
      <c r="D74" t="str">
        <v>WDS_Comp_Matrix_SumAcrossRows</v>
      </c>
      <c r="E74" t="str">
        <v>QUU</v>
      </c>
      <c r="G74" t="s">
        <v>315</v>
      </c>
      <c r="I74" t="str">
        <v>WDS_Comp_Matrix_RowNormed</v>
      </c>
      <c r="L74" t="str">
        <v>WDS_Comp_RollIt</v>
      </c>
      <c r="N74" t="str">
        <v>fnRegress</v>
      </c>
      <c r="P74" s="11">
        <v>49</v>
      </c>
      <c r="Q74" s="11" cm="1">
        <f t="array" ref="Q74">SUM(--(P74=$N$25:$N$85))</f>
        <v>0</v>
      </c>
      <c r="R74" s="11" cm="1">
        <f t="array" ref="R74">SUM(--(P74=$O$25:$O$85))</f>
        <v>0</v>
      </c>
    </row>
    <row r="75" spans="3:18">
      <c r="C75" t="str">
        <v>D:\WDS\dev\lib\github\WDataSci\WDS-ModelSpec\master\WDS-Cpp\WDS\XLL\Build\x64\Debug\ModelUtil.xll</v>
      </c>
      <c r="D75" t="str">
        <v>WDS_Comp_Matrix_SumAcrossColumns</v>
      </c>
      <c r="E75" t="str">
        <v>QUU</v>
      </c>
      <c r="G75" t="s">
        <v>316</v>
      </c>
      <c r="I75" t="str">
        <v>WDS_Comp_Matrix_NormedBaseOdds</v>
      </c>
      <c r="L75" t="str">
        <v>WDS_Test_Matrix_Inv</v>
      </c>
      <c r="N75" t="str">
        <v>fnRegressQ</v>
      </c>
      <c r="P75" s="11">
        <v>50</v>
      </c>
      <c r="Q75" s="11" cm="1">
        <f t="array" ref="Q75">SUM(--(P75=$N$25:$N$85))</f>
        <v>0</v>
      </c>
      <c r="R75" s="11" cm="1">
        <f t="array" ref="R75">SUM(--(P75=$O$25:$O$85))</f>
        <v>0</v>
      </c>
    </row>
    <row r="76" spans="3:18">
      <c r="C76" t="str">
        <v>D:\WDS\dev\lib\github\WDataSci\WDS-ModelSpec\master\WDS-Cpp\WDS\XLL\Build\x64\Debug\ModelUtil.xll</v>
      </c>
      <c r="D76" t="str">
        <v>WDS_Comp_Matrix_RowNormed</v>
      </c>
      <c r="E76" t="str">
        <v>UUUU</v>
      </c>
      <c r="G76" t="s">
        <v>317</v>
      </c>
      <c r="I76" t="str">
        <v>WDS_Comp_Matrix_ScoredAndNormedBaseOdds</v>
      </c>
      <c r="L76" t="str">
        <v>WDS_Test_Type</v>
      </c>
      <c r="N76" t="str">
        <v>fnSample</v>
      </c>
      <c r="P76" s="11">
        <v>51</v>
      </c>
      <c r="Q76" s="11" cm="1">
        <f t="array" ref="Q76">SUM(--(P76=$N$25:$N$85))</f>
        <v>0</v>
      </c>
      <c r="R76" s="11" cm="1">
        <f t="array" ref="R76">SUM(--(P76=$O$25:$O$85))</f>
        <v>0</v>
      </c>
    </row>
    <row r="77" spans="3:18">
      <c r="C77" t="str">
        <v>D:\WDS\dev\lib\github\WDataSci\WDS-ModelSpec\master\WDS-Cpp\WDS\XLL\Build\x64\Debug\ModelUtil.xll</v>
      </c>
      <c r="D77" t="str">
        <v>WDS_Comp_Matrix_NormedBaseOdds</v>
      </c>
      <c r="E77" t="str">
        <v>QJUU</v>
      </c>
      <c r="G77" t="s">
        <v>318</v>
      </c>
      <c r="I77" t="str">
        <v>WDS_Comp_Matrix_Mult</v>
      </c>
      <c r="L77" t="str">
        <v>WDS_XLM_GET_WORKSPACE</v>
      </c>
      <c r="N77" t="str">
        <v>fnSampleQ</v>
      </c>
      <c r="P77" s="11">
        <v>52</v>
      </c>
      <c r="Q77" s="11" cm="1">
        <f t="array" ref="Q77">SUM(--(P77=$N$25:$N$85))</f>
        <v>0</v>
      </c>
      <c r="R77" s="11" cm="1">
        <f t="array" ref="R77">SUM(--(P77=$O$25:$O$85))</f>
        <v>0</v>
      </c>
    </row>
    <row r="78" spans="3:18">
      <c r="C78" t="str">
        <v>D:\WDS\dev\lib\github\WDataSci\WDS-ModelSpec\master\WDS-Cpp\WDS\XLL\Build\x64\Debug\ModelUtil.xll</v>
      </c>
      <c r="D78" t="str">
        <v>WDS_Comp_Matrix_ScoredAndNormedBaseOdds</v>
      </c>
      <c r="E78" t="str">
        <v>QJJUUUUAUJJ</v>
      </c>
      <c r="G78" t="s">
        <v>319</v>
      </c>
      <c r="I78" t="str">
        <v>WDS_Comp_RFScheduled</v>
      </c>
      <c r="L78" t="str">
        <v>WDS_XLM_GET_XLL_NAME</v>
      </c>
      <c r="N78" t="str">
        <v>fnTtestEq</v>
      </c>
      <c r="P78" s="11">
        <v>53</v>
      </c>
      <c r="Q78" s="11" cm="1">
        <f t="array" ref="Q78">SUM(--(P78=$N$25:$N$85))</f>
        <v>0</v>
      </c>
      <c r="R78" s="11" cm="1">
        <f t="array" ref="R78">SUM(--(P78=$O$25:$O$85))</f>
        <v>0</v>
      </c>
    </row>
    <row r="79" spans="3:18">
      <c r="C79" t="str">
        <v>D:\WDS\dev\lib\github\WDataSci\WDS-ModelSpec\master\WDS-Cpp\WDS\XLL\Build\x64\Debug\ModelUtil.xll</v>
      </c>
      <c r="D79" t="str">
        <v>WDS_Comp_Matrix_Mult</v>
      </c>
      <c r="E79" t="str">
        <v>QUU</v>
      </c>
      <c r="G79" t="s">
        <v>320</v>
      </c>
      <c r="I79" t="str">
        <v>WDS_Comp_RollIt</v>
      </c>
      <c r="L79" t="str">
        <v>WDS_XLM_GET_WORKBOOK</v>
      </c>
      <c r="N79" t="str">
        <v>fnTtestEqQ</v>
      </c>
      <c r="P79" s="11">
        <v>54</v>
      </c>
      <c r="Q79" s="11" cm="1">
        <f t="array" ref="Q79">SUM(--(P79=$N$25:$N$85))</f>
        <v>0</v>
      </c>
      <c r="R79" s="11" cm="1">
        <f t="array" ref="R79">SUM(--(P79=$O$25:$O$85))</f>
        <v>0</v>
      </c>
    </row>
    <row r="80" spans="3:18">
      <c r="C80" t="str">
        <v>D:\WDS\dev\lib\github\WDataSci\WDS-ModelSpec\master\WDS-Cpp\WDS\XLL\Build\x64\Debug\ModelUtil.xll</v>
      </c>
      <c r="D80" t="str">
        <v>WDS_Comp_RFScheduled</v>
      </c>
      <c r="E80" t="str">
        <v>QUUUUUUUU</v>
      </c>
      <c r="G80" t="s">
        <v>321</v>
      </c>
      <c r="I80" t="str">
        <v>WDS_Util_SimpleFirsts</v>
      </c>
      <c r="L80" t="str">
        <v>WDS_XLM_GET_DOCUMENT</v>
      </c>
      <c r="N80" t="str">
        <v>fnTtestM</v>
      </c>
      <c r="P80" s="11">
        <v>55</v>
      </c>
      <c r="Q80" s="11" cm="1">
        <f t="array" ref="Q80">SUM(--(P80=$N$25:$N$85))</f>
        <v>0</v>
      </c>
      <c r="R80" s="11" cm="1">
        <f t="array" ref="R80">SUM(--(P80=$O$25:$O$85))</f>
        <v>0</v>
      </c>
    </row>
    <row r="81" spans="3:18">
      <c r="C81" t="str">
        <v>D:\WDS\dev\lib\github\WDataSci\WDS-ModelSpec\master\WDS-Cpp\WDS\XLL\Build\x64\Debug\ModelUtil.xll</v>
      </c>
      <c r="D81" t="str">
        <v>WDS_Comp_RollIt</v>
      </c>
      <c r="E81" t="str">
        <v>QUUUUUUUUUUUUUUAUJJUAUUU</v>
      </c>
      <c r="G81" t="s">
        <v>322</v>
      </c>
      <c r="I81" t="str">
        <v>WDS_Util_dNComp</v>
      </c>
      <c r="L81">
        <v>0</v>
      </c>
      <c r="N81" t="str">
        <v>fnTtestMQ</v>
      </c>
      <c r="P81" s="11">
        <v>56</v>
      </c>
      <c r="Q81" s="11" cm="1">
        <f t="array" ref="Q81">SUM(--(P81=$N$25:$N$85))</f>
        <v>0</v>
      </c>
      <c r="R81" s="11" cm="1">
        <f t="array" ref="R81">SUM(--(P81=$O$25:$O$85))</f>
        <v>0</v>
      </c>
    </row>
    <row r="82" spans="3:18">
      <c r="C82" t="str">
        <v>D:\WDS\dev\lib\github\WDataSci\WDS-ModelSpec\master\WDS-Cpp\WDS\XLL\Build\x64\Debug\ModelUtil.xll</v>
      </c>
      <c r="D82" t="str">
        <v>WDS_Util_SimpleFirsts</v>
      </c>
      <c r="E82" t="str">
        <v>UUUU</v>
      </c>
      <c r="G82" t="s">
        <v>323</v>
      </c>
      <c r="I82" t="str">
        <v>WDS_Util_dNElse</v>
      </c>
      <c r="N82" t="str">
        <v>fnTtestUeq</v>
      </c>
      <c r="P82" s="11">
        <v>57</v>
      </c>
      <c r="Q82" s="11" cm="1">
        <f t="array" ref="Q82">SUM(--(P82=$N$25:$N$85))</f>
        <v>0</v>
      </c>
      <c r="R82" s="11" cm="1">
        <f t="array" ref="R82">SUM(--(P82=$O$25:$O$85))</f>
        <v>0</v>
      </c>
    </row>
    <row r="83" spans="3:18">
      <c r="C83" t="str">
        <v>D:\WDS\dev\lib\github\WDataSci\WDS-ModelSpec\master\WDS-Cpp\WDS\XLL\Build\x64\Debug\ModelUtil.xll</v>
      </c>
      <c r="D83" t="str">
        <v>WDS_Util_dNComp</v>
      </c>
      <c r="E83" t="str">
        <v>UUUUUUU</v>
      </c>
      <c r="G83" t="s">
        <v>324</v>
      </c>
      <c r="I83" t="str">
        <v>WDS_Util_SimpleSort</v>
      </c>
      <c r="N83" t="str">
        <v>fnTtestUeqQ</v>
      </c>
      <c r="P83" s="11">
        <v>58</v>
      </c>
      <c r="Q83" s="11" cm="1">
        <f t="array" ref="Q83">SUM(--(P83=$N$25:$N$85))</f>
        <v>0</v>
      </c>
      <c r="R83" s="11" cm="1">
        <f t="array" ref="R83">SUM(--(P83=$O$25:$O$85))</f>
        <v>0</v>
      </c>
    </row>
    <row r="84" spans="3:18">
      <c r="C84" t="str">
        <v>D:\WDS\dev\lib\github\WDataSci\WDS-ModelSpec\master\WDS-Cpp\WDS\XLL\Build\x64\Debug\ModelUtil.xll</v>
      </c>
      <c r="D84" t="str">
        <v>WDS_Util_dNElse</v>
      </c>
      <c r="E84" t="str">
        <v>UUUUUU</v>
      </c>
      <c r="G84" t="s">
        <v>325</v>
      </c>
      <c r="I84" t="str">
        <v>WDS_Test_Matrix_Inv</v>
      </c>
      <c r="N84" t="str">
        <v>fnZtestM</v>
      </c>
      <c r="P84" s="11">
        <v>59</v>
      </c>
      <c r="Q84" s="11" cm="1">
        <f t="array" ref="Q84">SUM(--(P84=$N$25:$N$85))</f>
        <v>0</v>
      </c>
      <c r="R84" s="11" cm="1">
        <f t="array" ref="R84">SUM(--(P84=$O$25:$O$85))</f>
        <v>0</v>
      </c>
    </row>
    <row r="85" spans="3:18">
      <c r="C85" t="str">
        <v>D:\WDS\dev\lib\github\WDataSci\WDS-ModelSpec\master\WDS-Cpp\WDS\XLL\Build\x64\Debug\ModelUtil.xll</v>
      </c>
      <c r="D85" t="str">
        <v>WDS_Util_SimpleSort</v>
      </c>
      <c r="E85" t="str">
        <v>UUUUUUUU</v>
      </c>
      <c r="G85" t="s">
        <v>326</v>
      </c>
      <c r="I85" t="str">
        <v>WDS_Test_Type</v>
      </c>
      <c r="N85" t="str">
        <v>fnZtestMQ</v>
      </c>
      <c r="P85" s="11">
        <v>60</v>
      </c>
      <c r="Q85" s="11" cm="1">
        <f t="array" ref="Q85">SUM(--(P85=$N$25:$N$85))</f>
        <v>0</v>
      </c>
      <c r="R85" s="11" cm="1">
        <f t="array" ref="R85">SUM(--(P85=$O$25:$O$85))</f>
        <v>0</v>
      </c>
    </row>
    <row r="86" spans="3:18">
      <c r="C86" t="str">
        <v>D:\WDS\dev\lib\github\WDataSci\WDS-ModelSpec\master\WDS-Cpp\WDS\XLL\Build\x64\Debug\ModelUtil.xll</v>
      </c>
      <c r="D86" t="str">
        <v>WDS_Test_Matrix_Inv</v>
      </c>
      <c r="E86" t="str">
        <v>QU</v>
      </c>
    </row>
    <row r="87" spans="3:18">
      <c r="C87" t="str">
        <v>D:\WDS\dev\lib\github\WDataSci\WDS-ModelSpec\master\WDS-Cpp\WDS\XLL\Build\x64\Debug\ModelUtil.xll</v>
      </c>
      <c r="D87" t="str">
        <v>WDS_Test_Type</v>
      </c>
      <c r="E87" t="str">
        <v>QHU</v>
      </c>
    </row>
    <row r="88" spans="3:18">
      <c r="C88" t="str">
        <v>D:\WDS\dev\lib\github\WDataSci\WDS-ModelSpec\master\WDS-Cpp\WDS\XLL\Build\x64\Debug\ModelUtil.xll</v>
      </c>
      <c r="D88" t="str">
        <v>WDS_XLM_GET_WORKSPACE</v>
      </c>
      <c r="E88" t="str">
        <v>UH#</v>
      </c>
    </row>
    <row r="89" spans="3:18">
      <c r="C89" t="str">
        <v>D:\WDS\dev\lib\github\WDataSci\WDS-ModelSpec\master\WDS-Cpp\WDS\XLL\Build\x64\Debug\ModelUtil.xll</v>
      </c>
      <c r="D89" t="str">
        <v>WDS_XLM_GET_XLL_NAME</v>
      </c>
      <c r="E89" t="str">
        <v>U#</v>
      </c>
    </row>
    <row r="90" spans="3:18">
      <c r="C90" t="str">
        <v>D:\WDS\dev\lib\github\WDataSci\WDS-ModelSpec\master\WDS-Cpp\WDS\XLL\Build\x64\Debug\ModelUtil.xll</v>
      </c>
      <c r="D90" t="str">
        <v>WDS_XLM_GET_WORKBOOK</v>
      </c>
      <c r="E90" t="str">
        <v>UHQ#</v>
      </c>
    </row>
    <row r="91" spans="3:18">
      <c r="C91" t="str">
        <v>D:\WDS\dev\lib\github\WDataSci\WDS-ModelSpec\master\WDS-Cpp\WDS\XLL\Build\x64\Debug\ModelUtil.xll</v>
      </c>
      <c r="D91" t="str">
        <v>WDS_XLM_GET_DOCUMENT</v>
      </c>
      <c r="E91" t="str">
        <v>UHU#</v>
      </c>
    </row>
  </sheetData>
  <mergeCells count="2">
    <mergeCell ref="A1:E1"/>
    <mergeCell ref="A2:E2"/>
  </mergeCell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AH103"/>
  <sheetViews>
    <sheetView zoomScale="70" zoomScaleNormal="70" workbookViewId="0"/>
  </sheetViews>
  <sheetFormatPr defaultRowHeight="14.5"/>
  <cols>
    <col min="2" max="2" width="62.26953125" bestFit="1" customWidth="1"/>
  </cols>
  <sheetData>
    <row r="3" spans="2:34">
      <c r="B3" t="s">
        <v>13</v>
      </c>
    </row>
    <row r="4" spans="2:34">
      <c r="B4" t="s">
        <v>26</v>
      </c>
    </row>
    <row r="5" spans="2:34">
      <c r="E5">
        <f t="array" ref="E5:AH34" ca="1">RAND()</f>
        <v>0.98298834179805872</v>
      </c>
      <c r="F5">
        <f ca="1"/>
        <v>0.22591336599909606</v>
      </c>
      <c r="G5">
        <f ca="1"/>
        <v>0.75659261792620514</v>
      </c>
      <c r="H5">
        <f ca="1"/>
        <v>3.5858481926146379E-2</v>
      </c>
      <c r="I5">
        <f ca="1"/>
        <v>0.9269409631630946</v>
      </c>
      <c r="J5">
        <f ca="1"/>
        <v>0.15094820031025968</v>
      </c>
      <c r="K5">
        <f ca="1"/>
        <v>0.56938474384457505</v>
      </c>
      <c r="L5">
        <f ca="1"/>
        <v>0.84915496801945467</v>
      </c>
      <c r="M5">
        <f ca="1"/>
        <v>0.11524232715094529</v>
      </c>
      <c r="N5">
        <f ca="1"/>
        <v>0.93894033027331802</v>
      </c>
      <c r="O5">
        <f ca="1"/>
        <v>0.86543533880772572</v>
      </c>
      <c r="P5">
        <f ca="1"/>
        <v>0.68671271853574112</v>
      </c>
      <c r="Q5">
        <f ca="1"/>
        <v>0.86642949395760616</v>
      </c>
      <c r="R5">
        <f ca="1"/>
        <v>0.6791988609924533</v>
      </c>
      <c r="S5">
        <f ca="1"/>
        <v>4.8580942194867749E-2</v>
      </c>
      <c r="T5">
        <f ca="1"/>
        <v>0.2790197280667216</v>
      </c>
      <c r="U5">
        <f ca="1"/>
        <v>0.41925451919239687</v>
      </c>
      <c r="V5">
        <f ca="1"/>
        <v>0.75409735145303269</v>
      </c>
      <c r="W5">
        <f ca="1"/>
        <v>0.24402625257495636</v>
      </c>
      <c r="X5">
        <f ca="1"/>
        <v>0.19217476074730799</v>
      </c>
      <c r="Y5">
        <f ca="1"/>
        <v>0.25250535418804165</v>
      </c>
      <c r="Z5">
        <f ca="1"/>
        <v>0.12735752841182146</v>
      </c>
      <c r="AA5">
        <f ca="1"/>
        <v>0.82590560880567299</v>
      </c>
      <c r="AB5">
        <f ca="1"/>
        <v>0.30624965904640788</v>
      </c>
      <c r="AC5">
        <f ca="1"/>
        <v>0.48592709631144804</v>
      </c>
      <c r="AD5">
        <f ca="1"/>
        <v>0.29624006808737813</v>
      </c>
      <c r="AE5">
        <f ca="1"/>
        <v>0.79486021086609004</v>
      </c>
      <c r="AF5">
        <f ca="1"/>
        <v>0.85018195178715839</v>
      </c>
      <c r="AG5">
        <f ca="1"/>
        <v>0.32497689047481393</v>
      </c>
      <c r="AH5">
        <f ca="1"/>
        <v>0.833852001647573</v>
      </c>
    </row>
    <row r="6" spans="2:34">
      <c r="E6">
        <f ca="1"/>
        <v>0.99232438807595991</v>
      </c>
      <c r="F6">
        <f ca="1"/>
        <v>0.87223688451961379</v>
      </c>
      <c r="G6">
        <f ca="1"/>
        <v>0.81457229755271165</v>
      </c>
      <c r="H6">
        <f ca="1"/>
        <v>2.8696106079516892E-2</v>
      </c>
      <c r="I6">
        <f ca="1"/>
        <v>0.2569157518938483</v>
      </c>
      <c r="J6">
        <f ca="1"/>
        <v>0.47828939149906713</v>
      </c>
      <c r="K6">
        <f ca="1"/>
        <v>0.37913090836139218</v>
      </c>
      <c r="L6">
        <f ca="1"/>
        <v>0.14950413942055041</v>
      </c>
      <c r="M6">
        <f ca="1"/>
        <v>0.59456037176641285</v>
      </c>
      <c r="N6">
        <f ca="1"/>
        <v>0.89874747366177532</v>
      </c>
      <c r="O6">
        <f ca="1"/>
        <v>0.54920345928198866</v>
      </c>
      <c r="P6">
        <f ca="1"/>
        <v>0.90968299576449974</v>
      </c>
      <c r="Q6">
        <f ca="1"/>
        <v>0.5593748916378033</v>
      </c>
      <c r="R6">
        <f ca="1"/>
        <v>5.7065778768092601E-2</v>
      </c>
      <c r="S6">
        <f ca="1"/>
        <v>0.31621602734951215</v>
      </c>
      <c r="T6">
        <f ca="1"/>
        <v>2.1745469677614593E-2</v>
      </c>
      <c r="U6">
        <f ca="1"/>
        <v>0.34443241607475172</v>
      </c>
      <c r="V6">
        <f ca="1"/>
        <v>0.58102020455963121</v>
      </c>
      <c r="W6">
        <f ca="1"/>
        <v>0.28843036913088094</v>
      </c>
      <c r="X6">
        <f ca="1"/>
        <v>1.5277297866667761E-2</v>
      </c>
      <c r="Y6">
        <f ca="1"/>
        <v>6.0230393434899998E-2</v>
      </c>
      <c r="Z6">
        <f ca="1"/>
        <v>0.52467839487881596</v>
      </c>
      <c r="AA6">
        <f ca="1"/>
        <v>0.72761468658254747</v>
      </c>
      <c r="AB6">
        <f ca="1"/>
        <v>0.40299451200975422</v>
      </c>
      <c r="AC6">
        <f ca="1"/>
        <v>0.90865504385595075</v>
      </c>
      <c r="AD6">
        <f ca="1"/>
        <v>8.9871318284869495E-2</v>
      </c>
      <c r="AE6">
        <f ca="1"/>
        <v>0.56959067495445981</v>
      </c>
      <c r="AF6">
        <f ca="1"/>
        <v>0.42953610310091161</v>
      </c>
      <c r="AG6">
        <f ca="1"/>
        <v>0.8256711206359304</v>
      </c>
      <c r="AH6">
        <f ca="1"/>
        <v>0.34863074279687623</v>
      </c>
    </row>
    <row r="7" spans="2:34">
      <c r="E7">
        <f ca="1"/>
        <v>0.33973945156072372</v>
      </c>
      <c r="F7">
        <f ca="1"/>
        <v>0.4905953688558109</v>
      </c>
      <c r="G7">
        <f ca="1"/>
        <v>0.22051144807756606</v>
      </c>
      <c r="H7">
        <f ca="1"/>
        <v>6.5982513992887015E-2</v>
      </c>
      <c r="I7">
        <f ca="1"/>
        <v>0.31887849788016909</v>
      </c>
      <c r="J7">
        <f ca="1"/>
        <v>0.87126453513479207</v>
      </c>
      <c r="K7">
        <f ca="1"/>
        <v>0.66208828824420274</v>
      </c>
      <c r="L7">
        <f ca="1"/>
        <v>0.96329066496564142</v>
      </c>
      <c r="M7">
        <f ca="1"/>
        <v>0.33418666745361314</v>
      </c>
      <c r="N7">
        <f ca="1"/>
        <v>0.95157333659059196</v>
      </c>
      <c r="O7">
        <f ca="1"/>
        <v>0.31146353246349578</v>
      </c>
      <c r="P7">
        <f ca="1"/>
        <v>0.48627282938410854</v>
      </c>
      <c r="Q7">
        <f ca="1"/>
        <v>0.67681691564125035</v>
      </c>
      <c r="R7">
        <f ca="1"/>
        <v>0.66593924110969382</v>
      </c>
      <c r="S7">
        <f ca="1"/>
        <v>0.50010986665986601</v>
      </c>
      <c r="T7">
        <f ca="1"/>
        <v>0.64170558481856455</v>
      </c>
      <c r="U7">
        <f ca="1"/>
        <v>0.13073262110477923</v>
      </c>
      <c r="V7">
        <f ca="1"/>
        <v>0.47043574067667127</v>
      </c>
      <c r="W7">
        <f ca="1"/>
        <v>0.90476986437437024</v>
      </c>
      <c r="X7">
        <f ca="1"/>
        <v>0.56668972363528103</v>
      </c>
      <c r="Y7">
        <f ca="1"/>
        <v>0.64292736569956366</v>
      </c>
      <c r="Z7">
        <f ca="1"/>
        <v>0.97860297079857361</v>
      </c>
      <c r="AA7">
        <f ca="1"/>
        <v>0.65510551961726959</v>
      </c>
      <c r="AB7">
        <f ca="1"/>
        <v>0.48076994902272829</v>
      </c>
      <c r="AC7">
        <f ca="1"/>
        <v>0.67744516659472975</v>
      </c>
      <c r="AD7">
        <f ca="1"/>
        <v>6.8891679758448232E-3</v>
      </c>
      <c r="AE7">
        <f ca="1"/>
        <v>0.74446141168362578</v>
      </c>
      <c r="AF7">
        <f ca="1"/>
        <v>0.7427154510269468</v>
      </c>
      <c r="AG7">
        <f ca="1"/>
        <v>0.96083971185482953</v>
      </c>
      <c r="AH7">
        <f ca="1"/>
        <v>0.74201785207081783</v>
      </c>
    </row>
    <row r="8" spans="2:34">
      <c r="E8">
        <f ca="1"/>
        <v>0.17127333371841758</v>
      </c>
      <c r="F8">
        <f ca="1"/>
        <v>0.67301857163393664</v>
      </c>
      <c r="G8">
        <f ca="1"/>
        <v>0.43154548485865907</v>
      </c>
      <c r="H8">
        <f ca="1"/>
        <v>0.11950713526917611</v>
      </c>
      <c r="I8">
        <f ca="1"/>
        <v>0.81376535446706788</v>
      </c>
      <c r="J8">
        <f ca="1"/>
        <v>0.16087945315593044</v>
      </c>
      <c r="K8">
        <f ca="1"/>
        <v>0.88173959767925092</v>
      </c>
      <c r="L8">
        <f ca="1"/>
        <v>0.98071832354188415</v>
      </c>
      <c r="M8">
        <f ca="1"/>
        <v>0.50261065940695293</v>
      </c>
      <c r="N8">
        <f ca="1"/>
        <v>0.15020041685328023</v>
      </c>
      <c r="O8">
        <f ca="1"/>
        <v>0.81484514475145309</v>
      </c>
      <c r="P8">
        <f ca="1"/>
        <v>0.71442913068801517</v>
      </c>
      <c r="Q8">
        <f ca="1"/>
        <v>7.7190251578345803E-2</v>
      </c>
      <c r="R8">
        <f ca="1"/>
        <v>0.97103374754189908</v>
      </c>
      <c r="S8">
        <f ca="1"/>
        <v>0.27167748614813192</v>
      </c>
      <c r="T8">
        <f ca="1"/>
        <v>0.5806968038479251</v>
      </c>
      <c r="U8">
        <f ca="1"/>
        <v>0.74018410592328876</v>
      </c>
      <c r="V8">
        <f ca="1"/>
        <v>0.83240500629339187</v>
      </c>
      <c r="W8">
        <f ca="1"/>
        <v>0.70746551413438674</v>
      </c>
      <c r="X8">
        <f ca="1"/>
        <v>0.20266196383272328</v>
      </c>
      <c r="Y8">
        <f ca="1"/>
        <v>0.14903208346416497</v>
      </c>
      <c r="Z8">
        <f ca="1"/>
        <v>0.38396482057993653</v>
      </c>
      <c r="AA8">
        <f ca="1"/>
        <v>0.86342164088780382</v>
      </c>
      <c r="AB8">
        <f ca="1"/>
        <v>0.75726060919033178</v>
      </c>
      <c r="AC8">
        <f ca="1"/>
        <v>0.81166803689124678</v>
      </c>
      <c r="AD8">
        <f ca="1"/>
        <v>0.80571744095718845</v>
      </c>
      <c r="AE8">
        <f ca="1"/>
        <v>0.85889854858674763</v>
      </c>
      <c r="AF8">
        <f ca="1"/>
        <v>0.92004114007417648</v>
      </c>
      <c r="AG8">
        <f ca="1"/>
        <v>0.75221073529628268</v>
      </c>
      <c r="AH8">
        <f ca="1"/>
        <v>0.59974834953703193</v>
      </c>
    </row>
    <row r="9" spans="2:34">
      <c r="E9">
        <f ca="1"/>
        <v>0.1899162291521771</v>
      </c>
      <c r="F9">
        <f ca="1"/>
        <v>0.3558856586672795</v>
      </c>
      <c r="G9">
        <f ca="1"/>
        <v>0.80734785567254419</v>
      </c>
      <c r="H9">
        <f ca="1"/>
        <v>0.33978927789869928</v>
      </c>
      <c r="I9">
        <f ca="1"/>
        <v>0.23292545962139022</v>
      </c>
      <c r="J9">
        <f ca="1"/>
        <v>0.59050722105824094</v>
      </c>
      <c r="K9">
        <f ca="1"/>
        <v>0.27232693794964058</v>
      </c>
      <c r="L9">
        <f ca="1"/>
        <v>0.17238483088284839</v>
      </c>
      <c r="M9">
        <f ca="1"/>
        <v>0.93417418872231828</v>
      </c>
      <c r="N9">
        <f ca="1"/>
        <v>0.36132420365778761</v>
      </c>
      <c r="O9">
        <f ca="1"/>
        <v>0.81029140056805304</v>
      </c>
      <c r="P9">
        <f ca="1"/>
        <v>0.40665882868055903</v>
      </c>
      <c r="Q9">
        <f ca="1"/>
        <v>0.73325005258195386</v>
      </c>
      <c r="R9">
        <f ca="1"/>
        <v>0.700789021344705</v>
      </c>
      <c r="S9">
        <f ca="1"/>
        <v>0.3399484262371355</v>
      </c>
      <c r="T9">
        <f ca="1"/>
        <v>0.29635205953216004</v>
      </c>
      <c r="U9">
        <f ca="1"/>
        <v>0.26501180686657999</v>
      </c>
      <c r="V9">
        <f ca="1"/>
        <v>0.4313546469120364</v>
      </c>
      <c r="W9">
        <f ca="1"/>
        <v>0.92612458066010073</v>
      </c>
      <c r="X9">
        <f ca="1"/>
        <v>0.62767974263500104</v>
      </c>
      <c r="Y9">
        <f ca="1"/>
        <v>0.96790230955284307</v>
      </c>
      <c r="Z9">
        <f ca="1"/>
        <v>3.0305288811035558E-3</v>
      </c>
      <c r="AA9">
        <f ca="1"/>
        <v>0.27302678488444099</v>
      </c>
      <c r="AB9">
        <f ca="1"/>
        <v>0.87111004724484831</v>
      </c>
      <c r="AC9">
        <f ca="1"/>
        <v>0.31718618565492951</v>
      </c>
      <c r="AD9">
        <f ca="1"/>
        <v>7.2925556775328859E-2</v>
      </c>
      <c r="AE9">
        <f ca="1"/>
        <v>0.87236103055103253</v>
      </c>
      <c r="AF9">
        <f ca="1"/>
        <v>0.75945360101601112</v>
      </c>
      <c r="AG9">
        <f ca="1"/>
        <v>0.46166178378271028</v>
      </c>
      <c r="AH9">
        <f ca="1"/>
        <v>0.80917875972464925</v>
      </c>
    </row>
    <row r="10" spans="2:34">
      <c r="E10">
        <f ca="1"/>
        <v>6.9481063647226504E-3</v>
      </c>
      <c r="F10">
        <f ca="1"/>
        <v>0.2275166400040961</v>
      </c>
      <c r="G10">
        <f ca="1"/>
        <v>0.13184406563668039</v>
      </c>
      <c r="H10">
        <f ca="1"/>
        <v>0.20810983671940397</v>
      </c>
      <c r="I10">
        <f ca="1"/>
        <v>0.31733221164125602</v>
      </c>
      <c r="J10">
        <f ca="1"/>
        <v>0.6071615852686385</v>
      </c>
      <c r="K10">
        <f ca="1"/>
        <v>0.55029658793186365</v>
      </c>
      <c r="L10">
        <f ca="1"/>
        <v>0.28014840487882986</v>
      </c>
      <c r="M10">
        <f ca="1"/>
        <v>0.96513908754744093</v>
      </c>
      <c r="N10">
        <f ca="1"/>
        <v>0.71179926768765389</v>
      </c>
      <c r="O10">
        <f ca="1"/>
        <v>0.79471527185674629</v>
      </c>
      <c r="P10">
        <f ca="1"/>
        <v>0.26617753153674673</v>
      </c>
      <c r="Q10">
        <f ca="1"/>
        <v>0.16455891860214578</v>
      </c>
      <c r="R10">
        <f ca="1"/>
        <v>0.96783318598229662</v>
      </c>
      <c r="S10">
        <f ca="1"/>
        <v>1.1179533628231653E-3</v>
      </c>
      <c r="T10">
        <f ca="1"/>
        <v>0.76935466985308565</v>
      </c>
      <c r="U10">
        <f ca="1"/>
        <v>0.17628078909065781</v>
      </c>
      <c r="V10">
        <f ca="1"/>
        <v>0.557625646176374</v>
      </c>
      <c r="W10">
        <f ca="1"/>
        <v>0.16989104997616267</v>
      </c>
      <c r="X10">
        <f ca="1"/>
        <v>0.85943899909675736</v>
      </c>
      <c r="Y10">
        <f ca="1"/>
        <v>0.93223410299641085</v>
      </c>
      <c r="Z10">
        <f ca="1"/>
        <v>0.33588325732794155</v>
      </c>
      <c r="AA10">
        <f ca="1"/>
        <v>0.67280501501676315</v>
      </c>
      <c r="AB10">
        <f ca="1"/>
        <v>0.29851770563151725</v>
      </c>
      <c r="AC10">
        <f ca="1"/>
        <v>0.77346728379005114</v>
      </c>
      <c r="AD10">
        <f ca="1"/>
        <v>0.19106962396239979</v>
      </c>
      <c r="AE10">
        <f ca="1"/>
        <v>0.44196966238933921</v>
      </c>
      <c r="AF10">
        <f ca="1"/>
        <v>0.70614766613054647</v>
      </c>
      <c r="AG10">
        <f ca="1"/>
        <v>0.75326662888442963</v>
      </c>
      <c r="AH10">
        <f ca="1"/>
        <v>0.33644212984885769</v>
      </c>
    </row>
    <row r="11" spans="2:34">
      <c r="E11">
        <f ca="1"/>
        <v>0.45479447156950414</v>
      </c>
      <c r="F11">
        <f ca="1"/>
        <v>0.67615241168026041</v>
      </c>
      <c r="G11">
        <f ca="1"/>
        <v>0.65416562415615276</v>
      </c>
      <c r="H11">
        <f ca="1"/>
        <v>0.78064965105521111</v>
      </c>
      <c r="I11">
        <f ca="1"/>
        <v>5.9255492211066185E-2</v>
      </c>
      <c r="J11">
        <f ca="1"/>
        <v>0.56540354102000956</v>
      </c>
      <c r="K11">
        <f ca="1"/>
        <v>0.34310034142724866</v>
      </c>
      <c r="L11">
        <f ca="1"/>
        <v>0.28338715332371189</v>
      </c>
      <c r="M11">
        <f ca="1"/>
        <v>0.33900929912726319</v>
      </c>
      <c r="N11">
        <f ca="1"/>
        <v>0.83635414160761989</v>
      </c>
      <c r="O11">
        <f ca="1"/>
        <v>0.49763350476927881</v>
      </c>
      <c r="P11">
        <f ca="1"/>
        <v>0.32294918149944529</v>
      </c>
      <c r="Q11">
        <f ca="1"/>
        <v>0.71178154441840602</v>
      </c>
      <c r="R11">
        <f ca="1"/>
        <v>0.60162015538020119</v>
      </c>
      <c r="S11">
        <f ca="1"/>
        <v>0.35009449469907739</v>
      </c>
      <c r="T11">
        <f ca="1"/>
        <v>0.70888453232131721</v>
      </c>
      <c r="U11">
        <f ca="1"/>
        <v>0.49593824703184419</v>
      </c>
      <c r="V11">
        <f ca="1"/>
        <v>0.51550966460862258</v>
      </c>
      <c r="W11">
        <f ca="1"/>
        <v>0.76169545345366507</v>
      </c>
      <c r="X11">
        <f ca="1"/>
        <v>0.15312170601497088</v>
      </c>
      <c r="Y11">
        <f ca="1"/>
        <v>0.77312011493260691</v>
      </c>
      <c r="Z11">
        <f ca="1"/>
        <v>0.62571958796500304</v>
      </c>
      <c r="AA11">
        <f ca="1"/>
        <v>0.78032944965131923</v>
      </c>
      <c r="AB11">
        <f ca="1"/>
        <v>0.6974841776379378</v>
      </c>
      <c r="AC11">
        <f ca="1"/>
        <v>0.11960882729122446</v>
      </c>
      <c r="AD11">
        <f ca="1"/>
        <v>2.6306169036905414E-2</v>
      </c>
      <c r="AE11">
        <f ca="1"/>
        <v>0.60173521488156267</v>
      </c>
      <c r="AF11">
        <f ca="1"/>
        <v>0.67893870081868213</v>
      </c>
      <c r="AG11">
        <f ca="1"/>
        <v>0.84500242772721001</v>
      </c>
      <c r="AH11">
        <f ca="1"/>
        <v>0.73545876700078994</v>
      </c>
    </row>
    <row r="12" spans="2:34">
      <c r="E12">
        <f ca="1"/>
        <v>0.69248715715019471</v>
      </c>
      <c r="F12">
        <f ca="1"/>
        <v>0.55215293522379305</v>
      </c>
      <c r="G12">
        <f ca="1"/>
        <v>6.3332238350342074E-3</v>
      </c>
      <c r="H12">
        <f ca="1"/>
        <v>7.7205347244404976E-2</v>
      </c>
      <c r="I12">
        <f ca="1"/>
        <v>0.57441830329734767</v>
      </c>
      <c r="J12">
        <f ca="1"/>
        <v>0.68580336379914442</v>
      </c>
      <c r="K12">
        <f ca="1"/>
        <v>0.73074253426644398</v>
      </c>
      <c r="L12">
        <f ca="1"/>
        <v>0.31758817029295772</v>
      </c>
      <c r="M12">
        <f ca="1"/>
        <v>0.39927992183280991</v>
      </c>
      <c r="N12">
        <f ca="1"/>
        <v>0.51425861647343885</v>
      </c>
      <c r="O12">
        <f ca="1"/>
        <v>0.52078866085305953</v>
      </c>
      <c r="P12">
        <f ca="1"/>
        <v>5.1449092352433556E-2</v>
      </c>
      <c r="Q12">
        <f ca="1"/>
        <v>0.91608366014079123</v>
      </c>
      <c r="R12">
        <f ca="1"/>
        <v>0.44157662393932529</v>
      </c>
      <c r="S12">
        <f ca="1"/>
        <v>0.21782057769069385</v>
      </c>
      <c r="T12">
        <f ca="1"/>
        <v>0.17710180236807826</v>
      </c>
      <c r="U12">
        <f ca="1"/>
        <v>0.64307289030961878</v>
      </c>
      <c r="V12">
        <f ca="1"/>
        <v>6.6000328345330317E-3</v>
      </c>
      <c r="W12">
        <f ca="1"/>
        <v>0.52033746492270283</v>
      </c>
      <c r="X12">
        <f ca="1"/>
        <v>0.98629023289875584</v>
      </c>
      <c r="Y12">
        <f ca="1"/>
        <v>0.92760884580238823</v>
      </c>
      <c r="Z12">
        <f ca="1"/>
        <v>0.999866247353564</v>
      </c>
      <c r="AA12">
        <f ca="1"/>
        <v>0.25352255803214074</v>
      </c>
      <c r="AB12">
        <f ca="1"/>
        <v>0.24191780216334191</v>
      </c>
      <c r="AC12">
        <f ca="1"/>
        <v>0.8125854555053692</v>
      </c>
      <c r="AD12">
        <f ca="1"/>
        <v>0.35572633735705361</v>
      </c>
      <c r="AE12">
        <f ca="1"/>
        <v>0.79209071279121501</v>
      </c>
      <c r="AF12">
        <f ca="1"/>
        <v>0.92300234627564348</v>
      </c>
      <c r="AG12">
        <f ca="1"/>
        <v>0.43038895630152951</v>
      </c>
      <c r="AH12">
        <f ca="1"/>
        <v>0.36162020299453979</v>
      </c>
    </row>
    <row r="13" spans="2:34">
      <c r="E13">
        <f ca="1"/>
        <v>0.63984077588741695</v>
      </c>
      <c r="F13">
        <f ca="1"/>
        <v>0.8010759627548385</v>
      </c>
      <c r="G13">
        <f ca="1"/>
        <v>0.56939922439049573</v>
      </c>
      <c r="H13">
        <f ca="1"/>
        <v>0.50446380387325718</v>
      </c>
      <c r="I13">
        <f ca="1"/>
        <v>2.0070967248788429E-2</v>
      </c>
      <c r="J13">
        <f ca="1"/>
        <v>9.115661557794863E-3</v>
      </c>
      <c r="K13">
        <f ca="1"/>
        <v>0.93395371395805171</v>
      </c>
      <c r="L13">
        <f ca="1"/>
        <v>0.85871831158075929</v>
      </c>
      <c r="M13">
        <f ca="1"/>
        <v>9.3708621778107903E-2</v>
      </c>
      <c r="N13">
        <f ca="1"/>
        <v>0.84437668154615342</v>
      </c>
      <c r="O13">
        <f ca="1"/>
        <v>5.7575856599030084E-2</v>
      </c>
      <c r="P13">
        <f ca="1"/>
        <v>0.94139977884453563</v>
      </c>
      <c r="Q13">
        <f ca="1"/>
        <v>4.9768811752106679E-3</v>
      </c>
      <c r="R13">
        <f ca="1"/>
        <v>0.60650382973492301</v>
      </c>
      <c r="S13">
        <f ca="1"/>
        <v>0.30586636424357949</v>
      </c>
      <c r="T13">
        <f ca="1"/>
        <v>0.56859251508742092</v>
      </c>
      <c r="U13">
        <f ca="1"/>
        <v>0.10966537239518948</v>
      </c>
      <c r="V13">
        <f ca="1"/>
        <v>0.35814961410527379</v>
      </c>
      <c r="W13">
        <f ca="1"/>
        <v>2.0224415028643028E-2</v>
      </c>
      <c r="X13">
        <f ca="1"/>
        <v>0.22894001264013641</v>
      </c>
      <c r="Y13">
        <f ca="1"/>
        <v>0.65575871972648903</v>
      </c>
      <c r="Z13">
        <f ca="1"/>
        <v>0.72904816042547871</v>
      </c>
      <c r="AA13">
        <f ca="1"/>
        <v>0.43695627460456221</v>
      </c>
      <c r="AB13">
        <f ca="1"/>
        <v>0.66023318767534789</v>
      </c>
      <c r="AC13">
        <f ca="1"/>
        <v>0.1702440929527067</v>
      </c>
      <c r="AD13">
        <f ca="1"/>
        <v>0.78327258034166924</v>
      </c>
      <c r="AE13">
        <f ca="1"/>
        <v>0.11029112358262871</v>
      </c>
      <c r="AF13">
        <f ca="1"/>
        <v>0.289338475911187</v>
      </c>
      <c r="AG13">
        <f ca="1"/>
        <v>0.56210222327545944</v>
      </c>
      <c r="AH13">
        <f ca="1"/>
        <v>0.74082217363428171</v>
      </c>
    </row>
    <row r="14" spans="2:34">
      <c r="E14">
        <f ca="1"/>
        <v>0.7149871054911271</v>
      </c>
      <c r="F14">
        <f ca="1"/>
        <v>0.63773661881276855</v>
      </c>
      <c r="G14">
        <f ca="1"/>
        <v>0.2781747368536992</v>
      </c>
      <c r="H14">
        <f ca="1"/>
        <v>0.94614462924157039</v>
      </c>
      <c r="I14">
        <f ca="1"/>
        <v>6.3421612307523745E-2</v>
      </c>
      <c r="J14">
        <f ca="1"/>
        <v>0.43917815450924635</v>
      </c>
      <c r="K14">
        <f ca="1"/>
        <v>0.2208928370973986</v>
      </c>
      <c r="L14">
        <f ca="1"/>
        <v>0.26546349790305424</v>
      </c>
      <c r="M14">
        <f ca="1"/>
        <v>6.0403875032600141E-2</v>
      </c>
      <c r="N14">
        <f ca="1"/>
        <v>0.4588878072414786</v>
      </c>
      <c r="O14">
        <f ca="1"/>
        <v>0.55135736913982258</v>
      </c>
      <c r="P14">
        <f ca="1"/>
        <v>0.1442263500650578</v>
      </c>
      <c r="Q14">
        <f ca="1"/>
        <v>0.67773125220608743</v>
      </c>
      <c r="R14">
        <f ca="1"/>
        <v>0.24011605280331338</v>
      </c>
      <c r="S14">
        <f ca="1"/>
        <v>0.53394995208393681</v>
      </c>
      <c r="T14">
        <f ca="1"/>
        <v>0.67296639476715858</v>
      </c>
      <c r="U14">
        <f ca="1"/>
        <v>0.87098141432873766</v>
      </c>
      <c r="V14">
        <f ca="1"/>
        <v>0.2479607257343136</v>
      </c>
      <c r="W14">
        <f ca="1"/>
        <v>2.225420593104821E-2</v>
      </c>
      <c r="X14">
        <f ca="1"/>
        <v>0.71476226220435879</v>
      </c>
      <c r="Y14">
        <f ca="1"/>
        <v>0.39519514615896345</v>
      </c>
      <c r="Z14">
        <f ca="1"/>
        <v>0.14998382398678667</v>
      </c>
      <c r="AA14">
        <f ca="1"/>
        <v>0.11386686575539318</v>
      </c>
      <c r="AB14">
        <f ca="1"/>
        <v>0.47794900354023029</v>
      </c>
      <c r="AC14">
        <f ca="1"/>
        <v>0.43285756706846501</v>
      </c>
      <c r="AD14">
        <f ca="1"/>
        <v>0.60491149188027449</v>
      </c>
      <c r="AE14">
        <f ca="1"/>
        <v>0.38195989376846873</v>
      </c>
      <c r="AF14">
        <f ca="1"/>
        <v>0.34988016755234608</v>
      </c>
      <c r="AG14">
        <f ca="1"/>
        <v>0.70633090206334581</v>
      </c>
      <c r="AH14">
        <f ca="1"/>
        <v>0.4955622176406701</v>
      </c>
    </row>
    <row r="15" spans="2:34">
      <c r="E15">
        <f ca="1"/>
        <v>0.41779078605033892</v>
      </c>
      <c r="F15">
        <f ca="1"/>
        <v>4.7220689126590165E-2</v>
      </c>
      <c r="G15">
        <f ca="1"/>
        <v>0.30204223447113854</v>
      </c>
      <c r="H15">
        <f ca="1"/>
        <v>0.54449687287864323</v>
      </c>
      <c r="I15">
        <f ca="1"/>
        <v>0.20479637838564946</v>
      </c>
      <c r="J15">
        <f ca="1"/>
        <v>0.82587360830762102</v>
      </c>
      <c r="K15">
        <f ca="1"/>
        <v>0.32836668046438799</v>
      </c>
      <c r="L15">
        <f ca="1"/>
        <v>0.67018328402265082</v>
      </c>
      <c r="M15">
        <f ca="1"/>
        <v>0.76442456774828349</v>
      </c>
      <c r="N15">
        <f ca="1"/>
        <v>0.61051132217225912</v>
      </c>
      <c r="O15">
        <f ca="1"/>
        <v>0.18051069102376038</v>
      </c>
      <c r="P15">
        <f ca="1"/>
        <v>0.87334655059351907</v>
      </c>
      <c r="Q15">
        <f ca="1"/>
        <v>0.34882954547514877</v>
      </c>
      <c r="R15">
        <f ca="1"/>
        <v>0.57941112405446593</v>
      </c>
      <c r="S15">
        <f ca="1"/>
        <v>0.67565371002220331</v>
      </c>
      <c r="T15">
        <f ca="1"/>
        <v>0.85139032259639047</v>
      </c>
      <c r="U15">
        <f ca="1"/>
        <v>0.29586509448568676</v>
      </c>
      <c r="V15">
        <f ca="1"/>
        <v>0.67797803495963649</v>
      </c>
      <c r="W15">
        <f ca="1"/>
        <v>5.7951258294786978E-2</v>
      </c>
      <c r="X15">
        <f ca="1"/>
        <v>0.74303307964873022</v>
      </c>
      <c r="Y15">
        <f ca="1"/>
        <v>0.57747210745134125</v>
      </c>
      <c r="Z15">
        <f ca="1"/>
        <v>0.9325507617342661</v>
      </c>
      <c r="AA15">
        <f ca="1"/>
        <v>0.11049899503258331</v>
      </c>
      <c r="AB15">
        <f ca="1"/>
        <v>0.88360348461120541</v>
      </c>
      <c r="AC15">
        <f ca="1"/>
        <v>0.60863041649667782</v>
      </c>
      <c r="AD15">
        <f ca="1"/>
        <v>0.80759432373605156</v>
      </c>
      <c r="AE15">
        <f ca="1"/>
        <v>0.41529168344063216</v>
      </c>
      <c r="AF15">
        <f ca="1"/>
        <v>0.77598647259603082</v>
      </c>
      <c r="AG15">
        <f ca="1"/>
        <v>0.85003011870980805</v>
      </c>
      <c r="AH15">
        <f ca="1"/>
        <v>0.27490302551268087</v>
      </c>
    </row>
    <row r="16" spans="2:34">
      <c r="E16">
        <f ca="1"/>
        <v>0.67856588263633455</v>
      </c>
      <c r="F16">
        <f ca="1"/>
        <v>7.8409461597021779E-2</v>
      </c>
      <c r="G16">
        <f ca="1"/>
        <v>0.62044723061218865</v>
      </c>
      <c r="H16">
        <f ca="1"/>
        <v>0.37578912673202769</v>
      </c>
      <c r="I16">
        <f ca="1"/>
        <v>0.42846008289862925</v>
      </c>
      <c r="J16">
        <f ca="1"/>
        <v>0.44627225402240445</v>
      </c>
      <c r="K16">
        <f ca="1"/>
        <v>0.23479722024172056</v>
      </c>
      <c r="L16">
        <f ca="1"/>
        <v>8.7005654813668287E-2</v>
      </c>
      <c r="M16">
        <f ca="1"/>
        <v>0.13769308291748816</v>
      </c>
      <c r="N16">
        <f ca="1"/>
        <v>0.49384422266131145</v>
      </c>
      <c r="O16">
        <f ca="1"/>
        <v>0.40474714587499783</v>
      </c>
      <c r="P16">
        <f ca="1"/>
        <v>0.63136660089372421</v>
      </c>
      <c r="Q16">
        <f ca="1"/>
        <v>0.6974007576491752</v>
      </c>
      <c r="R16">
        <f ca="1"/>
        <v>0.92012409516561378</v>
      </c>
      <c r="S16">
        <f ca="1"/>
        <v>0.92998582087191806</v>
      </c>
      <c r="T16">
        <f ca="1"/>
        <v>0.75124959847668216</v>
      </c>
      <c r="U16">
        <f ca="1"/>
        <v>1.9728071839505534E-2</v>
      </c>
      <c r="V16">
        <f ca="1"/>
        <v>0.57182396217653442</v>
      </c>
      <c r="W16">
        <f ca="1"/>
        <v>0.13245844765718806</v>
      </c>
      <c r="X16">
        <f ca="1"/>
        <v>0.69773270073297622</v>
      </c>
      <c r="Y16">
        <f ca="1"/>
        <v>0.86493548634591155</v>
      </c>
      <c r="Z16">
        <f ca="1"/>
        <v>0.54308366513216833</v>
      </c>
      <c r="AA16">
        <f ca="1"/>
        <v>0.35775588253490043</v>
      </c>
      <c r="AB16">
        <f ca="1"/>
        <v>0.21367337689015486</v>
      </c>
      <c r="AC16">
        <f ca="1"/>
        <v>2.4391605373695557E-2</v>
      </c>
      <c r="AD16">
        <f ca="1"/>
        <v>0.56131081336220989</v>
      </c>
      <c r="AE16">
        <f ca="1"/>
        <v>0.60388706131121028</v>
      </c>
      <c r="AF16">
        <f ca="1"/>
        <v>0.2465011401547782</v>
      </c>
      <c r="AG16">
        <f ca="1"/>
        <v>0.63253747226547907</v>
      </c>
      <c r="AH16">
        <f ca="1"/>
        <v>0.60741831662085544</v>
      </c>
    </row>
    <row r="17" spans="5:34">
      <c r="E17">
        <f ca="1"/>
        <v>0.12226193384698869</v>
      </c>
      <c r="F17">
        <f ca="1"/>
        <v>0.31863765197865523</v>
      </c>
      <c r="G17">
        <f ca="1"/>
        <v>7.4619273939434128E-2</v>
      </c>
      <c r="H17">
        <f ca="1"/>
        <v>0.20603243456718856</v>
      </c>
      <c r="I17">
        <f ca="1"/>
        <v>0.73250690393576712</v>
      </c>
      <c r="J17">
        <f ca="1"/>
        <v>2.6781760390336418E-2</v>
      </c>
      <c r="K17">
        <f ca="1"/>
        <v>0.32498107885646332</v>
      </c>
      <c r="L17">
        <f ca="1"/>
        <v>0.94943180346110445</v>
      </c>
      <c r="M17">
        <f ca="1"/>
        <v>2.4314604091860703E-3</v>
      </c>
      <c r="N17">
        <f ca="1"/>
        <v>5.5962106379293663E-3</v>
      </c>
      <c r="O17">
        <f ca="1"/>
        <v>0.88326765746561797</v>
      </c>
      <c r="P17">
        <f ca="1"/>
        <v>0.99871494206241618</v>
      </c>
      <c r="Q17">
        <f ca="1"/>
        <v>0.54953401201433261</v>
      </c>
      <c r="R17">
        <f ca="1"/>
        <v>0.10829577116518441</v>
      </c>
      <c r="S17">
        <f ca="1"/>
        <v>0.43417374263078556</v>
      </c>
      <c r="T17">
        <f ca="1"/>
        <v>0.55414692094449958</v>
      </c>
      <c r="U17">
        <f ca="1"/>
        <v>0.4563487876222494</v>
      </c>
      <c r="V17">
        <f ca="1"/>
        <v>0.12650805487142247</v>
      </c>
      <c r="W17">
        <f ca="1"/>
        <v>0.87122998083391001</v>
      </c>
      <c r="X17">
        <f ca="1"/>
        <v>0.61000553416131476</v>
      </c>
      <c r="Y17">
        <f ca="1"/>
        <v>0.84784370172869605</v>
      </c>
      <c r="Z17">
        <f ca="1"/>
        <v>0.22374395576954098</v>
      </c>
      <c r="AA17">
        <f ca="1"/>
        <v>1.5204783453736104E-3</v>
      </c>
      <c r="AB17">
        <f ca="1"/>
        <v>0.90247977995580575</v>
      </c>
      <c r="AC17">
        <f ca="1"/>
        <v>6.202879468985012E-2</v>
      </c>
      <c r="AD17">
        <f ca="1"/>
        <v>0.44979642002761644</v>
      </c>
      <c r="AE17">
        <f ca="1"/>
        <v>0.15027739642033355</v>
      </c>
      <c r="AF17">
        <f ca="1"/>
        <v>0.49206406433094052</v>
      </c>
      <c r="AG17">
        <f ca="1"/>
        <v>0.66681430827950516</v>
      </c>
      <c r="AH17">
        <f ca="1"/>
        <v>0.67453368309306505</v>
      </c>
    </row>
    <row r="18" spans="5:34">
      <c r="E18">
        <f ca="1"/>
        <v>0.67319205006738347</v>
      </c>
      <c r="F18">
        <f ca="1"/>
        <v>0.54145782870273029</v>
      </c>
      <c r="G18">
        <f ca="1"/>
        <v>0.45334116472596608</v>
      </c>
      <c r="H18">
        <f ca="1"/>
        <v>0.38866810772273652</v>
      </c>
      <c r="I18">
        <f ca="1"/>
        <v>0.30873485905371434</v>
      </c>
      <c r="J18">
        <f ca="1"/>
        <v>0.10629000625574958</v>
      </c>
      <c r="K18">
        <f ca="1"/>
        <v>2.1541352883494569E-2</v>
      </c>
      <c r="L18">
        <f ca="1"/>
        <v>0.60534653752563672</v>
      </c>
      <c r="M18">
        <f ca="1"/>
        <v>0.19230353716069304</v>
      </c>
      <c r="N18">
        <f ca="1"/>
        <v>0.36266170776675832</v>
      </c>
      <c r="O18">
        <f ca="1"/>
        <v>0.74506136042086801</v>
      </c>
      <c r="P18">
        <f ca="1"/>
        <v>0.77428764502715219</v>
      </c>
      <c r="Q18">
        <f ca="1"/>
        <v>0.54764664515630468</v>
      </c>
      <c r="R18">
        <f ca="1"/>
        <v>7.4245898260931309E-2</v>
      </c>
      <c r="S18">
        <f ca="1"/>
        <v>0.52547259230264143</v>
      </c>
      <c r="T18">
        <f ca="1"/>
        <v>0.62039443622712176</v>
      </c>
      <c r="U18">
        <f ca="1"/>
        <v>0.96133010595501922</v>
      </c>
      <c r="V18">
        <f ca="1"/>
        <v>0.24276680262751504</v>
      </c>
      <c r="W18">
        <f ca="1"/>
        <v>0.21205317623062359</v>
      </c>
      <c r="X18">
        <f ca="1"/>
        <v>0.14645823544681835</v>
      </c>
      <c r="Y18">
        <f ca="1"/>
        <v>0.96805623827416198</v>
      </c>
      <c r="Z18">
        <f ca="1"/>
        <v>0.55422681556806375</v>
      </c>
      <c r="AA18">
        <f ca="1"/>
        <v>5.7493166128988915E-2</v>
      </c>
      <c r="AB18">
        <f ca="1"/>
        <v>0.67290088726178154</v>
      </c>
      <c r="AC18">
        <f ca="1"/>
        <v>0.67097834721898941</v>
      </c>
      <c r="AD18">
        <f ca="1"/>
        <v>0.51045687261026262</v>
      </c>
      <c r="AE18">
        <f ca="1"/>
        <v>9.0252163093952786E-2</v>
      </c>
      <c r="AF18">
        <f ca="1"/>
        <v>0.17116961830924038</v>
      </c>
      <c r="AG18">
        <f ca="1"/>
        <v>0.56606213678492812</v>
      </c>
      <c r="AH18">
        <f ca="1"/>
        <v>0.47735461956951575</v>
      </c>
    </row>
    <row r="19" spans="5:34">
      <c r="E19">
        <f ca="1"/>
        <v>0.42906107895276724</v>
      </c>
      <c r="F19">
        <f ca="1"/>
        <v>0.60072356109792857</v>
      </c>
      <c r="G19">
        <f ca="1"/>
        <v>0.60390884045236892</v>
      </c>
      <c r="H19">
        <f ca="1"/>
        <v>9.5112089519199139E-2</v>
      </c>
      <c r="I19">
        <f ca="1"/>
        <v>0.42040809773607046</v>
      </c>
      <c r="J19">
        <f ca="1"/>
        <v>0.7783690901752145</v>
      </c>
      <c r="K19">
        <f ca="1"/>
        <v>0.40934001279229737</v>
      </c>
      <c r="L19">
        <f ca="1"/>
        <v>0.72972528191956598</v>
      </c>
      <c r="M19">
        <f ca="1"/>
        <v>3.8969102074524753E-2</v>
      </c>
      <c r="N19">
        <f ca="1"/>
        <v>0.61939298835455481</v>
      </c>
      <c r="O19">
        <f ca="1"/>
        <v>0.73595327540169675</v>
      </c>
      <c r="P19">
        <f ca="1"/>
        <v>5.4981182800914463E-2</v>
      </c>
      <c r="Q19">
        <f ca="1"/>
        <v>0.24423231302073356</v>
      </c>
      <c r="R19">
        <f ca="1"/>
        <v>0.50967601118018835</v>
      </c>
      <c r="S19">
        <f ca="1"/>
        <v>0.73246166029041337</v>
      </c>
      <c r="T19">
        <f ca="1"/>
        <v>0.43222562912479978</v>
      </c>
      <c r="U19">
        <f ca="1"/>
        <v>0.73857856428810165</v>
      </c>
      <c r="V19">
        <f ca="1"/>
        <v>0.2520051252750215</v>
      </c>
      <c r="W19">
        <f ca="1"/>
        <v>0.66591202341347355</v>
      </c>
      <c r="X19">
        <f ca="1"/>
        <v>0.81537383000269159</v>
      </c>
      <c r="Y19">
        <f ca="1"/>
        <v>0.65507196181150773</v>
      </c>
      <c r="Z19">
        <f ca="1"/>
        <v>0.93907508323231148</v>
      </c>
      <c r="AA19">
        <f ca="1"/>
        <v>0.41856444361889966</v>
      </c>
      <c r="AB19">
        <f ca="1"/>
        <v>0.4200088796059066</v>
      </c>
      <c r="AC19">
        <f ca="1"/>
        <v>0.31503018237696756</v>
      </c>
      <c r="AD19">
        <f ca="1"/>
        <v>0.2915029623962655</v>
      </c>
      <c r="AE19">
        <f ca="1"/>
        <v>0.11830602665620793</v>
      </c>
      <c r="AF19">
        <f ca="1"/>
        <v>0.11750331868952557</v>
      </c>
      <c r="AG19">
        <f ca="1"/>
        <v>0.15866412246862938</v>
      </c>
      <c r="AH19">
        <f ca="1"/>
        <v>0.33703775492290644</v>
      </c>
    </row>
    <row r="20" spans="5:34">
      <c r="E20">
        <f ca="1"/>
        <v>0.65681673361610793</v>
      </c>
      <c r="F20">
        <f ca="1"/>
        <v>0.67910228125356253</v>
      </c>
      <c r="G20">
        <f ca="1"/>
        <v>0.35621710879595636</v>
      </c>
      <c r="H20">
        <f ca="1"/>
        <v>2.2940713182387773E-3</v>
      </c>
      <c r="I20">
        <f ca="1"/>
        <v>0.39896220611535227</v>
      </c>
      <c r="J20">
        <f ca="1"/>
        <v>0.90755206437155644</v>
      </c>
      <c r="K20">
        <f ca="1"/>
        <v>0.56425946105210567</v>
      </c>
      <c r="L20">
        <f ca="1"/>
        <v>7.2499293400188125E-2</v>
      </c>
      <c r="M20">
        <f ca="1"/>
        <v>7.8288129477003032E-2</v>
      </c>
      <c r="N20">
        <f ca="1"/>
        <v>0.53770657791023913</v>
      </c>
      <c r="O20">
        <f ca="1"/>
        <v>0.93010597180534127</v>
      </c>
      <c r="P20">
        <f ca="1"/>
        <v>0.51583404876507033</v>
      </c>
      <c r="Q20">
        <f ca="1"/>
        <v>0.44805534786607271</v>
      </c>
      <c r="R20">
        <f ca="1"/>
        <v>0.11959324403883975</v>
      </c>
      <c r="S20">
        <f ca="1"/>
        <v>0.20437577294265286</v>
      </c>
      <c r="T20">
        <f ca="1"/>
        <v>0.35915803841361549</v>
      </c>
      <c r="U20">
        <f ca="1"/>
        <v>0.78172577681337696</v>
      </c>
      <c r="V20">
        <f ca="1"/>
        <v>0.74496320318700704</v>
      </c>
      <c r="W20">
        <f ca="1"/>
        <v>0.85674910993866482</v>
      </c>
      <c r="X20">
        <f ca="1"/>
        <v>0.33557306978602952</v>
      </c>
      <c r="Y20">
        <f ca="1"/>
        <v>0.7273119560280632</v>
      </c>
      <c r="Z20">
        <f ca="1"/>
        <v>0.36864670744182848</v>
      </c>
      <c r="AA20">
        <f ca="1"/>
        <v>0.78425667715343728</v>
      </c>
      <c r="AB20">
        <f ca="1"/>
        <v>0.23048514917529306</v>
      </c>
      <c r="AC20">
        <f ca="1"/>
        <v>0.86880474309712341</v>
      </c>
      <c r="AD20">
        <f ca="1"/>
        <v>8.9367328307773719E-2</v>
      </c>
      <c r="AE20">
        <f ca="1"/>
        <v>6.3575291992361449E-2</v>
      </c>
      <c r="AF20">
        <f ca="1"/>
        <v>8.6361715261981775E-2</v>
      </c>
      <c r="AG20">
        <f ca="1"/>
        <v>0.57993934987653084</v>
      </c>
      <c r="AH20">
        <f ca="1"/>
        <v>0.35215505581149609</v>
      </c>
    </row>
    <row r="21" spans="5:34">
      <c r="E21">
        <f ca="1"/>
        <v>0.63832585494663985</v>
      </c>
      <c r="F21">
        <f ca="1"/>
        <v>0.45245224804551309</v>
      </c>
      <c r="G21">
        <f ca="1"/>
        <v>0.26209015582999595</v>
      </c>
      <c r="H21">
        <f ca="1"/>
        <v>9.3217701019288612E-2</v>
      </c>
      <c r="I21">
        <f ca="1"/>
        <v>0.99941444610462127</v>
      </c>
      <c r="J21">
        <f ca="1"/>
        <v>0.75248403939080333</v>
      </c>
      <c r="K21">
        <f ca="1"/>
        <v>0.12786159325758739</v>
      </c>
      <c r="L21">
        <f ca="1"/>
        <v>0.30252460930948433</v>
      </c>
      <c r="M21">
        <f ca="1"/>
        <v>0.89612047523990379</v>
      </c>
      <c r="N21">
        <f ca="1"/>
        <v>0.8274661237098192</v>
      </c>
      <c r="O21">
        <f ca="1"/>
        <v>8.9405700517843245E-2</v>
      </c>
      <c r="P21">
        <f ca="1"/>
        <v>0.43323920616230893</v>
      </c>
      <c r="Q21">
        <f ca="1"/>
        <v>0.33741598634374148</v>
      </c>
      <c r="R21">
        <f ca="1"/>
        <v>0.16641700200185439</v>
      </c>
      <c r="S21">
        <f ca="1"/>
        <v>4.3381058481850587E-2</v>
      </c>
      <c r="T21">
        <f ca="1"/>
        <v>0.35649396892998719</v>
      </c>
      <c r="U21">
        <f ca="1"/>
        <v>0.40017564037989228</v>
      </c>
      <c r="V21">
        <f ca="1"/>
        <v>5.2765060624395455E-2</v>
      </c>
      <c r="W21">
        <f ca="1"/>
        <v>0.60032766655041803</v>
      </c>
      <c r="X21">
        <f ca="1"/>
        <v>0.23916993125364783</v>
      </c>
      <c r="Y21">
        <f ca="1"/>
        <v>0.32558985219504688</v>
      </c>
      <c r="Z21">
        <f ca="1"/>
        <v>0.59857846189055919</v>
      </c>
      <c r="AA21">
        <f ca="1"/>
        <v>6.0022231373855428E-2</v>
      </c>
      <c r="AB21">
        <f ca="1"/>
        <v>0.50039632891825159</v>
      </c>
      <c r="AC21">
        <f ca="1"/>
        <v>0.10245524052517874</v>
      </c>
      <c r="AD21">
        <f ca="1"/>
        <v>6.9720033865214859E-2</v>
      </c>
      <c r="AE21">
        <f ca="1"/>
        <v>0.22326833936363077</v>
      </c>
      <c r="AF21">
        <f ca="1"/>
        <v>0.62862676988393495</v>
      </c>
      <c r="AG21">
        <f ca="1"/>
        <v>0.51537557396384981</v>
      </c>
      <c r="AH21">
        <f ca="1"/>
        <v>0.87518812386356293</v>
      </c>
    </row>
    <row r="22" spans="5:34">
      <c r="E22">
        <f ca="1"/>
        <v>0.44394844602887262</v>
      </c>
      <c r="F22">
        <f ca="1"/>
        <v>0.60371615028448355</v>
      </c>
      <c r="G22">
        <f ca="1"/>
        <v>0.84399455452057848</v>
      </c>
      <c r="H22">
        <f ca="1"/>
        <v>0.87606702675063808</v>
      </c>
      <c r="I22">
        <f ca="1"/>
        <v>0.42635729010388823</v>
      </c>
      <c r="J22">
        <f ca="1"/>
        <v>0.296308967593235</v>
      </c>
      <c r="K22">
        <f ca="1"/>
        <v>0.69543080764088538</v>
      </c>
      <c r="L22">
        <f ca="1"/>
        <v>0.88488851469720642</v>
      </c>
      <c r="M22">
        <f ca="1"/>
        <v>0.50958380807246217</v>
      </c>
      <c r="N22">
        <f ca="1"/>
        <v>0.15241653888666307</v>
      </c>
      <c r="O22">
        <f ca="1"/>
        <v>0.16398078965332274</v>
      </c>
      <c r="P22">
        <f ca="1"/>
        <v>0.73556740499514162</v>
      </c>
      <c r="Q22">
        <f ca="1"/>
        <v>0.74872538662466415</v>
      </c>
      <c r="R22">
        <f ca="1"/>
        <v>0.56518477265959277</v>
      </c>
      <c r="S22">
        <f ca="1"/>
        <v>0.6675855392198079</v>
      </c>
      <c r="T22">
        <f ca="1"/>
        <v>0.89760763911407149</v>
      </c>
      <c r="U22">
        <f ca="1"/>
        <v>0.98243952220245578</v>
      </c>
      <c r="V22">
        <f ca="1"/>
        <v>0.83483308996027872</v>
      </c>
      <c r="W22">
        <f ca="1"/>
        <v>6.4830482341483142E-2</v>
      </c>
      <c r="X22">
        <f ca="1"/>
        <v>0.12822121005826137</v>
      </c>
      <c r="Y22">
        <f ca="1"/>
        <v>0.18320115200147224</v>
      </c>
      <c r="Z22">
        <f ca="1"/>
        <v>0.15413961007683019</v>
      </c>
      <c r="AA22">
        <f ca="1"/>
        <v>0.94480298447576905</v>
      </c>
      <c r="AB22">
        <f ca="1"/>
        <v>0.17088959242806123</v>
      </c>
      <c r="AC22">
        <f ca="1"/>
        <v>7.9384352719014561E-2</v>
      </c>
      <c r="AD22">
        <f ca="1"/>
        <v>0.82324344918038939</v>
      </c>
      <c r="AE22">
        <f ca="1"/>
        <v>0.6598313951810969</v>
      </c>
      <c r="AF22">
        <f ca="1"/>
        <v>0.43965776678352519</v>
      </c>
      <c r="AG22">
        <f ca="1"/>
        <v>0.60212524660860844</v>
      </c>
      <c r="AH22">
        <f ca="1"/>
        <v>0.49370408719750736</v>
      </c>
    </row>
    <row r="23" spans="5:34">
      <c r="E23">
        <f ca="1"/>
        <v>0.39914422668189242</v>
      </c>
      <c r="F23">
        <f ca="1"/>
        <v>9.4807503270971649E-2</v>
      </c>
      <c r="G23">
        <f ca="1"/>
        <v>0.89691685221416573</v>
      </c>
      <c r="H23">
        <f ca="1"/>
        <v>0.69905275901654795</v>
      </c>
      <c r="I23">
        <f ca="1"/>
        <v>0.44158982170701866</v>
      </c>
      <c r="J23">
        <f ca="1"/>
        <v>0.48067805574152633</v>
      </c>
      <c r="K23">
        <f ca="1"/>
        <v>0.70715538810764922</v>
      </c>
      <c r="L23">
        <f ca="1"/>
        <v>0.19522394948227184</v>
      </c>
      <c r="M23">
        <f ca="1"/>
        <v>0.15020911398441139</v>
      </c>
      <c r="N23">
        <f ca="1"/>
        <v>0.5490751442952958</v>
      </c>
      <c r="O23">
        <f ca="1"/>
        <v>0.97996567122417333</v>
      </c>
      <c r="P23">
        <f ca="1"/>
        <v>0.97416675290084476</v>
      </c>
      <c r="Q23">
        <f ca="1"/>
        <v>8.7557631689261228E-3</v>
      </c>
      <c r="R23">
        <f ca="1"/>
        <v>0.55635555065975051</v>
      </c>
      <c r="S23">
        <f ca="1"/>
        <v>0.98967547422839242</v>
      </c>
      <c r="T23">
        <f ca="1"/>
        <v>0.9971565096200885</v>
      </c>
      <c r="U23">
        <f ca="1"/>
        <v>0.93658663864901248</v>
      </c>
      <c r="V23">
        <f ca="1"/>
        <v>0.74985982108267635</v>
      </c>
      <c r="W23">
        <f ca="1"/>
        <v>0.44655777648066941</v>
      </c>
      <c r="X23">
        <f ca="1"/>
        <v>0.482871741202758</v>
      </c>
      <c r="Y23">
        <f ca="1"/>
        <v>0.46279568968722073</v>
      </c>
      <c r="Z23">
        <f ca="1"/>
        <v>0.80202059027757655</v>
      </c>
      <c r="AA23">
        <f ca="1"/>
        <v>0.3286629687468946</v>
      </c>
      <c r="AB23">
        <f ca="1"/>
        <v>0.46427628835125356</v>
      </c>
      <c r="AC23">
        <f ca="1"/>
        <v>0.74686648053844462</v>
      </c>
      <c r="AD23">
        <f ca="1"/>
        <v>0.10120014184383752</v>
      </c>
      <c r="AE23">
        <f ca="1"/>
        <v>0.71348950159350555</v>
      </c>
      <c r="AF23">
        <f ca="1"/>
        <v>0.90365710866559201</v>
      </c>
      <c r="AG23">
        <f ca="1"/>
        <v>0.98516650475095402</v>
      </c>
      <c r="AH23">
        <f ca="1"/>
        <v>0.7006936408205664</v>
      </c>
    </row>
    <row r="24" spans="5:34">
      <c r="E24">
        <f ca="1"/>
        <v>0.21748988533414448</v>
      </c>
      <c r="F24">
        <f ca="1"/>
        <v>0.7034562407703745</v>
      </c>
      <c r="G24">
        <f ca="1"/>
        <v>0.11553411708960271</v>
      </c>
      <c r="H24">
        <f ca="1"/>
        <v>0.41144360123263402</v>
      </c>
      <c r="I24">
        <f ca="1"/>
        <v>0.53280977254219997</v>
      </c>
      <c r="J24">
        <f ca="1"/>
        <v>0.55712131987567914</v>
      </c>
      <c r="K24">
        <f ca="1"/>
        <v>0.26400881235028439</v>
      </c>
      <c r="L24">
        <f ca="1"/>
        <v>0.32564355420571989</v>
      </c>
      <c r="M24">
        <f ca="1"/>
        <v>0.43366944776890881</v>
      </c>
      <c r="N24">
        <f ca="1"/>
        <v>0.86180468830899282</v>
      </c>
      <c r="O24">
        <f ca="1"/>
        <v>0.50625689600179125</v>
      </c>
      <c r="P24">
        <f ca="1"/>
        <v>0.68778531929982401</v>
      </c>
      <c r="Q24">
        <f ca="1"/>
        <v>2.800349671126301E-3</v>
      </c>
      <c r="R24">
        <f ca="1"/>
        <v>0.45537369430882224</v>
      </c>
      <c r="S24">
        <f ca="1"/>
        <v>0.43215268022344688</v>
      </c>
      <c r="T24">
        <f ca="1"/>
        <v>0.66415824742881102</v>
      </c>
      <c r="U24">
        <f ca="1"/>
        <v>0.59122680161133589</v>
      </c>
      <c r="V24">
        <f ca="1"/>
        <v>0.22304176425528255</v>
      </c>
      <c r="W24">
        <f ca="1"/>
        <v>0.2555689723253074</v>
      </c>
      <c r="X24">
        <f ca="1"/>
        <v>0.11551029805935753</v>
      </c>
      <c r="Y24">
        <f ca="1"/>
        <v>0.90174980116539916</v>
      </c>
      <c r="Z24">
        <f ca="1"/>
        <v>0.52444665017387404</v>
      </c>
      <c r="AA24">
        <f ca="1"/>
        <v>0.93681806184646654</v>
      </c>
      <c r="AB24">
        <f ca="1"/>
        <v>4.9042531924413768E-2</v>
      </c>
      <c r="AC24">
        <f ca="1"/>
        <v>0.66949142435423148</v>
      </c>
      <c r="AD24">
        <f ca="1"/>
        <v>0.7889489833560418</v>
      </c>
      <c r="AE24">
        <f ca="1"/>
        <v>2.1670824712041181E-2</v>
      </c>
      <c r="AF24">
        <f ca="1"/>
        <v>0.8277012481982694</v>
      </c>
      <c r="AG24">
        <f ca="1"/>
        <v>0.22264164769082195</v>
      </c>
      <c r="AH24">
        <f ca="1"/>
        <v>0.10706757593381022</v>
      </c>
    </row>
    <row r="25" spans="5:34">
      <c r="E25">
        <f ca="1"/>
        <v>0.75826517058138232</v>
      </c>
      <c r="F25">
        <f ca="1"/>
        <v>0.57438858545827831</v>
      </c>
      <c r="G25">
        <f ca="1"/>
        <v>0.60750441480711947</v>
      </c>
      <c r="H25">
        <f ca="1"/>
        <v>0.7642464288938533</v>
      </c>
      <c r="I25">
        <f ca="1"/>
        <v>0.96421626859589027</v>
      </c>
      <c r="J25">
        <f ca="1"/>
        <v>0.71650986291106522</v>
      </c>
      <c r="K25">
        <f ca="1"/>
        <v>0.47213116290659485</v>
      </c>
      <c r="L25">
        <f ca="1"/>
        <v>0.96803517759673618</v>
      </c>
      <c r="M25">
        <f ca="1"/>
        <v>0.8544914853588198</v>
      </c>
      <c r="N25">
        <f ca="1"/>
        <v>1.225509292708149E-2</v>
      </c>
      <c r="O25">
        <f ca="1"/>
        <v>0.46460755041702295</v>
      </c>
      <c r="P25">
        <f ca="1"/>
        <v>0.99426616772270693</v>
      </c>
      <c r="Q25">
        <f ca="1"/>
        <v>0.6343198276296349</v>
      </c>
      <c r="R25">
        <f ca="1"/>
        <v>0.72959489588800086</v>
      </c>
      <c r="S25">
        <f ca="1"/>
        <v>0.60307504266191314</v>
      </c>
      <c r="T25">
        <f ca="1"/>
        <v>0.18445671266931274</v>
      </c>
      <c r="U25">
        <f ca="1"/>
        <v>5.7128750700916942E-2</v>
      </c>
      <c r="V25">
        <f ca="1"/>
        <v>0.60031259397072956</v>
      </c>
      <c r="W25">
        <f ca="1"/>
        <v>0.98771951408821868</v>
      </c>
      <c r="X25">
        <f ca="1"/>
        <v>0.32494124063029617</v>
      </c>
      <c r="Y25">
        <f ca="1"/>
        <v>0.44062979154230431</v>
      </c>
      <c r="Z25">
        <f ca="1"/>
        <v>6.8207490296658735E-2</v>
      </c>
      <c r="AA25">
        <f ca="1"/>
        <v>0.65928874957473449</v>
      </c>
      <c r="AB25">
        <f ca="1"/>
        <v>0.44220272969160668</v>
      </c>
      <c r="AC25">
        <f ca="1"/>
        <v>0.41219029531068974</v>
      </c>
      <c r="AD25">
        <f ca="1"/>
        <v>0.68133504935830835</v>
      </c>
      <c r="AE25">
        <f ca="1"/>
        <v>0.59200506960567678</v>
      </c>
      <c r="AF25">
        <f ca="1"/>
        <v>0.65582748051219264</v>
      </c>
      <c r="AG25">
        <f ca="1"/>
        <v>0.10945545285032598</v>
      </c>
      <c r="AH25">
        <f ca="1"/>
        <v>0.95154287970410145</v>
      </c>
    </row>
    <row r="26" spans="5:34">
      <c r="E26">
        <f ca="1"/>
        <v>0.36511506613003775</v>
      </c>
      <c r="F26">
        <f ca="1"/>
        <v>0.95976371519997516</v>
      </c>
      <c r="G26">
        <f ca="1"/>
        <v>0.76410969524846972</v>
      </c>
      <c r="H26">
        <f ca="1"/>
        <v>0.3096016323010583</v>
      </c>
      <c r="I26">
        <f ca="1"/>
        <v>0.12313357999261032</v>
      </c>
      <c r="J26">
        <f ca="1"/>
        <v>0.67336502569064927</v>
      </c>
      <c r="K26">
        <f ca="1"/>
        <v>0.71511180015419784</v>
      </c>
      <c r="L26">
        <f ca="1"/>
        <v>0.81794137275033196</v>
      </c>
      <c r="M26">
        <f ca="1"/>
        <v>0.77523256314656386</v>
      </c>
      <c r="N26">
        <f ca="1"/>
        <v>0.43043072319813824</v>
      </c>
      <c r="O26">
        <f ca="1"/>
        <v>0.40018398339146655</v>
      </c>
      <c r="P26">
        <f ca="1"/>
        <v>0.31109985222822012</v>
      </c>
      <c r="Q26">
        <f ca="1"/>
        <v>0.22618611178255243</v>
      </c>
      <c r="R26">
        <f ca="1"/>
        <v>6.4002101377030773E-2</v>
      </c>
      <c r="S26">
        <f ca="1"/>
        <v>0.759147469779898</v>
      </c>
      <c r="T26">
        <f ca="1"/>
        <v>3.5909259650384051E-3</v>
      </c>
      <c r="U26">
        <f ca="1"/>
        <v>0.39528592327569478</v>
      </c>
      <c r="V26">
        <f ca="1"/>
        <v>0.29425715755292314</v>
      </c>
      <c r="W26">
        <f ca="1"/>
        <v>2.5998239400633727E-2</v>
      </c>
      <c r="X26">
        <f ca="1"/>
        <v>0.94636894139029315</v>
      </c>
      <c r="Y26">
        <f ca="1"/>
        <v>0.37502770664080665</v>
      </c>
      <c r="Z26">
        <f ca="1"/>
        <v>0.53867993881420029</v>
      </c>
      <c r="AA26">
        <f ca="1"/>
        <v>0.6516190645377673</v>
      </c>
      <c r="AB26">
        <f ca="1"/>
        <v>0.95296580057822888</v>
      </c>
      <c r="AC26">
        <f ca="1"/>
        <v>0.24761272842948168</v>
      </c>
      <c r="AD26">
        <f ca="1"/>
        <v>0.96887430610996139</v>
      </c>
      <c r="AE26">
        <f ca="1"/>
        <v>0.68379073386401312</v>
      </c>
      <c r="AF26">
        <f ca="1"/>
        <v>0.95160676475467831</v>
      </c>
      <c r="AG26">
        <f ca="1"/>
        <v>0.20476062565008613</v>
      </c>
      <c r="AH26">
        <f ca="1"/>
        <v>0.14071144417421655</v>
      </c>
    </row>
    <row r="27" spans="5:34">
      <c r="E27">
        <f ca="1"/>
        <v>0.13356811556876147</v>
      </c>
      <c r="F27">
        <f ca="1"/>
        <v>0.76045543289413442</v>
      </c>
      <c r="G27">
        <f ca="1"/>
        <v>0.8248600748470194</v>
      </c>
      <c r="H27">
        <f ca="1"/>
        <v>0.53997026749104171</v>
      </c>
      <c r="I27">
        <f ca="1"/>
        <v>0.8002244573287316</v>
      </c>
      <c r="J27">
        <f ca="1"/>
        <v>0.93854749199770982</v>
      </c>
      <c r="K27">
        <f ca="1"/>
        <v>0.38728970308821364</v>
      </c>
      <c r="L27">
        <f ca="1"/>
        <v>8.7081818612109063E-2</v>
      </c>
      <c r="M27">
        <f ca="1"/>
        <v>0.79248712168964586</v>
      </c>
      <c r="N27">
        <f ca="1"/>
        <v>0.68925018985619269</v>
      </c>
      <c r="O27">
        <f ca="1"/>
        <v>0.7423814964784714</v>
      </c>
      <c r="P27">
        <f ca="1"/>
        <v>6.1852262126318225E-2</v>
      </c>
      <c r="Q27">
        <f ca="1"/>
        <v>0.63078340743110028</v>
      </c>
      <c r="R27">
        <f ca="1"/>
        <v>5.9981209998929086E-2</v>
      </c>
      <c r="S27">
        <f ca="1"/>
        <v>0.15848476980767234</v>
      </c>
      <c r="T27">
        <f ca="1"/>
        <v>0.92737179583241613</v>
      </c>
      <c r="U27">
        <f ca="1"/>
        <v>0.77921830430860095</v>
      </c>
      <c r="V27">
        <f ca="1"/>
        <v>0.17424378667817397</v>
      </c>
      <c r="W27">
        <f ca="1"/>
        <v>0.21021967531442032</v>
      </c>
      <c r="X27">
        <f ca="1"/>
        <v>0.4074745787361187</v>
      </c>
      <c r="Y27">
        <f ca="1"/>
        <v>1.3418012865163309E-2</v>
      </c>
      <c r="Z27">
        <f ca="1"/>
        <v>0.79678943711643846</v>
      </c>
      <c r="AA27">
        <f ca="1"/>
        <v>0.94307535479404747</v>
      </c>
      <c r="AB27">
        <f ca="1"/>
        <v>0.95475938922936765</v>
      </c>
      <c r="AC27">
        <f ca="1"/>
        <v>0.57389756206090581</v>
      </c>
      <c r="AD27">
        <f ca="1"/>
        <v>0.71376456879271133</v>
      </c>
      <c r="AE27">
        <f ca="1"/>
        <v>0.28673634775895396</v>
      </c>
      <c r="AF27">
        <f ca="1"/>
        <v>0.91950204038522276</v>
      </c>
      <c r="AG27">
        <f ca="1"/>
        <v>0.11625224863456307</v>
      </c>
      <c r="AH27">
        <f ca="1"/>
        <v>0.72762596407293489</v>
      </c>
    </row>
    <row r="28" spans="5:34">
      <c r="E28">
        <f ca="1"/>
        <v>0.41341746137880808</v>
      </c>
      <c r="F28">
        <f ca="1"/>
        <v>0.87368730472392775</v>
      </c>
      <c r="G28">
        <f ca="1"/>
        <v>2.1723993511585937E-2</v>
      </c>
      <c r="H28">
        <f ca="1"/>
        <v>0.29075322506056844</v>
      </c>
      <c r="I28">
        <f ca="1"/>
        <v>0.54425848664903642</v>
      </c>
      <c r="J28">
        <f ca="1"/>
        <v>0.64854436455542108</v>
      </c>
      <c r="K28">
        <f ca="1"/>
        <v>6.8955159602607008E-2</v>
      </c>
      <c r="L28">
        <f ca="1"/>
        <v>0.84196174479772801</v>
      </c>
      <c r="M28">
        <f ca="1"/>
        <v>0.56161378423466413</v>
      </c>
      <c r="N28">
        <f ca="1"/>
        <v>0.35679284750226592</v>
      </c>
      <c r="O28">
        <f ca="1"/>
        <v>0.91965473992110025</v>
      </c>
      <c r="P28">
        <f ca="1"/>
        <v>0.43733116990521403</v>
      </c>
      <c r="Q28">
        <f ca="1"/>
        <v>0.61541487276416063</v>
      </c>
      <c r="R28">
        <f ca="1"/>
        <v>0.7854769345732332</v>
      </c>
      <c r="S28">
        <f ca="1"/>
        <v>0.15151050804938182</v>
      </c>
      <c r="T28">
        <f ca="1"/>
        <v>0.97041598146646735</v>
      </c>
      <c r="U28">
        <f ca="1"/>
        <v>0.79307258219220289</v>
      </c>
      <c r="V28">
        <f ca="1"/>
        <v>0.53661848819146474</v>
      </c>
      <c r="W28">
        <f ca="1"/>
        <v>0.82350755227251404</v>
      </c>
      <c r="X28">
        <f ca="1"/>
        <v>0.49845498864161342</v>
      </c>
      <c r="Y28">
        <f ca="1"/>
        <v>0.11371532066932966</v>
      </c>
      <c r="Z28">
        <f ca="1"/>
        <v>0.33244847992382331</v>
      </c>
      <c r="AA28">
        <f ca="1"/>
        <v>0.74597158826034349</v>
      </c>
      <c r="AB28">
        <f ca="1"/>
        <v>4.001382766334427E-2</v>
      </c>
      <c r="AC28">
        <f ca="1"/>
        <v>0.54844957451419585</v>
      </c>
      <c r="AD28">
        <f ca="1"/>
        <v>0.16763473994654077</v>
      </c>
      <c r="AE28">
        <f ca="1"/>
        <v>0.99135238915969581</v>
      </c>
      <c r="AF28">
        <f ca="1"/>
        <v>0.35055526201151188</v>
      </c>
      <c r="AG28">
        <f ca="1"/>
        <v>0.74274408768025357</v>
      </c>
      <c r="AH28">
        <f ca="1"/>
        <v>0.8356480702983673</v>
      </c>
    </row>
    <row r="29" spans="5:34">
      <c r="E29">
        <f ca="1"/>
        <v>0.82316011730545291</v>
      </c>
      <c r="F29">
        <f ca="1"/>
        <v>0.49120459603714528</v>
      </c>
      <c r="G29">
        <f ca="1"/>
        <v>0.58801279671796369</v>
      </c>
      <c r="H29">
        <f ca="1"/>
        <v>0.15384255807372427</v>
      </c>
      <c r="I29">
        <f ca="1"/>
        <v>0.56906905621033965</v>
      </c>
      <c r="J29">
        <f ca="1"/>
        <v>0.77970370385962839</v>
      </c>
      <c r="K29">
        <f ca="1"/>
        <v>0.20685500829341796</v>
      </c>
      <c r="L29">
        <f ca="1"/>
        <v>0.47670309714794834</v>
      </c>
      <c r="M29">
        <f ca="1"/>
        <v>1.595777602811177E-2</v>
      </c>
      <c r="N29">
        <f ca="1"/>
        <v>0.13497042041219909</v>
      </c>
      <c r="O29">
        <f ca="1"/>
        <v>0.60401458315947221</v>
      </c>
      <c r="P29">
        <f ca="1"/>
        <v>0.39428940716284921</v>
      </c>
      <c r="Q29">
        <f ca="1"/>
        <v>0.15129621293679918</v>
      </c>
      <c r="R29">
        <f ca="1"/>
        <v>0.31641705824189148</v>
      </c>
      <c r="S29">
        <f ca="1"/>
        <v>0.20953837084558724</v>
      </c>
      <c r="T29">
        <f ca="1"/>
        <v>8.588904221985505E-2</v>
      </c>
      <c r="U29">
        <f ca="1"/>
        <v>0.29282526791759322</v>
      </c>
      <c r="V29">
        <f ca="1"/>
        <v>0.85210259993811865</v>
      </c>
      <c r="W29">
        <f ca="1"/>
        <v>0.25731451040415221</v>
      </c>
      <c r="X29">
        <f ca="1"/>
        <v>0.85147877546081119</v>
      </c>
      <c r="Y29">
        <f ca="1"/>
        <v>0.65651749291903139</v>
      </c>
      <c r="Z29">
        <f ca="1"/>
        <v>0.86385391758121399</v>
      </c>
      <c r="AA29">
        <f ca="1"/>
        <v>0.46212117619194804</v>
      </c>
      <c r="AB29">
        <f ca="1"/>
        <v>0.34999353593745508</v>
      </c>
      <c r="AC29">
        <f ca="1"/>
        <v>0.47762267642097789</v>
      </c>
      <c r="AD29">
        <f ca="1"/>
        <v>0.64541773229513144</v>
      </c>
      <c r="AE29">
        <f ca="1"/>
        <v>0.95415284491518992</v>
      </c>
      <c r="AF29">
        <f ca="1"/>
        <v>0.20213643755114707</v>
      </c>
      <c r="AG29">
        <f ca="1"/>
        <v>1.179687777893712E-2</v>
      </c>
      <c r="AH29">
        <f ca="1"/>
        <v>0.97594836960300102</v>
      </c>
    </row>
    <row r="30" spans="5:34">
      <c r="E30">
        <f ca="1"/>
        <v>0.39369874702786645</v>
      </c>
      <c r="F30">
        <f ca="1"/>
        <v>0.17054765895391089</v>
      </c>
      <c r="G30">
        <f ca="1"/>
        <v>3.7544357260084538E-2</v>
      </c>
      <c r="H30">
        <f ca="1"/>
        <v>0.92734094399023059</v>
      </c>
      <c r="I30">
        <f ca="1"/>
        <v>0.65964359880369527</v>
      </c>
      <c r="J30">
        <f ca="1"/>
        <v>0.19519016789006671</v>
      </c>
      <c r="K30">
        <f ca="1"/>
        <v>0.38140457174173015</v>
      </c>
      <c r="L30">
        <f ca="1"/>
        <v>0.32383580280315982</v>
      </c>
      <c r="M30">
        <f ca="1"/>
        <v>0.3804231171122362</v>
      </c>
      <c r="N30">
        <f ca="1"/>
        <v>0.69757424787607192</v>
      </c>
      <c r="O30">
        <f ca="1"/>
        <v>0.74316016537335283</v>
      </c>
      <c r="P30">
        <f ca="1"/>
        <v>0.54446572666364312</v>
      </c>
      <c r="Q30">
        <f ca="1"/>
        <v>2.0473466725556499E-2</v>
      </c>
      <c r="R30">
        <f ca="1"/>
        <v>0.16422752541727137</v>
      </c>
      <c r="S30">
        <f ca="1"/>
        <v>0.61508024207101231</v>
      </c>
      <c r="T30">
        <f ca="1"/>
        <v>0.1198898144026137</v>
      </c>
      <c r="U30">
        <f ca="1"/>
        <v>1.8641668593635474E-2</v>
      </c>
      <c r="V30">
        <f ca="1"/>
        <v>0.75372221503001324</v>
      </c>
      <c r="W30">
        <f ca="1"/>
        <v>0.2566344515149579</v>
      </c>
      <c r="X30">
        <f ca="1"/>
        <v>0.18243167187063558</v>
      </c>
      <c r="Y30">
        <f ca="1"/>
        <v>0.35054620248055934</v>
      </c>
      <c r="Z30">
        <f ca="1"/>
        <v>0.3753497019426989</v>
      </c>
      <c r="AA30">
        <f ca="1"/>
        <v>0.31425549289913923</v>
      </c>
      <c r="AB30">
        <f ca="1"/>
        <v>0.87004372064504187</v>
      </c>
      <c r="AC30">
        <f ca="1"/>
        <v>0.39878011992797335</v>
      </c>
      <c r="AD30">
        <f ca="1"/>
        <v>0.46637554079147425</v>
      </c>
      <c r="AE30">
        <f ca="1"/>
        <v>0.72882849094066593</v>
      </c>
      <c r="AF30">
        <f ca="1"/>
        <v>9.9615722207795354E-2</v>
      </c>
      <c r="AG30">
        <f ca="1"/>
        <v>0.36157352520090491</v>
      </c>
      <c r="AH30">
        <f ca="1"/>
        <v>0.47108526561097452</v>
      </c>
    </row>
    <row r="31" spans="5:34">
      <c r="E31">
        <f ca="1"/>
        <v>0.88933998341628706</v>
      </c>
      <c r="F31">
        <f ca="1"/>
        <v>0.23826200933148756</v>
      </c>
      <c r="G31">
        <f ca="1"/>
        <v>0.66459376558128724</v>
      </c>
      <c r="H31">
        <f ca="1"/>
        <v>0.66987958973212025</v>
      </c>
      <c r="I31">
        <f ca="1"/>
        <v>1.4102801924334996E-2</v>
      </c>
      <c r="J31">
        <f ca="1"/>
        <v>6.1507667751868667E-2</v>
      </c>
      <c r="K31">
        <f ca="1"/>
        <v>0.57252449619887946</v>
      </c>
      <c r="L31">
        <f ca="1"/>
        <v>0.68264889959478348</v>
      </c>
      <c r="M31">
        <f ca="1"/>
        <v>0.90199585172613073</v>
      </c>
      <c r="N31">
        <f ca="1"/>
        <v>7.8595152120664813E-2</v>
      </c>
      <c r="O31">
        <f ca="1"/>
        <v>0.93507772869398631</v>
      </c>
      <c r="P31">
        <f ca="1"/>
        <v>0.97524370223480361</v>
      </c>
      <c r="Q31">
        <f ca="1"/>
        <v>0.30513262591566581</v>
      </c>
      <c r="R31">
        <f ca="1"/>
        <v>0.40533305776046979</v>
      </c>
      <c r="S31">
        <f ca="1"/>
        <v>0.60648762316795013</v>
      </c>
      <c r="T31">
        <f ca="1"/>
        <v>0.57841273727724518</v>
      </c>
      <c r="U31">
        <f ca="1"/>
        <v>0.77075455204635113</v>
      </c>
      <c r="V31">
        <f ca="1"/>
        <v>7.5643423594012438E-2</v>
      </c>
      <c r="W31">
        <f ca="1"/>
        <v>0.39687807680823473</v>
      </c>
      <c r="X31">
        <f ca="1"/>
        <v>0.92695977350011083</v>
      </c>
      <c r="Y31">
        <f ca="1"/>
        <v>0.71184635248011741</v>
      </c>
      <c r="Z31">
        <f ca="1"/>
        <v>0.95411203074054396</v>
      </c>
      <c r="AA31">
        <f ca="1"/>
        <v>0.43921054697258766</v>
      </c>
      <c r="AB31">
        <f ca="1"/>
        <v>0.9506257056692573</v>
      </c>
      <c r="AC31">
        <f ca="1"/>
        <v>0.74160301844919885</v>
      </c>
      <c r="AD31">
        <f ca="1"/>
        <v>0.3868903535209629</v>
      </c>
      <c r="AE31">
        <f ca="1"/>
        <v>0.83337100277367637</v>
      </c>
      <c r="AF31">
        <f ca="1"/>
        <v>0.75192316413091498</v>
      </c>
      <c r="AG31">
        <f ca="1"/>
        <v>0.81259320831272508</v>
      </c>
      <c r="AH31">
        <f ca="1"/>
        <v>0.5572433510941508</v>
      </c>
    </row>
    <row r="32" spans="5:34">
      <c r="E32">
        <f ca="1"/>
        <v>0.80528703202310226</v>
      </c>
      <c r="F32">
        <f ca="1"/>
        <v>0.51016306230461084</v>
      </c>
      <c r="G32">
        <f ca="1"/>
        <v>0.12632552303210787</v>
      </c>
      <c r="H32">
        <f ca="1"/>
        <v>0.37318650496801298</v>
      </c>
      <c r="I32">
        <f ca="1"/>
        <v>0.56855688182919939</v>
      </c>
      <c r="J32">
        <f ca="1"/>
        <v>0.25071639917339517</v>
      </c>
      <c r="K32">
        <f ca="1"/>
        <v>0.85476557616291937</v>
      </c>
      <c r="L32">
        <f ca="1"/>
        <v>6.1139618927997463E-2</v>
      </c>
      <c r="M32">
        <f ca="1"/>
        <v>0.28071928450618655</v>
      </c>
      <c r="N32">
        <f ca="1"/>
        <v>0.10150321652639127</v>
      </c>
      <c r="O32">
        <f ca="1"/>
        <v>0.83536579993975324</v>
      </c>
      <c r="P32">
        <f ca="1"/>
        <v>0.67343441982246977</v>
      </c>
      <c r="Q32">
        <f ca="1"/>
        <v>0.88808296654702867</v>
      </c>
      <c r="R32">
        <f ca="1"/>
        <v>0.87546400274698344</v>
      </c>
      <c r="S32">
        <f ca="1"/>
        <v>0.60558908310669601</v>
      </c>
      <c r="T32">
        <f ca="1"/>
        <v>0.53016996892813462</v>
      </c>
      <c r="U32">
        <f ca="1"/>
        <v>5.2786336789715005E-2</v>
      </c>
      <c r="V32">
        <f ca="1"/>
        <v>0.60864927829740323</v>
      </c>
      <c r="W32">
        <f ca="1"/>
        <v>0.11886083345354126</v>
      </c>
      <c r="X32">
        <f ca="1"/>
        <v>0.701915648230651</v>
      </c>
      <c r="Y32">
        <f ca="1"/>
        <v>0.17127219955145068</v>
      </c>
      <c r="Z32">
        <f ca="1"/>
        <v>0.55518327679642832</v>
      </c>
      <c r="AA32">
        <f ca="1"/>
        <v>0.31153101804104022</v>
      </c>
      <c r="AB32">
        <f ca="1"/>
        <v>0.16567501445754917</v>
      </c>
      <c r="AC32">
        <f ca="1"/>
        <v>0.42258639294290956</v>
      </c>
      <c r="AD32">
        <f ca="1"/>
        <v>0.58975422567378732</v>
      </c>
      <c r="AE32">
        <f ca="1"/>
        <v>0.89157935184835024</v>
      </c>
      <c r="AF32">
        <f ca="1"/>
        <v>0.89700486519084566</v>
      </c>
      <c r="AG32">
        <f ca="1"/>
        <v>0.85709310617897772</v>
      </c>
      <c r="AH32">
        <f ca="1"/>
        <v>0.62888561144577992</v>
      </c>
    </row>
    <row r="33" spans="2:34">
      <c r="E33">
        <f ca="1"/>
        <v>0.19797564061949313</v>
      </c>
      <c r="F33">
        <f ca="1"/>
        <v>0.76777243022253205</v>
      </c>
      <c r="G33">
        <f ca="1"/>
        <v>0.16954981013421511</v>
      </c>
      <c r="H33">
        <f ca="1"/>
        <v>0.56875144678012646</v>
      </c>
      <c r="I33">
        <f ca="1"/>
        <v>0.80715127876155257</v>
      </c>
      <c r="J33">
        <f ca="1"/>
        <v>6.5147087128692993E-2</v>
      </c>
      <c r="K33">
        <f ca="1"/>
        <v>2.1011022775272004E-2</v>
      </c>
      <c r="L33">
        <f ca="1"/>
        <v>0.75558683006085126</v>
      </c>
      <c r="M33">
        <f ca="1"/>
        <v>0.20385285875440962</v>
      </c>
      <c r="N33">
        <f ca="1"/>
        <v>0.35843103031807066</v>
      </c>
      <c r="O33">
        <f ca="1"/>
        <v>0.16134066033020522</v>
      </c>
      <c r="P33">
        <f ca="1"/>
        <v>0.66799971324869512</v>
      </c>
      <c r="Q33">
        <f ca="1"/>
        <v>0.20822751562311814</v>
      </c>
      <c r="R33">
        <f ca="1"/>
        <v>0.24871489501714028</v>
      </c>
      <c r="S33">
        <f ca="1"/>
        <v>0.82780834250982782</v>
      </c>
      <c r="T33">
        <f ca="1"/>
        <v>0.73572210518713432</v>
      </c>
      <c r="U33">
        <f ca="1"/>
        <v>6.6958708297625735E-2</v>
      </c>
      <c r="V33">
        <f ca="1"/>
        <v>4.1879441174596743E-2</v>
      </c>
      <c r="W33">
        <f ca="1"/>
        <v>5.8704903986588008E-2</v>
      </c>
      <c r="X33">
        <f ca="1"/>
        <v>0.98560261211845934</v>
      </c>
      <c r="Y33">
        <f ca="1"/>
        <v>0.15074364169788423</v>
      </c>
      <c r="Z33">
        <f ca="1"/>
        <v>0.51456397660567887</v>
      </c>
      <c r="AA33">
        <f ca="1"/>
        <v>0.81162273891883341</v>
      </c>
      <c r="AB33">
        <f ca="1"/>
        <v>0.61545736613380864</v>
      </c>
      <c r="AC33">
        <f ca="1"/>
        <v>6.4134344067418914E-2</v>
      </c>
      <c r="AD33">
        <f ca="1"/>
        <v>0.51223257245067755</v>
      </c>
      <c r="AE33">
        <f ca="1"/>
        <v>0.92261270392872585</v>
      </c>
      <c r="AF33">
        <f ca="1"/>
        <v>0.90032736145654879</v>
      </c>
      <c r="AG33">
        <f ca="1"/>
        <v>0.85889712958691478</v>
      </c>
      <c r="AH33">
        <f ca="1"/>
        <v>0.40380870516560852</v>
      </c>
    </row>
    <row r="34" spans="2:34">
      <c r="E34">
        <f ca="1"/>
        <v>0.86868131203790888</v>
      </c>
      <c r="F34">
        <f ca="1"/>
        <v>0.94671404605782206</v>
      </c>
      <c r="G34">
        <f ca="1"/>
        <v>0.76215498266929727</v>
      </c>
      <c r="H34">
        <f ca="1"/>
        <v>0.891702634502335</v>
      </c>
      <c r="I34">
        <f ca="1"/>
        <v>0.48090374013580683</v>
      </c>
      <c r="J34">
        <f ca="1"/>
        <v>0.92961665340926891</v>
      </c>
      <c r="K34">
        <f ca="1"/>
        <v>0.91040366381006432</v>
      </c>
      <c r="L34">
        <f ca="1"/>
        <v>4.8938245486005449E-2</v>
      </c>
      <c r="M34">
        <f ca="1"/>
        <v>0.33877739259489414</v>
      </c>
      <c r="N34">
        <f ca="1"/>
        <v>0.29888486771046407</v>
      </c>
      <c r="O34">
        <f ca="1"/>
        <v>0.75836873511799219</v>
      </c>
      <c r="P34">
        <f ca="1"/>
        <v>0.25277914174716332</v>
      </c>
      <c r="Q34">
        <f ca="1"/>
        <v>7.2885278831525402E-2</v>
      </c>
      <c r="R34">
        <f ca="1"/>
        <v>0.13975172191008567</v>
      </c>
      <c r="S34">
        <f ca="1"/>
        <v>0.79889409137411871</v>
      </c>
      <c r="T34">
        <f ca="1"/>
        <v>0.9390064699252918</v>
      </c>
      <c r="U34">
        <f ca="1"/>
        <v>0.57760134600376589</v>
      </c>
      <c r="V34">
        <f ca="1"/>
        <v>0.17618581306752934</v>
      </c>
      <c r="W34">
        <f ca="1"/>
        <v>0.23234084185510362</v>
      </c>
      <c r="X34">
        <f ca="1"/>
        <v>0.13139677747851142</v>
      </c>
      <c r="Y34">
        <f ca="1"/>
        <v>0.82749555048832857</v>
      </c>
      <c r="Z34">
        <f ca="1"/>
        <v>0.16725165357476035</v>
      </c>
      <c r="AA34">
        <f ca="1"/>
        <v>0.11739262741694156</v>
      </c>
      <c r="AB34">
        <f ca="1"/>
        <v>0.17362038296707127</v>
      </c>
      <c r="AC34">
        <f ca="1"/>
        <v>0.87323853693702236</v>
      </c>
      <c r="AD34">
        <f ca="1"/>
        <v>0.29020594072816763</v>
      </c>
      <c r="AE34">
        <f ca="1"/>
        <v>0.18128998284637721</v>
      </c>
      <c r="AF34">
        <f ca="1"/>
        <v>0.87020444822606757</v>
      </c>
      <c r="AG34">
        <f ca="1"/>
        <v>4.6567380911734402E-2</v>
      </c>
      <c r="AH34">
        <f ca="1"/>
        <v>0.81357320544080813</v>
      </c>
    </row>
    <row r="36" spans="2:34">
      <c r="B36" t="s">
        <v>1</v>
      </c>
    </row>
    <row r="38" spans="2:34">
      <c r="E38" cm="1">
        <f t="array" aca="1" ref="E38:AH67" ca="1">_xll.WDS.Test.Matrix.Inv(E5:AH34)</f>
        <v>0.37434123343745712</v>
      </c>
      <c r="F38">
        <f ca="1"/>
        <v>0.65357469941244684</v>
      </c>
      <c r="G38">
        <f ca="1"/>
        <v>0.46927683016970878</v>
      </c>
      <c r="H38">
        <f ca="1"/>
        <v>0.37922890569531797</v>
      </c>
      <c r="I38">
        <f ca="1"/>
        <v>1.1945673349675721</v>
      </c>
      <c r="J38">
        <f ca="1"/>
        <v>-0.81282458401145308</v>
      </c>
      <c r="K38">
        <f ca="1"/>
        <v>-0.38262469457394249</v>
      </c>
      <c r="L38">
        <f ca="1"/>
        <v>-1.2372822789985822</v>
      </c>
      <c r="M38">
        <f ca="1"/>
        <v>-0.74136311893650464</v>
      </c>
      <c r="N38">
        <f ca="1"/>
        <v>0.67309821591786889</v>
      </c>
      <c r="O38">
        <f ca="1"/>
        <v>0.83498416669201869</v>
      </c>
      <c r="P38">
        <f ca="1"/>
        <v>-0.95771806503312285</v>
      </c>
      <c r="Q38">
        <f ca="1"/>
        <v>0.33627599706178501</v>
      </c>
      <c r="R38">
        <f ca="1"/>
        <v>-1.5964895840911295</v>
      </c>
      <c r="S38">
        <f ca="1"/>
        <v>1.5482686616103258</v>
      </c>
      <c r="T38">
        <f ca="1"/>
        <v>-0.20222392228692104</v>
      </c>
      <c r="U38">
        <f ca="1"/>
        <v>0.52455435778232717</v>
      </c>
      <c r="V38">
        <f ca="1"/>
        <v>1.0806748271125273</v>
      </c>
      <c r="W38">
        <f ca="1"/>
        <v>-2.0430825394341086</v>
      </c>
      <c r="X38">
        <f ca="1"/>
        <v>1.2261150747969252</v>
      </c>
      <c r="Y38">
        <f ca="1"/>
        <v>-1.5360924560520095</v>
      </c>
      <c r="Z38">
        <f ca="1"/>
        <v>-1.7784267424644562</v>
      </c>
      <c r="AA38">
        <f ca="1"/>
        <v>-0.62856414891271084</v>
      </c>
      <c r="AB38">
        <f ca="1"/>
        <v>-1.1377838324213507</v>
      </c>
      <c r="AC38">
        <f ca="1"/>
        <v>0.82165758557209234</v>
      </c>
      <c r="AD38">
        <f ca="1"/>
        <v>0.14261701378606076</v>
      </c>
      <c r="AE38">
        <f ca="1"/>
        <v>1.3426376676733189</v>
      </c>
      <c r="AF38">
        <f ca="1"/>
        <v>0.9041637688073666</v>
      </c>
      <c r="AG38">
        <f ca="1"/>
        <v>0.24281017778670938</v>
      </c>
      <c r="AH38">
        <f ca="1"/>
        <v>0.88048422716665664</v>
      </c>
    </row>
    <row r="39" spans="2:34">
      <c r="E39">
        <f ca="1"/>
        <v>-0.19660965737906577</v>
      </c>
      <c r="F39">
        <f ca="1"/>
        <v>0.14187547280058385</v>
      </c>
      <c r="G39">
        <f ca="1"/>
        <v>-0.39365765456367052</v>
      </c>
      <c r="H39">
        <f ca="1"/>
        <v>-0.20394758863458559</v>
      </c>
      <c r="I39">
        <f ca="1"/>
        <v>0.7691483805710817</v>
      </c>
      <c r="J39">
        <f ca="1"/>
        <v>-0.13212878256989169</v>
      </c>
      <c r="K39">
        <f ca="1"/>
        <v>-2.8376338928601027E-2</v>
      </c>
      <c r="L39">
        <f ca="1"/>
        <v>-3.3730348851692175E-2</v>
      </c>
      <c r="M39">
        <f ca="1"/>
        <v>0.43104711364809539</v>
      </c>
      <c r="N39">
        <f ca="1"/>
        <v>-0.34041457219387372</v>
      </c>
      <c r="O39">
        <f ca="1"/>
        <v>0.23158196365219574</v>
      </c>
      <c r="P39">
        <f ca="1"/>
        <v>-0.93313035301503222</v>
      </c>
      <c r="Q39">
        <f ca="1"/>
        <v>-0.30923763708150054</v>
      </c>
      <c r="R39">
        <f ca="1"/>
        <v>0.36179555650176204</v>
      </c>
      <c r="S39">
        <f ca="1"/>
        <v>0.58880928703153546</v>
      </c>
      <c r="T39">
        <f ca="1"/>
        <v>0.10140791496104985</v>
      </c>
      <c r="U39">
        <f ca="1"/>
        <v>-7.8340365125152481E-2</v>
      </c>
      <c r="V39">
        <f ca="1"/>
        <v>0.18050770707696215</v>
      </c>
      <c r="W39">
        <f ca="1"/>
        <v>-0.24390743693500472</v>
      </c>
      <c r="X39">
        <f ca="1"/>
        <v>1.9345718670617705E-2</v>
      </c>
      <c r="Y39">
        <f ca="1"/>
        <v>-0.19181400312204766</v>
      </c>
      <c r="Z39">
        <f ca="1"/>
        <v>-0.30876555283438334</v>
      </c>
      <c r="AA39">
        <f ca="1"/>
        <v>-0.16844473022839637</v>
      </c>
      <c r="AB39">
        <f ca="1"/>
        <v>0.10501307171440241</v>
      </c>
      <c r="AC39">
        <f ca="1"/>
        <v>6.5370548493849323E-2</v>
      </c>
      <c r="AD39">
        <f ca="1"/>
        <v>-6.4204538701671435E-2</v>
      </c>
      <c r="AE39">
        <f ca="1"/>
        <v>-0.45344405879010574</v>
      </c>
      <c r="AF39">
        <f ca="1"/>
        <v>0.65810049970084838</v>
      </c>
      <c r="AG39">
        <f ca="1"/>
        <v>0.60087332166572616</v>
      </c>
      <c r="AH39">
        <f ca="1"/>
        <v>0.1351380844274998</v>
      </c>
    </row>
    <row r="40" spans="2:34">
      <c r="E40">
        <f ca="1"/>
        <v>-0.43193577137606376</v>
      </c>
      <c r="F40">
        <f ca="1"/>
        <v>2.9951528798016724</v>
      </c>
      <c r="G40">
        <f ca="1"/>
        <v>0.36211003466311176</v>
      </c>
      <c r="H40">
        <f ca="1"/>
        <v>0.63778182190367871</v>
      </c>
      <c r="I40">
        <f ca="1"/>
        <v>1.0368689796265302</v>
      </c>
      <c r="J40">
        <f ca="1"/>
        <v>0.16443305226952226</v>
      </c>
      <c r="K40">
        <f ca="1"/>
        <v>-0.27579291453687121</v>
      </c>
      <c r="L40">
        <f ca="1"/>
        <v>-0.78065284764804987</v>
      </c>
      <c r="M40">
        <f ca="1"/>
        <v>-1.1155900585551615</v>
      </c>
      <c r="N40">
        <f ca="1"/>
        <v>1.155895710694558</v>
      </c>
      <c r="O40">
        <f ca="1"/>
        <v>0.43557544037025087</v>
      </c>
      <c r="P40">
        <f ca="1"/>
        <v>-0.71933290692452156</v>
      </c>
      <c r="Q40">
        <f ca="1"/>
        <v>2.1972238135894888</v>
      </c>
      <c r="R40">
        <f ca="1"/>
        <v>-2.8001264170668487</v>
      </c>
      <c r="S40">
        <f ca="1"/>
        <v>2.264665534753743</v>
      </c>
      <c r="T40">
        <f ca="1"/>
        <v>-2.4161945883334379</v>
      </c>
      <c r="U40">
        <f ca="1"/>
        <v>-0.21186755278317057</v>
      </c>
      <c r="V40">
        <f ca="1"/>
        <v>1.8388495188079799</v>
      </c>
      <c r="W40">
        <f ca="1"/>
        <v>-1.7364128700510062</v>
      </c>
      <c r="X40">
        <f ca="1"/>
        <v>1.36883359974619</v>
      </c>
      <c r="Y40">
        <f ca="1"/>
        <v>-1.5588220509526001</v>
      </c>
      <c r="Z40">
        <f ca="1"/>
        <v>-2.5548531915571591</v>
      </c>
      <c r="AA40">
        <f ca="1"/>
        <v>-0.22094093672857185</v>
      </c>
      <c r="AB40">
        <f ca="1"/>
        <v>-1.690861734852442</v>
      </c>
      <c r="AC40">
        <f ca="1"/>
        <v>1.5790680468645732</v>
      </c>
      <c r="AD40">
        <f ca="1"/>
        <v>-9.690514860464533E-2</v>
      </c>
      <c r="AE40">
        <f ca="1"/>
        <v>0.73463941644504083</v>
      </c>
      <c r="AF40">
        <f ca="1"/>
        <v>-4.9028087429490455E-2</v>
      </c>
      <c r="AG40">
        <f ca="1"/>
        <v>-0.39444463296292664</v>
      </c>
      <c r="AH40">
        <f ca="1"/>
        <v>1.0055294263548546</v>
      </c>
    </row>
    <row r="41" spans="2:34">
      <c r="E41">
        <f ca="1"/>
        <v>-0.23371009647413124</v>
      </c>
      <c r="F41">
        <f ca="1"/>
        <v>0.43969905511571133</v>
      </c>
      <c r="G41">
        <f ca="1"/>
        <v>-0.76591054283133986</v>
      </c>
      <c r="H41">
        <f ca="1"/>
        <v>-0.20812257895747863</v>
      </c>
      <c r="I41">
        <f ca="1"/>
        <v>-0.99711233160920421</v>
      </c>
      <c r="J41">
        <f ca="1"/>
        <v>0.62383137532251076</v>
      </c>
      <c r="K41">
        <f ca="1"/>
        <v>0.89133916774257971</v>
      </c>
      <c r="L41">
        <f ca="1"/>
        <v>0.81171969725497373</v>
      </c>
      <c r="M41">
        <f ca="1"/>
        <v>0.10774909412607243</v>
      </c>
      <c r="N41">
        <f ca="1"/>
        <v>0.17468548421008476</v>
      </c>
      <c r="O41">
        <f ca="1"/>
        <v>-5.8273133106688614E-2</v>
      </c>
      <c r="P41">
        <f ca="1"/>
        <v>0.14392379393663682</v>
      </c>
      <c r="Q41">
        <f ca="1"/>
        <v>0.41297596386685209</v>
      </c>
      <c r="R41">
        <f ca="1"/>
        <v>-0.17798916507173679</v>
      </c>
      <c r="S41">
        <f ca="1"/>
        <v>-0.23195202715014715</v>
      </c>
      <c r="T41">
        <f ca="1"/>
        <v>-0.55838895955417611</v>
      </c>
      <c r="U41">
        <f ca="1"/>
        <v>-0.47075722675092296</v>
      </c>
      <c r="V41">
        <f ca="1"/>
        <v>-0.27265926190976714</v>
      </c>
      <c r="W41">
        <f ca="1"/>
        <v>0.6289857303595896</v>
      </c>
      <c r="X41">
        <f ca="1"/>
        <v>-0.46626644226118169</v>
      </c>
      <c r="Y41">
        <f ca="1"/>
        <v>0.93938150512004848</v>
      </c>
      <c r="Z41">
        <f ca="1"/>
        <v>0.1132078973528608</v>
      </c>
      <c r="AA41">
        <f ca="1"/>
        <v>0.11261302235735289</v>
      </c>
      <c r="AB41">
        <f ca="1"/>
        <v>0.25708169117605001</v>
      </c>
      <c r="AC41">
        <f ca="1"/>
        <v>-0.11898399391805738</v>
      </c>
      <c r="AD41">
        <f ca="1"/>
        <v>0.14208823089314407</v>
      </c>
      <c r="AE41">
        <f ca="1"/>
        <v>-0.36787945851491116</v>
      </c>
      <c r="AF41">
        <f ca="1"/>
        <v>-0.67722497748103272</v>
      </c>
      <c r="AG41">
        <f ca="1"/>
        <v>-0.17659886480109263</v>
      </c>
      <c r="AH41">
        <f ca="1"/>
        <v>-9.0130183281210988E-2</v>
      </c>
    </row>
    <row r="42" spans="2:34">
      <c r="E42">
        <f ca="1"/>
        <v>-1.9117195924269813E-2</v>
      </c>
      <c r="F42">
        <f ca="1"/>
        <v>-0.12343489565284001</v>
      </c>
      <c r="G42">
        <f ca="1"/>
        <v>-1.239380958579742</v>
      </c>
      <c r="H42">
        <f ca="1"/>
        <v>0.21116505239010436</v>
      </c>
      <c r="I42">
        <f ca="1"/>
        <v>-1.6492574902000818</v>
      </c>
      <c r="J42">
        <f ca="1"/>
        <v>0.76754118949034955</v>
      </c>
      <c r="K42">
        <f ca="1"/>
        <v>0.74217410122244309</v>
      </c>
      <c r="L42">
        <f ca="1"/>
        <v>1.4248207698051012</v>
      </c>
      <c r="M42">
        <f ca="1"/>
        <v>0.23868325395715823</v>
      </c>
      <c r="N42">
        <f ca="1"/>
        <v>-0.73405000016948307</v>
      </c>
      <c r="O42">
        <f ca="1"/>
        <v>-0.30287728544512482</v>
      </c>
      <c r="P42">
        <f ca="1"/>
        <v>1.3004716413543778</v>
      </c>
      <c r="Q42">
        <f ca="1"/>
        <v>1.1286191546510086E-2</v>
      </c>
      <c r="R42">
        <f ca="1"/>
        <v>0.84048489066485921</v>
      </c>
      <c r="S42">
        <f ca="1"/>
        <v>-0.93776873407939909</v>
      </c>
      <c r="T42">
        <f ca="1"/>
        <v>0.21300327755347154</v>
      </c>
      <c r="U42">
        <f ca="1"/>
        <v>-9.1110067685066021E-2</v>
      </c>
      <c r="V42">
        <f ca="1"/>
        <v>-0.9069628215165042</v>
      </c>
      <c r="W42">
        <f ca="1"/>
        <v>1.094740921090924</v>
      </c>
      <c r="X42">
        <f ca="1"/>
        <v>-1.4197135030629648</v>
      </c>
      <c r="Y42">
        <f ca="1"/>
        <v>1.232599157609366</v>
      </c>
      <c r="Z42">
        <f ca="1"/>
        <v>1.0345897025017461</v>
      </c>
      <c r="AA42">
        <f ca="1"/>
        <v>0.27518050507382757</v>
      </c>
      <c r="AB42">
        <f ca="1"/>
        <v>0.76279763021839031</v>
      </c>
      <c r="AC42">
        <f ca="1"/>
        <v>-0.74861440577052141</v>
      </c>
      <c r="AD42">
        <f ca="1"/>
        <v>3.1291222858063808E-2</v>
      </c>
      <c r="AE42">
        <f ca="1"/>
        <v>-0.94349617477060654</v>
      </c>
      <c r="AF42">
        <f ca="1"/>
        <v>-1.1828296430973979</v>
      </c>
      <c r="AG42">
        <f ca="1"/>
        <v>0.13396615475237325</v>
      </c>
      <c r="AH42">
        <f ca="1"/>
        <v>-0.16294870313715107</v>
      </c>
    </row>
    <row r="43" spans="2:34">
      <c r="E43">
        <f ca="1"/>
        <v>0.31246750869890472</v>
      </c>
      <c r="F43">
        <f ca="1"/>
        <v>-4.3456267327200955</v>
      </c>
      <c r="G43">
        <f ca="1"/>
        <v>-4.6336564652030257</v>
      </c>
      <c r="H43">
        <f ca="1"/>
        <v>-0.62431307661991831</v>
      </c>
      <c r="I43">
        <f ca="1"/>
        <v>-9.0177256705393738</v>
      </c>
      <c r="J43">
        <f ca="1"/>
        <v>2.5361599305990614</v>
      </c>
      <c r="K43">
        <f ca="1"/>
        <v>4.402743183395545</v>
      </c>
      <c r="L43">
        <f ca="1"/>
        <v>6.183408931697822</v>
      </c>
      <c r="M43">
        <f ca="1"/>
        <v>2.9387008308428419</v>
      </c>
      <c r="N43">
        <f ca="1"/>
        <v>-3.6223000023229379</v>
      </c>
      <c r="O43">
        <f ca="1"/>
        <v>-1.9511400255406401</v>
      </c>
      <c r="P43">
        <f ca="1"/>
        <v>7.7402576561782732</v>
      </c>
      <c r="Q43">
        <f ca="1"/>
        <v>-2.580518340728791</v>
      </c>
      <c r="R43">
        <f ca="1"/>
        <v>6.6430783971493179</v>
      </c>
      <c r="S43">
        <f ca="1"/>
        <v>-8.754821416975183</v>
      </c>
      <c r="T43">
        <f ca="1"/>
        <v>3.7030491632157987</v>
      </c>
      <c r="U43">
        <f ca="1"/>
        <v>-1.3749399838284588</v>
      </c>
      <c r="V43">
        <f ca="1"/>
        <v>-7.6753314573230584</v>
      </c>
      <c r="W43">
        <f ca="1"/>
        <v>8.0298796527722978</v>
      </c>
      <c r="X43">
        <f ca="1"/>
        <v>-7.4920901643005928</v>
      </c>
      <c r="Y43">
        <f ca="1"/>
        <v>7.6827212999639594</v>
      </c>
      <c r="Z43">
        <f ca="1"/>
        <v>10.285997165799097</v>
      </c>
      <c r="AA43">
        <f ca="1"/>
        <v>1.675026682808227</v>
      </c>
      <c r="AB43">
        <f ca="1"/>
        <v>7.0918922329277319</v>
      </c>
      <c r="AC43">
        <f ca="1"/>
        <v>-5.1184978124585703</v>
      </c>
      <c r="AD43">
        <f ca="1"/>
        <v>-1.1090767220530373</v>
      </c>
      <c r="AE43">
        <f ca="1"/>
        <v>-4.3072842625370393</v>
      </c>
      <c r="AF43">
        <f ca="1"/>
        <v>-5.8417706610109397</v>
      </c>
      <c r="AG43">
        <f ca="1"/>
        <v>-1.2723729009743749</v>
      </c>
      <c r="AH43">
        <f ca="1"/>
        <v>-2.3638042270001538</v>
      </c>
    </row>
    <row r="44" spans="2:34">
      <c r="E44">
        <f ca="1"/>
        <v>4.3448368013761729E-2</v>
      </c>
      <c r="F44">
        <f ca="1"/>
        <v>-0.84869707370171998</v>
      </c>
      <c r="G44">
        <f ca="1"/>
        <v>-0.62712311194310566</v>
      </c>
      <c r="H44">
        <f ca="1"/>
        <v>-0.11382746809746677</v>
      </c>
      <c r="I44">
        <f ca="1"/>
        <v>-1.2942273269330344</v>
      </c>
      <c r="J44">
        <f ca="1"/>
        <v>0.33177466796240651</v>
      </c>
      <c r="K44">
        <f ca="1"/>
        <v>0.32384120709822634</v>
      </c>
      <c r="L44">
        <f ca="1"/>
        <v>1.2837574952012965</v>
      </c>
      <c r="M44">
        <f ca="1"/>
        <v>0.88031002306808404</v>
      </c>
      <c r="N44">
        <f ca="1"/>
        <v>-0.80751884154358089</v>
      </c>
      <c r="O44">
        <f ca="1"/>
        <v>-0.47246120050289048</v>
      </c>
      <c r="P44">
        <f ca="1"/>
        <v>1.2097367373056032</v>
      </c>
      <c r="Q44">
        <f ca="1"/>
        <v>-0.32278787609634624</v>
      </c>
      <c r="R44">
        <f ca="1"/>
        <v>0.66406699240315847</v>
      </c>
      <c r="S44">
        <f ca="1"/>
        <v>-1.4215319196060869</v>
      </c>
      <c r="T44">
        <f ca="1"/>
        <v>0.91136538996353522</v>
      </c>
      <c r="U44">
        <f ca="1"/>
        <v>-0.20572822469614446</v>
      </c>
      <c r="V44">
        <f ca="1"/>
        <v>-0.81816594651711116</v>
      </c>
      <c r="W44">
        <f ca="1"/>
        <v>1.2380731020603066</v>
      </c>
      <c r="X44">
        <f ca="1"/>
        <v>-1.3974435162092318</v>
      </c>
      <c r="Y44">
        <f ca="1"/>
        <v>0.94128571528205196</v>
      </c>
      <c r="Z44">
        <f ca="1"/>
        <v>1.6142529076681311</v>
      </c>
      <c r="AA44">
        <f ca="1"/>
        <v>0.32001242718482764</v>
      </c>
      <c r="AB44">
        <f ca="1"/>
        <v>1.0354176013439429</v>
      </c>
      <c r="AC44">
        <f ca="1"/>
        <v>-1.0979922883645483</v>
      </c>
      <c r="AD44">
        <f ca="1"/>
        <v>0.10596616313691928</v>
      </c>
      <c r="AE44">
        <f ca="1"/>
        <v>-0.52889208434094881</v>
      </c>
      <c r="AF44">
        <f ca="1"/>
        <v>-0.8405541860556609</v>
      </c>
      <c r="AG44">
        <f ca="1"/>
        <v>-0.31617124607916175</v>
      </c>
      <c r="AH44">
        <f ca="1"/>
        <v>-0.18887633035650028</v>
      </c>
    </row>
    <row r="45" spans="2:34">
      <c r="E45">
        <f ca="1"/>
        <v>0.12859802271688225</v>
      </c>
      <c r="F45">
        <f ca="1"/>
        <v>0.2957471892461544</v>
      </c>
      <c r="G45">
        <f ca="1"/>
        <v>3.2202316068920239E-2</v>
      </c>
      <c r="H45">
        <f ca="1"/>
        <v>3.4462950377166117E-2</v>
      </c>
      <c r="I45">
        <f ca="1"/>
        <v>-1.0888516435184727</v>
      </c>
      <c r="J45">
        <f ca="1"/>
        <v>0.58904584429084916</v>
      </c>
      <c r="K45">
        <f ca="1"/>
        <v>0.4919075605971992</v>
      </c>
      <c r="L45">
        <f ca="1"/>
        <v>0.20182574014189478</v>
      </c>
      <c r="M45">
        <f ca="1"/>
        <v>-0.2403355613751357</v>
      </c>
      <c r="N45">
        <f ca="1"/>
        <v>-3.3534954489116545E-2</v>
      </c>
      <c r="O45">
        <f ca="1"/>
        <v>-8.8812989928308009E-2</v>
      </c>
      <c r="P45">
        <f ca="1"/>
        <v>0.28951961835577045</v>
      </c>
      <c r="Q45">
        <f ca="1"/>
        <v>0.53787547670180824</v>
      </c>
      <c r="R45">
        <f ca="1"/>
        <v>0.16364329311195822</v>
      </c>
      <c r="S45">
        <f ca="1"/>
        <v>-0.11891172630607182</v>
      </c>
      <c r="T45">
        <f ca="1"/>
        <v>-0.65184261178044478</v>
      </c>
      <c r="U45">
        <f ca="1"/>
        <v>-0.2215853648549457</v>
      </c>
      <c r="V45">
        <f ca="1"/>
        <v>-0.17731679768094988</v>
      </c>
      <c r="W45">
        <f ca="1"/>
        <v>0.15529111788545977</v>
      </c>
      <c r="X45">
        <f ca="1"/>
        <v>-0.44524510258344008</v>
      </c>
      <c r="Y45">
        <f ca="1"/>
        <v>0.46761241605050741</v>
      </c>
      <c r="Z45">
        <f ca="1"/>
        <v>0.56452944537183869</v>
      </c>
      <c r="AA45">
        <f ca="1"/>
        <v>-0.12843284218989878</v>
      </c>
      <c r="AB45">
        <f ca="1"/>
        <v>0.33660842286912923</v>
      </c>
      <c r="AC45">
        <f ca="1"/>
        <v>-3.374527872220013E-2</v>
      </c>
      <c r="AD45">
        <f ca="1"/>
        <v>-9.2998237321095273E-2</v>
      </c>
      <c r="AE45">
        <f ca="1"/>
        <v>-0.17608437489036263</v>
      </c>
      <c r="AF45">
        <f ca="1"/>
        <v>-0.63175885076742921</v>
      </c>
      <c r="AG45">
        <f ca="1"/>
        <v>-0.36217391009647154</v>
      </c>
      <c r="AH45">
        <f ca="1"/>
        <v>0.11267990782569155</v>
      </c>
    </row>
    <row r="46" spans="2:34">
      <c r="E46">
        <f ca="1"/>
        <v>-0.33924465883077021</v>
      </c>
      <c r="F46">
        <f ca="1"/>
        <v>1.56613816560971</v>
      </c>
      <c r="G46">
        <f ca="1"/>
        <v>1.8218672541745551</v>
      </c>
      <c r="H46">
        <f ca="1"/>
        <v>6.3949743212442609E-2</v>
      </c>
      <c r="I46">
        <f ca="1"/>
        <v>3.1750313563592121</v>
      </c>
      <c r="J46">
        <f ca="1"/>
        <v>-0.6130951530219233</v>
      </c>
      <c r="K46">
        <f ca="1"/>
        <v>-1.7399769366255609</v>
      </c>
      <c r="L46">
        <f ca="1"/>
        <v>-2.4766367452953126</v>
      </c>
      <c r="M46">
        <f ca="1"/>
        <v>-1.2920655506625112</v>
      </c>
      <c r="N46">
        <f ca="1"/>
        <v>1.1258551456584971</v>
      </c>
      <c r="O46">
        <f ca="1"/>
        <v>0.58587793937161925</v>
      </c>
      <c r="P46">
        <f ca="1"/>
        <v>-2.7048938208251592</v>
      </c>
      <c r="Q46">
        <f ca="1"/>
        <v>0.84167446429107196</v>
      </c>
      <c r="R46">
        <f ca="1"/>
        <v>-2.2703769826009172</v>
      </c>
      <c r="S46">
        <f ca="1"/>
        <v>3.0663000913502225</v>
      </c>
      <c r="T46">
        <f ca="1"/>
        <v>-1.4196949799762324</v>
      </c>
      <c r="U46">
        <f ca="1"/>
        <v>0.93267026819029963</v>
      </c>
      <c r="V46">
        <f ca="1"/>
        <v>2.9788537518715534</v>
      </c>
      <c r="W46">
        <f ca="1"/>
        <v>-3.0233708687216039</v>
      </c>
      <c r="X46">
        <f ca="1"/>
        <v>2.7261807261648578</v>
      </c>
      <c r="Y46">
        <f ca="1"/>
        <v>-2.7311007615378116</v>
      </c>
      <c r="Z46">
        <f ca="1"/>
        <v>-3.3500444608550151</v>
      </c>
      <c r="AA46">
        <f ca="1"/>
        <v>-0.60784226030031641</v>
      </c>
      <c r="AB46">
        <f ca="1"/>
        <v>-2.4029441856868003</v>
      </c>
      <c r="AC46">
        <f ca="1"/>
        <v>1.7569667312083179</v>
      </c>
      <c r="AD46">
        <f ca="1"/>
        <v>0.51309151744363946</v>
      </c>
      <c r="AE46">
        <f ca="1"/>
        <v>1.7673007325395178</v>
      </c>
      <c r="AF46">
        <f ca="1"/>
        <v>2.2260069219105509</v>
      </c>
      <c r="AG46">
        <f ca="1"/>
        <v>0.12007404372882452</v>
      </c>
      <c r="AH46">
        <f ca="1"/>
        <v>0.85209422451841121</v>
      </c>
    </row>
    <row r="47" spans="2:34">
      <c r="E47">
        <f ca="1"/>
        <v>0.12268481367893369</v>
      </c>
      <c r="F47">
        <f ca="1"/>
        <v>1.498089535807152</v>
      </c>
      <c r="G47">
        <f ca="1"/>
        <v>1.2986196115241075</v>
      </c>
      <c r="H47">
        <f ca="1"/>
        <v>-3.4596464132644555E-2</v>
      </c>
      <c r="I47">
        <f ca="1"/>
        <v>2.5870064372445283</v>
      </c>
      <c r="J47">
        <f ca="1"/>
        <v>-0.82928723346127564</v>
      </c>
      <c r="K47">
        <f ca="1"/>
        <v>-1.458797726786399</v>
      </c>
      <c r="L47">
        <f ca="1"/>
        <v>-1.524409732302241</v>
      </c>
      <c r="M47">
        <f ca="1"/>
        <v>-0.57302848370270965</v>
      </c>
      <c r="N47">
        <f ca="1"/>
        <v>1.3020310266323525</v>
      </c>
      <c r="O47">
        <f ca="1"/>
        <v>0.60128211428671441</v>
      </c>
      <c r="P47">
        <f ca="1"/>
        <v>-1.8717339993058957</v>
      </c>
      <c r="Q47">
        <f ca="1"/>
        <v>0.91888959243903068</v>
      </c>
      <c r="R47">
        <f ca="1"/>
        <v>-2.374685422551106</v>
      </c>
      <c r="S47">
        <f ca="1"/>
        <v>2.4102550421993434</v>
      </c>
      <c r="T47">
        <f ca="1"/>
        <v>-1.2353887257140457</v>
      </c>
      <c r="U47">
        <f ca="1"/>
        <v>0.41345921347570203</v>
      </c>
      <c r="V47">
        <f ca="1"/>
        <v>1.981263091564311</v>
      </c>
      <c r="W47">
        <f ca="1"/>
        <v>-2.0314922721596465</v>
      </c>
      <c r="X47">
        <f ca="1"/>
        <v>2.3564999074654849</v>
      </c>
      <c r="Y47">
        <f ca="1"/>
        <v>-2.3328339505712936</v>
      </c>
      <c r="Z47">
        <f ca="1"/>
        <v>-2.7208736986648936</v>
      </c>
      <c r="AA47">
        <f ca="1"/>
        <v>-0.43086354494839546</v>
      </c>
      <c r="AB47">
        <f ca="1"/>
        <v>-1.631129963376367</v>
      </c>
      <c r="AC47">
        <f ca="1"/>
        <v>1.2150014368499786</v>
      </c>
      <c r="AD47">
        <f ca="1"/>
        <v>0.56831504981766356</v>
      </c>
      <c r="AE47">
        <f ca="1"/>
        <v>0.97754576854782815</v>
      </c>
      <c r="AF47">
        <f ca="1"/>
        <v>1.1681502337718088</v>
      </c>
      <c r="AG47">
        <f ca="1"/>
        <v>7.3804091196793306E-2</v>
      </c>
      <c r="AH47">
        <f ca="1"/>
        <v>0.58678876722370521</v>
      </c>
    </row>
    <row r="48" spans="2:34">
      <c r="E48">
        <f ca="1"/>
        <v>-1.2756479565170226E-2</v>
      </c>
      <c r="F48">
        <f ca="1"/>
        <v>0.19860078456493532</v>
      </c>
      <c r="G48">
        <f ca="1"/>
        <v>-0.87886298823344977</v>
      </c>
      <c r="H48">
        <f ca="1"/>
        <v>-5.8854906268971566E-2</v>
      </c>
      <c r="I48">
        <f ca="1"/>
        <v>-2.1470158986658601</v>
      </c>
      <c r="J48">
        <f ca="1"/>
        <v>0.93319700456462795</v>
      </c>
      <c r="K48">
        <f ca="1"/>
        <v>1.1544781416931533</v>
      </c>
      <c r="L48">
        <f ca="1"/>
        <v>0.70148176053729272</v>
      </c>
      <c r="M48">
        <f ca="1"/>
        <v>-0.11553404837482951</v>
      </c>
      <c r="N48">
        <f ca="1"/>
        <v>-0.40216632828270166</v>
      </c>
      <c r="O48">
        <f ca="1"/>
        <v>-0.66796233771632352</v>
      </c>
      <c r="P48">
        <f ca="1"/>
        <v>1.5172427652601126</v>
      </c>
      <c r="Q48">
        <f ca="1"/>
        <v>0.74266548346067451</v>
      </c>
      <c r="R48">
        <f ca="1"/>
        <v>0.50717105567928777</v>
      </c>
      <c r="S48">
        <f ca="1"/>
        <v>-1.0492150760259067</v>
      </c>
      <c r="T48">
        <f ca="1"/>
        <v>-0.44547915233393043</v>
      </c>
      <c r="U48">
        <f ca="1"/>
        <v>-0.44604305952020595</v>
      </c>
      <c r="V48">
        <f ca="1"/>
        <v>-1.3264537088257549</v>
      </c>
      <c r="W48">
        <f ca="1"/>
        <v>1.1166742068026494</v>
      </c>
      <c r="X48">
        <f ca="1"/>
        <v>-0.90500168215021093</v>
      </c>
      <c r="Y48">
        <f ca="1"/>
        <v>1.0084619523930305</v>
      </c>
      <c r="Z48">
        <f ca="1"/>
        <v>1.7710480868200231</v>
      </c>
      <c r="AA48">
        <f ca="1"/>
        <v>0.31185003478069384</v>
      </c>
      <c r="AB48">
        <f ca="1"/>
        <v>1.2828306343541702</v>
      </c>
      <c r="AC48">
        <f ca="1"/>
        <v>-0.54931889779992227</v>
      </c>
      <c r="AD48">
        <f ca="1"/>
        <v>-4.5885867810267714E-3</v>
      </c>
      <c r="AE48">
        <f ca="1"/>
        <v>-0.48699548100297646</v>
      </c>
      <c r="AF48">
        <f ca="1"/>
        <v>-0.86587329649696054</v>
      </c>
      <c r="AG48">
        <f ca="1"/>
        <v>-0.97694953464921774</v>
      </c>
      <c r="AH48">
        <f ca="1"/>
        <v>-0.16658309343163186</v>
      </c>
    </row>
    <row r="49" spans="5:34">
      <c r="E49">
        <f ca="1"/>
        <v>0.39182847520931119</v>
      </c>
      <c r="F49">
        <f ca="1"/>
        <v>-2.7636753366950595</v>
      </c>
      <c r="G49">
        <f ca="1"/>
        <v>-2.8056067978213712</v>
      </c>
      <c r="H49">
        <f ca="1"/>
        <v>-1.0505918238748653</v>
      </c>
      <c r="I49">
        <f ca="1"/>
        <v>-3.5654767051065557</v>
      </c>
      <c r="J49">
        <f ca="1"/>
        <v>0.7315719208332474</v>
      </c>
      <c r="K49">
        <f ca="1"/>
        <v>1.5643630194304137</v>
      </c>
      <c r="L49">
        <f ca="1"/>
        <v>3.3489395973019151</v>
      </c>
      <c r="M49">
        <f ca="1"/>
        <v>2.4815290064152653</v>
      </c>
      <c r="N49">
        <f ca="1"/>
        <v>-2.5340626404802498</v>
      </c>
      <c r="O49">
        <f ca="1"/>
        <v>-0.65783731991523098</v>
      </c>
      <c r="P49">
        <f ca="1"/>
        <v>3.2214206695647531</v>
      </c>
      <c r="Q49">
        <f ca="1"/>
        <v>-1.9356373251348808</v>
      </c>
      <c r="R49">
        <f ca="1"/>
        <v>3.8930430126210402</v>
      </c>
      <c r="S49">
        <f ca="1"/>
        <v>-4.592250077015593</v>
      </c>
      <c r="T49">
        <f ca="1"/>
        <v>2.7144929357228449</v>
      </c>
      <c r="U49">
        <f ca="1"/>
        <v>-0.87505673386514271</v>
      </c>
      <c r="V49">
        <f ca="1"/>
        <v>-3.8894369183135939</v>
      </c>
      <c r="W49">
        <f ca="1"/>
        <v>4.6176169496040691</v>
      </c>
      <c r="X49">
        <f ca="1"/>
        <v>-3.6923490000455716</v>
      </c>
      <c r="Y49">
        <f ca="1"/>
        <v>4.0569419762842243</v>
      </c>
      <c r="Z49">
        <f ca="1"/>
        <v>5.0205498501596839</v>
      </c>
      <c r="AA49">
        <f ca="1"/>
        <v>0.88357685315728196</v>
      </c>
      <c r="AB49">
        <f ca="1"/>
        <v>3.9822294636276547</v>
      </c>
      <c r="AC49">
        <f ca="1"/>
        <v>-2.9757439077317565</v>
      </c>
      <c r="AD49">
        <f ca="1"/>
        <v>-0.57303112740851025</v>
      </c>
      <c r="AE49">
        <f ca="1"/>
        <v>-2.2867893384944624</v>
      </c>
      <c r="AF49">
        <f ca="1"/>
        <v>-2.5158967469415079</v>
      </c>
      <c r="AG49">
        <f ca="1"/>
        <v>-2.5004287366922119E-3</v>
      </c>
      <c r="AH49">
        <f ca="1"/>
        <v>-1.6633234733180995</v>
      </c>
    </row>
    <row r="50" spans="5:34">
      <c r="E50">
        <f ca="1"/>
        <v>0.12429470712001732</v>
      </c>
      <c r="F50">
        <f ca="1"/>
        <v>-0.22021283540641085</v>
      </c>
      <c r="G50">
        <f ca="1"/>
        <v>0.15772393641214114</v>
      </c>
      <c r="H50">
        <f ca="1"/>
        <v>-0.47240742470809538</v>
      </c>
      <c r="I50">
        <f ca="1"/>
        <v>0.27888129877481049</v>
      </c>
      <c r="J50">
        <f ca="1"/>
        <v>-0.10070213172013663</v>
      </c>
      <c r="K50">
        <f ca="1"/>
        <v>-0.12641832665674241</v>
      </c>
      <c r="L50">
        <f ca="1"/>
        <v>0.26827255326866772</v>
      </c>
      <c r="M50">
        <f ca="1"/>
        <v>0.13266203542841271</v>
      </c>
      <c r="N50">
        <f ca="1"/>
        <v>-0.21561656838456175</v>
      </c>
      <c r="O50">
        <f ca="1"/>
        <v>4.9961112796573892E-2</v>
      </c>
      <c r="P50">
        <f ca="1"/>
        <v>-0.21245988191910611</v>
      </c>
      <c r="Q50">
        <f ca="1"/>
        <v>-0.2358414176930041</v>
      </c>
      <c r="R50">
        <f ca="1"/>
        <v>0.63366873824378656</v>
      </c>
      <c r="S50">
        <f ca="1"/>
        <v>-8.0533371918869931E-2</v>
      </c>
      <c r="T50">
        <f ca="1"/>
        <v>0.20629687529850724</v>
      </c>
      <c r="U50">
        <f ca="1"/>
        <v>-0.28848691584641961</v>
      </c>
      <c r="V50">
        <f ca="1"/>
        <v>0.14871821720253789</v>
      </c>
      <c r="W50">
        <f ca="1"/>
        <v>4.5857750017081894E-2</v>
      </c>
      <c r="X50">
        <f ca="1"/>
        <v>-0.24379388412097949</v>
      </c>
      <c r="Y50">
        <f ca="1"/>
        <v>0.25500893634701977</v>
      </c>
      <c r="Z50">
        <f ca="1"/>
        <v>-6.3114957506607465E-3</v>
      </c>
      <c r="AA50">
        <f ca="1"/>
        <v>0.30660070828849778</v>
      </c>
      <c r="AB50">
        <f ca="1"/>
        <v>3.3569000932310536E-2</v>
      </c>
      <c r="AC50">
        <f ca="1"/>
        <v>-0.30148986130592276</v>
      </c>
      <c r="AD50">
        <f ca="1"/>
        <v>-3.8662145887534909E-2</v>
      </c>
      <c r="AE50">
        <f ca="1"/>
        <v>-0.29722631423272078</v>
      </c>
      <c r="AF50">
        <f ca="1"/>
        <v>0.38382819709778193</v>
      </c>
      <c r="AG50">
        <f ca="1"/>
        <v>8.1224010045854486E-2</v>
      </c>
      <c r="AH50">
        <f ca="1"/>
        <v>-0.29179975061219715</v>
      </c>
    </row>
    <row r="51" spans="5:34">
      <c r="E51">
        <f ca="1"/>
        <v>0.44998989562751152</v>
      </c>
      <c r="F51">
        <f ca="1"/>
        <v>-3.680568362122302</v>
      </c>
      <c r="G51">
        <f ca="1"/>
        <v>-3.2533987884646991</v>
      </c>
      <c r="H51">
        <f ca="1"/>
        <v>-0.28593181647884369</v>
      </c>
      <c r="I51">
        <f ca="1"/>
        <v>-4.8230722860596789</v>
      </c>
      <c r="J51">
        <f ca="1"/>
        <v>1.4217357825873571</v>
      </c>
      <c r="K51">
        <f ca="1"/>
        <v>2.5610033616534853</v>
      </c>
      <c r="L51">
        <f ca="1"/>
        <v>3.881621679654172</v>
      </c>
      <c r="M51">
        <f ca="1"/>
        <v>2.559843179914048</v>
      </c>
      <c r="N51">
        <f ca="1"/>
        <v>-2.5167838401486344</v>
      </c>
      <c r="O51">
        <f ca="1"/>
        <v>-1.1993283392655938</v>
      </c>
      <c r="P51">
        <f ca="1"/>
        <v>4.3337701097345205</v>
      </c>
      <c r="Q51">
        <f ca="1"/>
        <v>-3.027775071758966</v>
      </c>
      <c r="R51">
        <f ca="1"/>
        <v>5.2313125415536108</v>
      </c>
      <c r="S51">
        <f ca="1"/>
        <v>-5.0355081393543193</v>
      </c>
      <c r="T51">
        <f ca="1"/>
        <v>2.8441991867906591</v>
      </c>
      <c r="U51">
        <f ca="1"/>
        <v>-0.8552731452024962</v>
      </c>
      <c r="V51">
        <f ca="1"/>
        <v>-5.1646056499430673</v>
      </c>
      <c r="W51">
        <f ca="1"/>
        <v>5.2787386898373079</v>
      </c>
      <c r="X51">
        <f ca="1"/>
        <v>-4.8540288829143687</v>
      </c>
      <c r="Y51">
        <f ca="1"/>
        <v>5.2296712981640647</v>
      </c>
      <c r="Z51">
        <f ca="1"/>
        <v>6.1707732024664095</v>
      </c>
      <c r="AA51">
        <f ca="1"/>
        <v>0.95572675471159851</v>
      </c>
      <c r="AB51">
        <f ca="1"/>
        <v>4.4220380960283583</v>
      </c>
      <c r="AC51">
        <f ca="1"/>
        <v>-3.7566798697465549</v>
      </c>
      <c r="AD51">
        <f ca="1"/>
        <v>-0.83299755454953994</v>
      </c>
      <c r="AE51">
        <f ca="1"/>
        <v>-2.8596187369812238</v>
      </c>
      <c r="AF51">
        <f ca="1"/>
        <v>-2.9484024655834551</v>
      </c>
      <c r="AG51">
        <f ca="1"/>
        <v>-0.15399485458632464</v>
      </c>
      <c r="AH51">
        <f ca="1"/>
        <v>-2.0008292449982359</v>
      </c>
    </row>
    <row r="52" spans="5:34">
      <c r="E52">
        <f ca="1"/>
        <v>4.3057787403317012E-2</v>
      </c>
      <c r="F52">
        <f ca="1"/>
        <v>-1.0673557834754315</v>
      </c>
      <c r="G52">
        <f ca="1"/>
        <v>1.386863882901191</v>
      </c>
      <c r="H52">
        <f ca="1"/>
        <v>-0.21496011285089978</v>
      </c>
      <c r="I52">
        <f ca="1"/>
        <v>1.2115665338818613</v>
      </c>
      <c r="J52">
        <f ca="1"/>
        <v>-0.69919202484309051</v>
      </c>
      <c r="K52">
        <f ca="1"/>
        <v>-1.0858503993262962</v>
      </c>
      <c r="L52">
        <f ca="1"/>
        <v>-1.2377642134452689</v>
      </c>
      <c r="M52">
        <f ca="1"/>
        <v>-0.25079839856723729</v>
      </c>
      <c r="N52">
        <f ca="1"/>
        <v>0.12205770110252173</v>
      </c>
      <c r="O52">
        <f ca="1"/>
        <v>-0.40408722535852687</v>
      </c>
      <c r="P52">
        <f ca="1"/>
        <v>-0.64072884443460243</v>
      </c>
      <c r="Q52">
        <f ca="1"/>
        <v>-1.2221960966108991</v>
      </c>
      <c r="R52">
        <f ca="1"/>
        <v>0.9530638872885312</v>
      </c>
      <c r="S52">
        <f ca="1"/>
        <v>0.49881638812560347</v>
      </c>
      <c r="T52">
        <f ca="1"/>
        <v>0.66534373543576464</v>
      </c>
      <c r="U52">
        <f ca="1"/>
        <v>0.51603012004606641</v>
      </c>
      <c r="V52">
        <f ca="1"/>
        <v>0.38243191288072576</v>
      </c>
      <c r="W52">
        <f ca="1"/>
        <v>-0.21851578523171863</v>
      </c>
      <c r="X52">
        <f ca="1"/>
        <v>0.64579759608113918</v>
      </c>
      <c r="Y52">
        <f ca="1"/>
        <v>-0.36589933816657699</v>
      </c>
      <c r="Z52">
        <f ca="1"/>
        <v>-2.4753593197965336E-2</v>
      </c>
      <c r="AA52">
        <f ca="1"/>
        <v>-0.19224647855403473</v>
      </c>
      <c r="AB52">
        <f ca="1"/>
        <v>-0.69573937580109257</v>
      </c>
      <c r="AC52">
        <f ca="1"/>
        <v>-0.14373624971148699</v>
      </c>
      <c r="AD52">
        <f ca="1"/>
        <v>0.22608913897050528</v>
      </c>
      <c r="AE52">
        <f ca="1"/>
        <v>0.35258094084335218</v>
      </c>
      <c r="AF52">
        <f ca="1"/>
        <v>1.3002595761565303</v>
      </c>
      <c r="AG52">
        <f ca="1"/>
        <v>0.48192676237092741</v>
      </c>
      <c r="AH52">
        <f ca="1"/>
        <v>-0.15833432549051621</v>
      </c>
    </row>
    <row r="53" spans="5:34">
      <c r="E53">
        <f ca="1"/>
        <v>9.9100285575287501E-3</v>
      </c>
      <c r="F53">
        <f ca="1"/>
        <v>2.2963858579989886</v>
      </c>
      <c r="G53">
        <f ca="1"/>
        <v>1.7209690314183927</v>
      </c>
      <c r="H53">
        <f ca="1"/>
        <v>0.39157498911419125</v>
      </c>
      <c r="I53">
        <f ca="1"/>
        <v>4.1465133543239823</v>
      </c>
      <c r="J53">
        <f ca="1"/>
        <v>-1.5372125029106465</v>
      </c>
      <c r="K53">
        <f ca="1"/>
        <v>-1.9588323017466158</v>
      </c>
      <c r="L53">
        <f ca="1"/>
        <v>-2.6926884414982508</v>
      </c>
      <c r="M53">
        <f ca="1"/>
        <v>-1.3535088822831982</v>
      </c>
      <c r="N53">
        <f ca="1"/>
        <v>1.2288357097524052</v>
      </c>
      <c r="O53">
        <f ca="1"/>
        <v>1.9010605699540535</v>
      </c>
      <c r="P53">
        <f ca="1"/>
        <v>-3.0215669458575247</v>
      </c>
      <c r="Q53">
        <f ca="1"/>
        <v>1.7860011834703549</v>
      </c>
      <c r="R53">
        <f ca="1"/>
        <v>-4.0403879587433833</v>
      </c>
      <c r="S53">
        <f ca="1"/>
        <v>4.0652081866291008</v>
      </c>
      <c r="T53">
        <f ca="1"/>
        <v>-1.618186236986817</v>
      </c>
      <c r="U53">
        <f ca="1"/>
        <v>0.32087586375465771</v>
      </c>
      <c r="V53">
        <f ca="1"/>
        <v>3.680396934734099</v>
      </c>
      <c r="W53">
        <f ca="1"/>
        <v>-4.3073458929322417</v>
      </c>
      <c r="X53">
        <f ca="1"/>
        <v>3.3297121735544897</v>
      </c>
      <c r="Y53">
        <f ca="1"/>
        <v>-4.2331721539585114</v>
      </c>
      <c r="Z53">
        <f ca="1"/>
        <v>-5.1648592638232689</v>
      </c>
      <c r="AA53">
        <f ca="1"/>
        <v>-0.61125088539647177</v>
      </c>
      <c r="AB53">
        <f ca="1"/>
        <v>-2.6047796546579733</v>
      </c>
      <c r="AC53">
        <f ca="1"/>
        <v>2.2525072423415513</v>
      </c>
      <c r="AD53">
        <f ca="1"/>
        <v>0.52041960266937193</v>
      </c>
      <c r="AE53">
        <f ca="1"/>
        <v>2.1705166263939124</v>
      </c>
      <c r="AF53">
        <f ca="1"/>
        <v>2.122987478248473</v>
      </c>
      <c r="AG53">
        <f ca="1"/>
        <v>0.63676073564833935</v>
      </c>
      <c r="AH53">
        <f ca="1"/>
        <v>1.942735464076131</v>
      </c>
    </row>
    <row r="54" spans="5:34">
      <c r="E54">
        <f ca="1"/>
        <v>0.37091842268570702</v>
      </c>
      <c r="F54">
        <f ca="1"/>
        <v>-2.705862484569419</v>
      </c>
      <c r="G54">
        <f ca="1"/>
        <v>-1.3228281049568824</v>
      </c>
      <c r="H54">
        <f ca="1"/>
        <v>-0.41666518372802436</v>
      </c>
      <c r="I54">
        <f ca="1"/>
        <v>-1.7878376607314415</v>
      </c>
      <c r="J54">
        <f ca="1"/>
        <v>0.20882848142993651</v>
      </c>
      <c r="K54">
        <f ca="1"/>
        <v>0.70439841590064856</v>
      </c>
      <c r="L54">
        <f ca="1"/>
        <v>1.7559646858782423</v>
      </c>
      <c r="M54">
        <f ca="1"/>
        <v>1.3398583299112046</v>
      </c>
      <c r="N54">
        <f ca="1"/>
        <v>-1.1597191356572418</v>
      </c>
      <c r="O54">
        <f ca="1"/>
        <v>-0.79840437025431066</v>
      </c>
      <c r="P54">
        <f ca="1"/>
        <v>1.5488020623465364</v>
      </c>
      <c r="Q54">
        <f ca="1"/>
        <v>-2.1247879234676077</v>
      </c>
      <c r="R54">
        <f ca="1"/>
        <v>3.1234876649710688</v>
      </c>
      <c r="S54">
        <f ca="1"/>
        <v>-2.7005212523753466</v>
      </c>
      <c r="T54">
        <f ca="1"/>
        <v>2.2078457152315667</v>
      </c>
      <c r="U54">
        <f ca="1"/>
        <v>0.10313631853571587</v>
      </c>
      <c r="V54">
        <f ca="1"/>
        <v>-2.1151611268380366</v>
      </c>
      <c r="W54">
        <f ca="1"/>
        <v>2.9372613354007906</v>
      </c>
      <c r="X54">
        <f ca="1"/>
        <v>-2.1454091782461671</v>
      </c>
      <c r="Y54">
        <f ca="1"/>
        <v>2.2267575928338252</v>
      </c>
      <c r="Z54">
        <f ca="1"/>
        <v>3.2804673920500398</v>
      </c>
      <c r="AA54">
        <f ca="1"/>
        <v>0.39843661236784256</v>
      </c>
      <c r="AB54">
        <f ca="1"/>
        <v>2.1207538332666402</v>
      </c>
      <c r="AC54">
        <f ca="1"/>
        <v>-1.8799819873675703</v>
      </c>
      <c r="AD54">
        <f ca="1"/>
        <v>-0.372003856652183</v>
      </c>
      <c r="AE54">
        <f ca="1"/>
        <v>-1.2376230141883005</v>
      </c>
      <c r="AF54">
        <f ca="1"/>
        <v>-1.1721634064050455</v>
      </c>
      <c r="AG54">
        <f ca="1"/>
        <v>8.6004332433341227E-2</v>
      </c>
      <c r="AH54">
        <f ca="1"/>
        <v>-1.3401060917693568</v>
      </c>
    </row>
    <row r="55" spans="5:34">
      <c r="E55">
        <f ca="1"/>
        <v>-6.943047934149095E-2</v>
      </c>
      <c r="F55">
        <f ca="1"/>
        <v>2.746271070430101</v>
      </c>
      <c r="G55">
        <f ca="1"/>
        <v>3.4081200867431694</v>
      </c>
      <c r="H55">
        <f ca="1"/>
        <v>0.14352764758923353</v>
      </c>
      <c r="I55">
        <f ca="1"/>
        <v>7.0788795793980457</v>
      </c>
      <c r="J55">
        <f ca="1"/>
        <v>-1.9276235098263221</v>
      </c>
      <c r="K55">
        <f ca="1"/>
        <v>-3.0805587393045686</v>
      </c>
      <c r="L55">
        <f ca="1"/>
        <v>-5.0874559447439518</v>
      </c>
      <c r="M55">
        <f ca="1"/>
        <v>-2.3532393847768067</v>
      </c>
      <c r="N55">
        <f ca="1"/>
        <v>2.3627737535724185</v>
      </c>
      <c r="O55">
        <f ca="1"/>
        <v>2.2112311094340922</v>
      </c>
      <c r="P55">
        <f ca="1"/>
        <v>-6.6338994536341547</v>
      </c>
      <c r="Q55">
        <f ca="1"/>
        <v>1.5203923426196615</v>
      </c>
      <c r="R55">
        <f ca="1"/>
        <v>-4.634637475144622</v>
      </c>
      <c r="S55">
        <f ca="1"/>
        <v>6.7137533704209282</v>
      </c>
      <c r="T55">
        <f ca="1"/>
        <v>-2.1058524770988369</v>
      </c>
      <c r="U55">
        <f ca="1"/>
        <v>1.153026828999687</v>
      </c>
      <c r="V55">
        <f ca="1"/>
        <v>5.9979371396435077</v>
      </c>
      <c r="W55">
        <f ca="1"/>
        <v>-5.9847312040863665</v>
      </c>
      <c r="X55">
        <f ca="1"/>
        <v>5.4959903994339694</v>
      </c>
      <c r="Y55">
        <f ca="1"/>
        <v>-5.8387259491103105</v>
      </c>
      <c r="Z55">
        <f ca="1"/>
        <v>-7.5640992305909505</v>
      </c>
      <c r="AA55">
        <f ca="1"/>
        <v>-1.5221190461634604</v>
      </c>
      <c r="AB55">
        <f ca="1"/>
        <v>-5.3888121600700289</v>
      </c>
      <c r="AC55">
        <f ca="1"/>
        <v>4.1853357927592905</v>
      </c>
      <c r="AD55">
        <f ca="1"/>
        <v>0.84147362775496659</v>
      </c>
      <c r="AE55">
        <f ca="1"/>
        <v>2.7462433632629404</v>
      </c>
      <c r="AF55">
        <f ca="1"/>
        <v>5.022918831045466</v>
      </c>
      <c r="AG55">
        <f ca="1"/>
        <v>1.1031567282483237</v>
      </c>
      <c r="AH55">
        <f ca="1"/>
        <v>1.7464234099861879</v>
      </c>
    </row>
    <row r="56" spans="5:34">
      <c r="E56">
        <f ca="1"/>
        <v>-0.60526735400145215</v>
      </c>
      <c r="F56">
        <f ca="1"/>
        <v>4.6292306780005914</v>
      </c>
      <c r="G56">
        <f ca="1"/>
        <v>3.5315259510767896</v>
      </c>
      <c r="H56">
        <f ca="1"/>
        <v>1.0093502463751403</v>
      </c>
      <c r="I56">
        <f ca="1"/>
        <v>6.8474578108373088</v>
      </c>
      <c r="J56">
        <f ca="1"/>
        <v>-2.364874558871775</v>
      </c>
      <c r="K56">
        <f ca="1"/>
        <v>-3.1036024243263478</v>
      </c>
      <c r="L56">
        <f ca="1"/>
        <v>-4.6446608695738885</v>
      </c>
      <c r="M56">
        <f ca="1"/>
        <v>-2.8240842398334678</v>
      </c>
      <c r="N56">
        <f ca="1"/>
        <v>3.3850613517538775</v>
      </c>
      <c r="O56">
        <f ca="1"/>
        <v>2.0325514213915672</v>
      </c>
      <c r="P56">
        <f ca="1"/>
        <v>-5.4884523124067375</v>
      </c>
      <c r="Q56">
        <f ca="1"/>
        <v>3.4013222274416126</v>
      </c>
      <c r="R56">
        <f ca="1"/>
        <v>-7.2054961873579435</v>
      </c>
      <c r="S56">
        <f ca="1"/>
        <v>7.2269472334090645</v>
      </c>
      <c r="T56">
        <f ca="1"/>
        <v>-3.5278427769206542</v>
      </c>
      <c r="U56">
        <f ca="1"/>
        <v>0.91129761394501729</v>
      </c>
      <c r="V56">
        <f ca="1"/>
        <v>6.1229826162264729</v>
      </c>
      <c r="W56">
        <f ca="1"/>
        <v>-6.8166986343049683</v>
      </c>
      <c r="X56">
        <f ca="1"/>
        <v>6.3736979329453032</v>
      </c>
      <c r="Y56">
        <f ca="1"/>
        <v>-6.2697491979751492</v>
      </c>
      <c r="Z56">
        <f ca="1"/>
        <v>-8.6158051143932681</v>
      </c>
      <c r="AA56">
        <f ca="1"/>
        <v>-1.4027459911740139</v>
      </c>
      <c r="AB56">
        <f ca="1"/>
        <v>-5.4630952713155176</v>
      </c>
      <c r="AC56">
        <f ca="1"/>
        <v>4.3344799787551684</v>
      </c>
      <c r="AD56">
        <f ca="1"/>
        <v>0.85924158653117266</v>
      </c>
      <c r="AE56">
        <f ca="1"/>
        <v>3.644519498881305</v>
      </c>
      <c r="AF56">
        <f ca="1"/>
        <v>3.7479968255774114</v>
      </c>
      <c r="AG56">
        <f ca="1"/>
        <v>0.3266160482977018</v>
      </c>
      <c r="AH56">
        <f ca="1"/>
        <v>2.3432081171494348</v>
      </c>
    </row>
    <row r="57" spans="5:34">
      <c r="E57">
        <f ca="1"/>
        <v>-3.128365888208777E-2</v>
      </c>
      <c r="F57">
        <f ca="1"/>
        <v>1.406691488142052</v>
      </c>
      <c r="G57">
        <f ca="1"/>
        <v>1.6081616303781532</v>
      </c>
      <c r="H57">
        <f ca="1"/>
        <v>-0.2468495470254439</v>
      </c>
      <c r="I57">
        <f ca="1"/>
        <v>4.0080963850593649</v>
      </c>
      <c r="J57">
        <f ca="1"/>
        <v>-0.93293005437303944</v>
      </c>
      <c r="K57">
        <f ca="1"/>
        <v>-2.2395190987776781</v>
      </c>
      <c r="L57">
        <f ca="1"/>
        <v>-2.3722206889620394</v>
      </c>
      <c r="M57">
        <f ca="1"/>
        <v>-0.79475604855772375</v>
      </c>
      <c r="N57">
        <f ca="1"/>
        <v>1.6543588906735534</v>
      </c>
      <c r="O57">
        <f ca="1"/>
        <v>1.0414517553694527</v>
      </c>
      <c r="P57">
        <f ca="1"/>
        <v>-3.4644482623367523</v>
      </c>
      <c r="Q57">
        <f ca="1"/>
        <v>0.7997944138003743</v>
      </c>
      <c r="R57">
        <f ca="1"/>
        <v>-2.8934553577788553</v>
      </c>
      <c r="S57">
        <f ca="1"/>
        <v>3.6599511148714599</v>
      </c>
      <c r="T57">
        <f ca="1"/>
        <v>-0.86057624941626787</v>
      </c>
      <c r="U57">
        <f ca="1"/>
        <v>0.50529861911244167</v>
      </c>
      <c r="V57">
        <f ca="1"/>
        <v>2.9869662615971371</v>
      </c>
      <c r="W57">
        <f ca="1"/>
        <v>-2.9231018598056395</v>
      </c>
      <c r="X57">
        <f ca="1"/>
        <v>2.7992592289327298</v>
      </c>
      <c r="Y57">
        <f ca="1"/>
        <v>-2.8623665241635843</v>
      </c>
      <c r="Z57">
        <f ca="1"/>
        <v>-4.1225724978190623</v>
      </c>
      <c r="AA57">
        <f ca="1"/>
        <v>-0.62975719546132114</v>
      </c>
      <c r="AB57">
        <f ca="1"/>
        <v>-2.7586341693783369</v>
      </c>
      <c r="AC57">
        <f ca="1"/>
        <v>2.0556023013540998</v>
      </c>
      <c r="AD57">
        <f ca="1"/>
        <v>0.22811457126616608</v>
      </c>
      <c r="AE57">
        <f ca="1"/>
        <v>1.6386881798452806</v>
      </c>
      <c r="AF57">
        <f ca="1"/>
        <v>2.3787909917377701</v>
      </c>
      <c r="AG57">
        <f ca="1"/>
        <v>0.96724689882348824</v>
      </c>
      <c r="AH57">
        <f ca="1"/>
        <v>0.67562286778197111</v>
      </c>
    </row>
    <row r="58" spans="5:34">
      <c r="E58">
        <f ca="1"/>
        <v>-5.7927147071941014E-2</v>
      </c>
      <c r="F58">
        <f ca="1"/>
        <v>-0.3889909122065664</v>
      </c>
      <c r="G58">
        <f ca="1"/>
        <v>-0.38669072636106006</v>
      </c>
      <c r="H58">
        <f ca="1"/>
        <v>-7.3838248076996517E-3</v>
      </c>
      <c r="I58">
        <f ca="1"/>
        <v>-0.77472198242739065</v>
      </c>
      <c r="J58">
        <f ca="1"/>
        <v>0.52156020087646759</v>
      </c>
      <c r="K58">
        <f ca="1"/>
        <v>0.64934259036972308</v>
      </c>
      <c r="L58">
        <f ca="1"/>
        <v>0.70488478590895043</v>
      </c>
      <c r="M58">
        <f ca="1"/>
        <v>9.8854938282416469E-2</v>
      </c>
      <c r="N58">
        <f ca="1"/>
        <v>-0.52693166715857542</v>
      </c>
      <c r="O58">
        <f ca="1"/>
        <v>-0.3468738216535513</v>
      </c>
      <c r="P58">
        <f ca="1"/>
        <v>0.85042699311996439</v>
      </c>
      <c r="Q58">
        <f ca="1"/>
        <v>-2.3223030601597357E-2</v>
      </c>
      <c r="R58">
        <f ca="1"/>
        <v>0.83490470858977228</v>
      </c>
      <c r="S58">
        <f ca="1"/>
        <v>-0.90698906048398142</v>
      </c>
      <c r="T58">
        <f ca="1"/>
        <v>0.23467161841655299</v>
      </c>
      <c r="U58">
        <f ca="1"/>
        <v>-0.10132714746995958</v>
      </c>
      <c r="V58">
        <f ca="1"/>
        <v>-0.45096645140604585</v>
      </c>
      <c r="W58">
        <f ca="1"/>
        <v>0.45324372796821605</v>
      </c>
      <c r="X58">
        <f ca="1"/>
        <v>-0.53056177677697436</v>
      </c>
      <c r="Y58">
        <f ca="1"/>
        <v>0.47423338941766746</v>
      </c>
      <c r="Z58">
        <f ca="1"/>
        <v>0.86734016458791618</v>
      </c>
      <c r="AA58">
        <f ca="1"/>
        <v>-0.11438413210531803</v>
      </c>
      <c r="AB58">
        <f ca="1"/>
        <v>0.32623606371491859</v>
      </c>
      <c r="AC58">
        <f ca="1"/>
        <v>-0.2031886147977556</v>
      </c>
      <c r="AD58">
        <f ca="1"/>
        <v>-4.8819289887722044E-2</v>
      </c>
      <c r="AE58">
        <f ca="1"/>
        <v>-0.36564276487497333</v>
      </c>
      <c r="AF58">
        <f ca="1"/>
        <v>-0.71203278295414907</v>
      </c>
      <c r="AG58">
        <f ca="1"/>
        <v>-9.5074313425641294E-2</v>
      </c>
      <c r="AH58">
        <f ca="1"/>
        <v>2.0455038568427752E-4</v>
      </c>
    </row>
    <row r="59" spans="5:34">
      <c r="E59">
        <f ca="1"/>
        <v>-0.37256558027302533</v>
      </c>
      <c r="F59">
        <f ca="1"/>
        <v>0.94713977132241534</v>
      </c>
      <c r="G59">
        <f ca="1"/>
        <v>0.55686092311328228</v>
      </c>
      <c r="H59">
        <f ca="1"/>
        <v>-4.3673758533957406E-2</v>
      </c>
      <c r="I59">
        <f ca="1"/>
        <v>0.6928753888978948</v>
      </c>
      <c r="J59">
        <f ca="1"/>
        <v>-0.17621554862150166</v>
      </c>
      <c r="K59">
        <f ca="1"/>
        <v>-7.0261687153176253E-2</v>
      </c>
      <c r="L59">
        <f ca="1"/>
        <v>-0.62849322174802769</v>
      </c>
      <c r="M59">
        <f ca="1"/>
        <v>-0.52263729367226952</v>
      </c>
      <c r="N59">
        <f ca="1"/>
        <v>9.7243322395998033E-2</v>
      </c>
      <c r="O59">
        <f ca="1"/>
        <v>0.31578009552596809</v>
      </c>
      <c r="P59">
        <f ca="1"/>
        <v>-1.2014205701338208</v>
      </c>
      <c r="Q59">
        <f ca="1"/>
        <v>0.59739266709339733</v>
      </c>
      <c r="R59">
        <f ca="1"/>
        <v>-0.83830948698281393</v>
      </c>
      <c r="S59">
        <f ca="1"/>
        <v>1.5208312681383735</v>
      </c>
      <c r="T59">
        <f ca="1"/>
        <v>-1.0691200387332362</v>
      </c>
      <c r="U59">
        <f ca="1"/>
        <v>0.11001340193565246</v>
      </c>
      <c r="V59">
        <f ca="1"/>
        <v>1.0948316335444614</v>
      </c>
      <c r="W59">
        <f ca="1"/>
        <v>-0.97597982379623838</v>
      </c>
      <c r="X59">
        <f ca="1"/>
        <v>1.0245033814435016</v>
      </c>
      <c r="Y59">
        <f ca="1"/>
        <v>-0.96629766925954708</v>
      </c>
      <c r="Z59">
        <f ca="1"/>
        <v>-1.5255754235323398</v>
      </c>
      <c r="AA59">
        <f ca="1"/>
        <v>-5.5716118066812169E-2</v>
      </c>
      <c r="AB59">
        <f ca="1"/>
        <v>-1.0063238558807104</v>
      </c>
      <c r="AC59">
        <f ca="1"/>
        <v>1.0325939843394072</v>
      </c>
      <c r="AD59">
        <f ca="1"/>
        <v>0.15038471610423498</v>
      </c>
      <c r="AE59">
        <f ca="1"/>
        <v>0.57453917908052954</v>
      </c>
      <c r="AF59">
        <f ca="1"/>
        <v>1.0105632971121203</v>
      </c>
      <c r="AG59">
        <f ca="1"/>
        <v>-7.960145277832549E-2</v>
      </c>
      <c r="AH59">
        <f ca="1"/>
        <v>0.2027357802405178</v>
      </c>
    </row>
    <row r="60" spans="5:34">
      <c r="E60">
        <f ca="1"/>
        <v>0.3032843675822034</v>
      </c>
      <c r="F60">
        <f ca="1"/>
        <v>-2.0001017180193457</v>
      </c>
      <c r="G60">
        <f ca="1"/>
        <v>-0.37422403744411292</v>
      </c>
      <c r="H60">
        <f ca="1"/>
        <v>-0.24090123359235788</v>
      </c>
      <c r="I60">
        <f ca="1"/>
        <v>-1.8761354039131173</v>
      </c>
      <c r="J60">
        <f ca="1"/>
        <v>0.45325174598591894</v>
      </c>
      <c r="K60">
        <f ca="1"/>
        <v>0.79970984990589056</v>
      </c>
      <c r="L60">
        <f ca="1"/>
        <v>0.78100067032035159</v>
      </c>
      <c r="M60">
        <f ca="1"/>
        <v>0.67863622684451941</v>
      </c>
      <c r="N60">
        <f ca="1"/>
        <v>-0.88781141814110509</v>
      </c>
      <c r="O60">
        <f ca="1"/>
        <v>-1.0415996481309586</v>
      </c>
      <c r="P60">
        <f ca="1"/>
        <v>1.6367426350451906</v>
      </c>
      <c r="Q60">
        <f ca="1"/>
        <v>-1.5305681770862787</v>
      </c>
      <c r="R60">
        <f ca="1"/>
        <v>2.1224033968151064</v>
      </c>
      <c r="S60">
        <f ca="1"/>
        <v>-2.2875693560587442</v>
      </c>
      <c r="T60">
        <f ca="1"/>
        <v>1.8561895754788611</v>
      </c>
      <c r="U60">
        <f ca="1"/>
        <v>-0.14626640112194791</v>
      </c>
      <c r="V60">
        <f ca="1"/>
        <v>-1.7190362753339175</v>
      </c>
      <c r="W60">
        <f ca="1"/>
        <v>1.6921265526374802</v>
      </c>
      <c r="X60">
        <f ca="1"/>
        <v>-1.4611823706809677</v>
      </c>
      <c r="Y60">
        <f ca="1"/>
        <v>1.8657835280666641</v>
      </c>
      <c r="Z60">
        <f ca="1"/>
        <v>2.5040533701494621</v>
      </c>
      <c r="AA60">
        <f ca="1"/>
        <v>0.56669310439462728</v>
      </c>
      <c r="AB60">
        <f ca="1"/>
        <v>1.2146866894888873</v>
      </c>
      <c r="AC60">
        <f ca="1"/>
        <v>-1.2819692129609677</v>
      </c>
      <c r="AD60">
        <f ca="1"/>
        <v>-0.27378362638628184</v>
      </c>
      <c r="AE60">
        <f ca="1"/>
        <v>-0.43036120045019743</v>
      </c>
      <c r="AF60">
        <f ca="1"/>
        <v>-0.90121011996547018</v>
      </c>
      <c r="AG60">
        <f ca="1"/>
        <v>0.20042156464278246</v>
      </c>
      <c r="AH60">
        <f ca="1"/>
        <v>-0.95169174430248782</v>
      </c>
    </row>
    <row r="61" spans="5:34">
      <c r="E61">
        <f ca="1"/>
        <v>0.64790692061861599</v>
      </c>
      <c r="F61">
        <f ca="1"/>
        <v>-3.6470486608116937</v>
      </c>
      <c r="G61">
        <f ca="1"/>
        <v>-2.4206554734165371</v>
      </c>
      <c r="H61">
        <f ca="1"/>
        <v>-0.25807699281312996</v>
      </c>
      <c r="I61">
        <f ca="1"/>
        <v>-3.3566307595889042</v>
      </c>
      <c r="J61">
        <f ca="1"/>
        <v>0.54392853679299802</v>
      </c>
      <c r="K61">
        <f ca="1"/>
        <v>1.8825900890187828</v>
      </c>
      <c r="L61">
        <f ca="1"/>
        <v>2.8442616577902826</v>
      </c>
      <c r="M61">
        <f ca="1"/>
        <v>2.1454781146078257</v>
      </c>
      <c r="N61">
        <f ca="1"/>
        <v>-2.3705032748965151</v>
      </c>
      <c r="O61">
        <f ca="1"/>
        <v>-0.52996883326296695</v>
      </c>
      <c r="P61">
        <f ca="1"/>
        <v>3.2037299918047908</v>
      </c>
      <c r="Q61">
        <f ca="1"/>
        <v>-2.7687539327085768</v>
      </c>
      <c r="R61">
        <f ca="1"/>
        <v>4.5306999196416111</v>
      </c>
      <c r="S61">
        <f ca="1"/>
        <v>-4.3742135506260942</v>
      </c>
      <c r="T61">
        <f ca="1"/>
        <v>3.3262269012426975</v>
      </c>
      <c r="U61">
        <f ca="1"/>
        <v>-0.58383861876876109</v>
      </c>
      <c r="V61">
        <f ca="1"/>
        <v>-4.1785100211506645</v>
      </c>
      <c r="W61">
        <f ca="1"/>
        <v>3.8183752030103224</v>
      </c>
      <c r="X61">
        <f ca="1"/>
        <v>-4.2301707579928829</v>
      </c>
      <c r="Y61">
        <f ca="1"/>
        <v>3.7073547129654045</v>
      </c>
      <c r="Z61">
        <f ca="1"/>
        <v>5.0849753145255434</v>
      </c>
      <c r="AA61">
        <f ca="1"/>
        <v>0.97974139260230508</v>
      </c>
      <c r="AB61">
        <f ca="1"/>
        <v>3.3824568230340177</v>
      </c>
      <c r="AC61">
        <f ca="1"/>
        <v>-3.1761747396017146</v>
      </c>
      <c r="AD61">
        <f ca="1"/>
        <v>-0.3318386924918455</v>
      </c>
      <c r="AE61">
        <f ca="1"/>
        <v>-2.0226602912990042</v>
      </c>
      <c r="AF61">
        <f ca="1"/>
        <v>-2.3029134193529011</v>
      </c>
      <c r="AG61">
        <f ca="1"/>
        <v>0.40778717650850871</v>
      </c>
      <c r="AH61">
        <f ca="1"/>
        <v>-1.4375409541430557</v>
      </c>
    </row>
    <row r="62" spans="5:34">
      <c r="E62">
        <f ca="1"/>
        <v>-0.14730733137773297</v>
      </c>
      <c r="F62">
        <f ca="1"/>
        <v>0.8438921258715204</v>
      </c>
      <c r="G62">
        <f ca="1"/>
        <v>1.2144878093093903</v>
      </c>
      <c r="H62">
        <f ca="1"/>
        <v>0.29037479757744766</v>
      </c>
      <c r="I62">
        <f ca="1"/>
        <v>1.6505196828293098</v>
      </c>
      <c r="J62">
        <f ca="1"/>
        <v>-0.31871868718606772</v>
      </c>
      <c r="K62">
        <f ca="1"/>
        <v>-1.295410523785703</v>
      </c>
      <c r="L62">
        <f ca="1"/>
        <v>-0.83526482496356147</v>
      </c>
      <c r="M62">
        <f ca="1"/>
        <v>-0.41200589168484236</v>
      </c>
      <c r="N62">
        <f ca="1"/>
        <v>0.9257699430988251</v>
      </c>
      <c r="O62">
        <f ca="1"/>
        <v>0.3196374058678656</v>
      </c>
      <c r="P62">
        <f ca="1"/>
        <v>-1.3990557334746372</v>
      </c>
      <c r="Q62">
        <f ca="1"/>
        <v>-1.0833685327728737E-2</v>
      </c>
      <c r="R62">
        <f ca="1"/>
        <v>-0.66404640102651635</v>
      </c>
      <c r="S62">
        <f ca="1"/>
        <v>1.2769276425614244</v>
      </c>
      <c r="T62">
        <f ca="1"/>
        <v>-0.53991416941905979</v>
      </c>
      <c r="U62">
        <f ca="1"/>
        <v>-0.17222896188418185</v>
      </c>
      <c r="V62">
        <f ca="1"/>
        <v>1.0222814383610941</v>
      </c>
      <c r="W62">
        <f ca="1"/>
        <v>-1.1840705429654172</v>
      </c>
      <c r="X62">
        <f ca="1"/>
        <v>1.1056881943211385</v>
      </c>
      <c r="Y62">
        <f ca="1"/>
        <v>-0.8589132531452629</v>
      </c>
      <c r="Z62">
        <f ca="1"/>
        <v>-2.0472734202668037</v>
      </c>
      <c r="AA62">
        <f ca="1"/>
        <v>-3.7046717671905545E-2</v>
      </c>
      <c r="AB62">
        <f ca="1"/>
        <v>-1.3687665777354139</v>
      </c>
      <c r="AC62">
        <f ca="1"/>
        <v>0.81239517254933113</v>
      </c>
      <c r="AD62">
        <f ca="1"/>
        <v>0.11915005490263107</v>
      </c>
      <c r="AE62">
        <f ca="1"/>
        <v>0.58869084717300724</v>
      </c>
      <c r="AF62">
        <f ca="1"/>
        <v>0.71506463878059778</v>
      </c>
      <c r="AG62">
        <f ca="1"/>
        <v>0.40552130875411879</v>
      </c>
      <c r="AH62">
        <f ca="1"/>
        <v>0.38736539024166833</v>
      </c>
    </row>
    <row r="63" spans="5:34">
      <c r="E63">
        <f ca="1"/>
        <v>-0.68295261648412564</v>
      </c>
      <c r="F63">
        <f ca="1"/>
        <v>3.2613519729585176</v>
      </c>
      <c r="G63">
        <f ca="1"/>
        <v>1.9653862700670433</v>
      </c>
      <c r="H63">
        <f ca="1"/>
        <v>1.1255394089061175</v>
      </c>
      <c r="I63">
        <f ca="1"/>
        <v>2.5351768747513241</v>
      </c>
      <c r="J63">
        <f ca="1"/>
        <v>-0.86794944392166407</v>
      </c>
      <c r="K63">
        <f ca="1"/>
        <v>-1.5438684430442369</v>
      </c>
      <c r="L63">
        <f ca="1"/>
        <v>-2.3442768698002916</v>
      </c>
      <c r="M63">
        <f ca="1"/>
        <v>-1.866245821245661</v>
      </c>
      <c r="N63">
        <f ca="1"/>
        <v>2.55978690330425</v>
      </c>
      <c r="O63">
        <f ca="1"/>
        <v>0.61705222587489106</v>
      </c>
      <c r="P63">
        <f ca="1"/>
        <v>-1.6220218369371762</v>
      </c>
      <c r="Q63">
        <f ca="1"/>
        <v>2.7998528896580077</v>
      </c>
      <c r="R63">
        <f ca="1"/>
        <v>-4.3438580865728973</v>
      </c>
      <c r="S63">
        <f ca="1"/>
        <v>3.2097198245527476</v>
      </c>
      <c r="T63">
        <f ca="1"/>
        <v>-2.8985753859877019</v>
      </c>
      <c r="U63">
        <f ca="1"/>
        <v>0.41708491344991971</v>
      </c>
      <c r="V63">
        <f ca="1"/>
        <v>3.0781812286321286</v>
      </c>
      <c r="W63">
        <f ca="1"/>
        <v>-3.69271598476795</v>
      </c>
      <c r="X63">
        <f ca="1"/>
        <v>3.6770860964996985</v>
      </c>
      <c r="Y63">
        <f ca="1"/>
        <v>-3.3231834612641964</v>
      </c>
      <c r="Z63">
        <f ca="1"/>
        <v>-4.041545839268049</v>
      </c>
      <c r="AA63">
        <f ca="1"/>
        <v>-0.49111926119283089</v>
      </c>
      <c r="AB63">
        <f ca="1"/>
        <v>-2.8597999357234118</v>
      </c>
      <c r="AC63">
        <f ca="1"/>
        <v>2.6596401442286255</v>
      </c>
      <c r="AD63">
        <f ca="1"/>
        <v>0.4101735059315999</v>
      </c>
      <c r="AE63">
        <f ca="1"/>
        <v>1.8916363990812179</v>
      </c>
      <c r="AF63">
        <f ca="1"/>
        <v>1.3348985751119422</v>
      </c>
      <c r="AG63">
        <f ca="1"/>
        <v>-0.81299985385885831</v>
      </c>
      <c r="AH63">
        <f ca="1"/>
        <v>1.240498794870492</v>
      </c>
    </row>
    <row r="64" spans="5:34">
      <c r="E64">
        <f ca="1"/>
        <v>6.1798679676090804E-2</v>
      </c>
      <c r="F64">
        <f ca="1"/>
        <v>-0.54479478719937324</v>
      </c>
      <c r="G64">
        <f ca="1"/>
        <v>-1.5750825948307647</v>
      </c>
      <c r="H64">
        <f ca="1"/>
        <v>0.11803541718815488</v>
      </c>
      <c r="I64">
        <f ca="1"/>
        <v>-2.1967067838368419</v>
      </c>
      <c r="J64">
        <f ca="1"/>
        <v>0.27388883438711559</v>
      </c>
      <c r="K64">
        <f ca="1"/>
        <v>1.1408066095320095</v>
      </c>
      <c r="L64">
        <f ca="1"/>
        <v>2.386419972847031</v>
      </c>
      <c r="M64">
        <f ca="1"/>
        <v>0.79394774310416838</v>
      </c>
      <c r="N64">
        <f ca="1"/>
        <v>-1.2261202341991928</v>
      </c>
      <c r="O64">
        <f ca="1"/>
        <v>-0.35319431723625616</v>
      </c>
      <c r="P64">
        <f ca="1"/>
        <v>2.6576031668255533</v>
      </c>
      <c r="Q64">
        <f ca="1"/>
        <v>-0.22496064289488821</v>
      </c>
      <c r="R64">
        <f ca="1"/>
        <v>0.98142247147368733</v>
      </c>
      <c r="S64">
        <f ca="1"/>
        <v>-2.5926273148199757</v>
      </c>
      <c r="T64">
        <f ca="1"/>
        <v>0.48418484406197726</v>
      </c>
      <c r="U64">
        <f ca="1"/>
        <v>-0.70262220787781171</v>
      </c>
      <c r="V64">
        <f ca="1"/>
        <v>-1.8229920064829308</v>
      </c>
      <c r="W64">
        <f ca="1"/>
        <v>1.9437804682847037</v>
      </c>
      <c r="X64">
        <f ca="1"/>
        <v>-1.9859486006432276</v>
      </c>
      <c r="Y64">
        <f ca="1"/>
        <v>1.4197674183363982</v>
      </c>
      <c r="Z64">
        <f ca="1"/>
        <v>2.5586231892011631</v>
      </c>
      <c r="AA64">
        <f ca="1"/>
        <v>0.34118273221337753</v>
      </c>
      <c r="AB64">
        <f ca="1"/>
        <v>2.4706531507858172</v>
      </c>
      <c r="AC64">
        <f ca="1"/>
        <v>-1.2505068512789548</v>
      </c>
      <c r="AD64">
        <f ca="1"/>
        <v>0.11692933367887384</v>
      </c>
      <c r="AE64">
        <f ca="1"/>
        <v>-1.0305890377013223</v>
      </c>
      <c r="AF64">
        <f ca="1"/>
        <v>-2.3079214414360893</v>
      </c>
      <c r="AG64">
        <f ca="1"/>
        <v>-0.38694644157013081</v>
      </c>
      <c r="AH64">
        <f ca="1"/>
        <v>-0.24877828250020448</v>
      </c>
    </row>
    <row r="65" spans="2:34">
      <c r="E65">
        <f ca="1"/>
        <v>0.23941888442954584</v>
      </c>
      <c r="F65">
        <f ca="1"/>
        <v>0.80054783143863573</v>
      </c>
      <c r="G65">
        <f ca="1"/>
        <v>1.3221625146124201</v>
      </c>
      <c r="H65">
        <f ca="1"/>
        <v>0.10460293287083303</v>
      </c>
      <c r="I65">
        <f ca="1"/>
        <v>2.3534612725291275</v>
      </c>
      <c r="J65">
        <f ca="1"/>
        <v>-0.77562468385185723</v>
      </c>
      <c r="K65">
        <f ca="1"/>
        <v>-0.70571780404975981</v>
      </c>
      <c r="L65">
        <f ca="1"/>
        <v>-1.9229429217775036</v>
      </c>
      <c r="M65">
        <f ca="1"/>
        <v>-1.1216966071557564</v>
      </c>
      <c r="N65">
        <f ca="1"/>
        <v>0.99906516686930147</v>
      </c>
      <c r="O65">
        <f ca="1"/>
        <v>0.78994970956735877</v>
      </c>
      <c r="P65">
        <f ca="1"/>
        <v>-2.5683274338307429</v>
      </c>
      <c r="Q65">
        <f ca="1"/>
        <v>0.60778605447206491</v>
      </c>
      <c r="R65">
        <f ca="1"/>
        <v>-1.6838858461300414</v>
      </c>
      <c r="S65">
        <f ca="1"/>
        <v>2.1639002148988862</v>
      </c>
      <c r="T65">
        <f ca="1"/>
        <v>-1.0040514698463325</v>
      </c>
      <c r="U65">
        <f ca="1"/>
        <v>0.51135899302844978</v>
      </c>
      <c r="V65">
        <f ca="1"/>
        <v>1.7784930303285729</v>
      </c>
      <c r="W65">
        <f ca="1"/>
        <v>-1.9401218686615147</v>
      </c>
      <c r="X65">
        <f ca="1"/>
        <v>2.3300604743050015</v>
      </c>
      <c r="Y65">
        <f ca="1"/>
        <v>-1.96488000290999</v>
      </c>
      <c r="Z65">
        <f ca="1"/>
        <v>-2.4007025590866227</v>
      </c>
      <c r="AA65">
        <f ca="1"/>
        <v>-0.6184654119471289</v>
      </c>
      <c r="AB65">
        <f ca="1"/>
        <v>-2.1085216014286536</v>
      </c>
      <c r="AC65">
        <f ca="1"/>
        <v>1.4907595000484024</v>
      </c>
      <c r="AD65">
        <f ca="1"/>
        <v>-0.11903641414634004</v>
      </c>
      <c r="AE65">
        <f ca="1"/>
        <v>1.0589287526394364</v>
      </c>
      <c r="AF65">
        <f ca="1"/>
        <v>1.9927273558799361</v>
      </c>
      <c r="AG65">
        <f ca="1"/>
        <v>0.38041675095566846</v>
      </c>
      <c r="AH65">
        <f ca="1"/>
        <v>0.68025166167507767</v>
      </c>
    </row>
    <row r="66" spans="2:34">
      <c r="E66">
        <f ca="1"/>
        <v>-0.63071542627104105</v>
      </c>
      <c r="F66">
        <f ca="1"/>
        <v>0.92290306339815376</v>
      </c>
      <c r="G66">
        <f ca="1"/>
        <v>-0.37481502832267055</v>
      </c>
      <c r="H66">
        <f ca="1"/>
        <v>0.75230175489680018</v>
      </c>
      <c r="I66">
        <f ca="1"/>
        <v>-2.7430245964678237</v>
      </c>
      <c r="J66">
        <f ca="1"/>
        <v>1.3960852890610214</v>
      </c>
      <c r="K66">
        <f ca="1"/>
        <v>1.3756662352154581</v>
      </c>
      <c r="L66">
        <f ca="1"/>
        <v>0.7964959110745542</v>
      </c>
      <c r="M66">
        <f ca="1"/>
        <v>-0.4962950806255757</v>
      </c>
      <c r="N66">
        <f ca="1"/>
        <v>0.51914380107104197</v>
      </c>
      <c r="O66">
        <f ca="1"/>
        <v>-1.0121398611498671</v>
      </c>
      <c r="P66">
        <f ca="1"/>
        <v>2.0819037179738094</v>
      </c>
      <c r="Q66">
        <f ca="1"/>
        <v>1.0921994456296447</v>
      </c>
      <c r="R66">
        <f ca="1"/>
        <v>0.14951414019528861</v>
      </c>
      <c r="S66">
        <f ca="1"/>
        <v>-1.4165334776741334</v>
      </c>
      <c r="T66">
        <f ca="1"/>
        <v>-0.80177902895668229</v>
      </c>
      <c r="U66">
        <f ca="1"/>
        <v>3.4982399951974934E-2</v>
      </c>
      <c r="V66">
        <f ca="1"/>
        <v>-0.99864487221002685</v>
      </c>
      <c r="W66">
        <f ca="1"/>
        <v>1.0023281992508652</v>
      </c>
      <c r="X66">
        <f ca="1"/>
        <v>-1.1025201536993521</v>
      </c>
      <c r="Y66">
        <f ca="1"/>
        <v>1.0804741844896417</v>
      </c>
      <c r="Z66">
        <f ca="1"/>
        <v>1.5088594270266482</v>
      </c>
      <c r="AA66">
        <f ca="1"/>
        <v>5.4879350665107823E-2</v>
      </c>
      <c r="AB66">
        <f ca="1"/>
        <v>0.45932093501921262</v>
      </c>
      <c r="AC66">
        <f ca="1"/>
        <v>-0.27830400505269998</v>
      </c>
      <c r="AD66">
        <f ca="1"/>
        <v>-0.34458761407674138</v>
      </c>
      <c r="AE66">
        <f ca="1"/>
        <v>-0.52818244993416885</v>
      </c>
      <c r="AF66">
        <f ca="1"/>
        <v>-1.4809183920979871</v>
      </c>
      <c r="AG66">
        <f ca="1"/>
        <v>-0.95153106152023859</v>
      </c>
      <c r="AH66">
        <f ca="1"/>
        <v>-0.2277281485688013</v>
      </c>
    </row>
    <row r="67" spans="2:34">
      <c r="E67">
        <f ca="1"/>
        <v>-1.6966824827321661E-2</v>
      </c>
      <c r="F67">
        <f ca="1"/>
        <v>-1.4715858529562271</v>
      </c>
      <c r="G67">
        <f ca="1"/>
        <v>1.5719124858532874</v>
      </c>
      <c r="H67">
        <f ca="1"/>
        <v>-0.37690790995797419</v>
      </c>
      <c r="I67">
        <f ca="1"/>
        <v>0.62763453168278271</v>
      </c>
      <c r="J67">
        <f ca="1"/>
        <v>-0.12621699780677187</v>
      </c>
      <c r="K67">
        <f ca="1"/>
        <v>-0.92673117226929824</v>
      </c>
      <c r="L67">
        <f ca="1"/>
        <v>-1.1555344484466004</v>
      </c>
      <c r="M67">
        <f ca="1"/>
        <v>0.29302181443876008</v>
      </c>
      <c r="N67">
        <f ca="1"/>
        <v>0.50605490905133499</v>
      </c>
      <c r="O67">
        <f ca="1"/>
        <v>-1.1772311300626499</v>
      </c>
      <c r="P67">
        <f ca="1"/>
        <v>-0.52752768756017421</v>
      </c>
      <c r="Q67">
        <f ca="1"/>
        <v>-1.1966629122063757</v>
      </c>
      <c r="R67">
        <f ca="1"/>
        <v>1.3663151103959772</v>
      </c>
      <c r="S67">
        <f ca="1"/>
        <v>-0.60635863126193212</v>
      </c>
      <c r="T67">
        <f ca="1"/>
        <v>0.62367582983517766</v>
      </c>
      <c r="U67">
        <f ca="1"/>
        <v>0.76211797778028312</v>
      </c>
      <c r="V67">
        <f ca="1"/>
        <v>-0.11724513795288839</v>
      </c>
      <c r="W67">
        <f ca="1"/>
        <v>0.47322331126909389</v>
      </c>
      <c r="X67">
        <f ca="1"/>
        <v>0.27404857045057929</v>
      </c>
      <c r="Y67">
        <f ca="1"/>
        <v>0.24614748012438309</v>
      </c>
      <c r="Z67">
        <f ca="1"/>
        <v>0.40303222173471098</v>
      </c>
      <c r="AA67">
        <f ca="1"/>
        <v>0.25583582439559643</v>
      </c>
      <c r="AB67">
        <f ca="1"/>
        <v>-0.4319192758751752</v>
      </c>
      <c r="AC67">
        <f ca="1"/>
        <v>0.2869028736324552</v>
      </c>
      <c r="AD67">
        <f ca="1"/>
        <v>-0.1474573010330423</v>
      </c>
      <c r="AE67">
        <f ca="1"/>
        <v>0.17336017539538687</v>
      </c>
      <c r="AF67">
        <f ca="1"/>
        <v>1.0392627140177575</v>
      </c>
      <c r="AG67">
        <f ca="1"/>
        <v>3.6406268305530558E-2</v>
      </c>
      <c r="AH67">
        <f ca="1"/>
        <v>-0.64508300828367859</v>
      </c>
    </row>
    <row r="69" spans="2:34">
      <c r="B69" t="s">
        <v>2</v>
      </c>
    </row>
    <row r="70" spans="2:34">
      <c r="B70" t="s">
        <v>3</v>
      </c>
      <c r="C70">
        <f ca="1">SUM(_xlfn.ANCHORARRAY(E74))</f>
        <v>30.000000000000025</v>
      </c>
    </row>
    <row r="71" spans="2:34">
      <c r="B71" t="s">
        <v>4</v>
      </c>
      <c r="C71">
        <f ca="1">COUNTA(E74:E273)</f>
        <v>30</v>
      </c>
    </row>
    <row r="72" spans="2:34">
      <c r="B72" t="s">
        <v>5</v>
      </c>
      <c r="C72">
        <f ca="1">COUNTA(74:74)</f>
        <v>30</v>
      </c>
    </row>
    <row r="74" spans="2:34">
      <c r="E74" cm="1">
        <f t="array" aca="1" ref="E74:AH103" ca="1">MMULT(E5:AH34,_xlfn.ANCHORARRAY(E38))</f>
        <v>0.99999999999999933</v>
      </c>
      <c r="F74">
        <f ca="1"/>
        <v>8.8817841970012523E-16</v>
      </c>
      <c r="G74">
        <f ca="1"/>
        <v>-6.6613381477509392E-16</v>
      </c>
      <c r="H74">
        <f ca="1"/>
        <v>9.4368957093138306E-16</v>
      </c>
      <c r="I74">
        <f ca="1"/>
        <v>2.3314683517128287E-15</v>
      </c>
      <c r="J74">
        <f ca="1"/>
        <v>-9.5756735873919752E-16</v>
      </c>
      <c r="K74">
        <f ca="1"/>
        <v>-9.9920072216264089E-16</v>
      </c>
      <c r="L74">
        <f ca="1"/>
        <v>-3.3306690738754696E-15</v>
      </c>
      <c r="M74">
        <f ca="1"/>
        <v>5.8286708792820718E-16</v>
      </c>
      <c r="N74">
        <f ca="1"/>
        <v>7.2164496600635175E-16</v>
      </c>
      <c r="O74">
        <f ca="1"/>
        <v>3.6637359812630166E-15</v>
      </c>
      <c r="P74">
        <f ca="1"/>
        <v>-1.3322676295501878E-15</v>
      </c>
      <c r="Q74">
        <f ca="1"/>
        <v>3.3306690738754696E-16</v>
      </c>
      <c r="R74">
        <f ca="1"/>
        <v>0</v>
      </c>
      <c r="S74">
        <f ca="1"/>
        <v>1.1102230246251565E-15</v>
      </c>
      <c r="T74">
        <f ca="1"/>
        <v>7.7715611723760958E-16</v>
      </c>
      <c r="U74">
        <f ca="1"/>
        <v>8.8817841970012523E-16</v>
      </c>
      <c r="V74">
        <f ca="1"/>
        <v>4.9960036108132044E-16</v>
      </c>
      <c r="W74">
        <f ca="1"/>
        <v>-2.3869795029440866E-15</v>
      </c>
      <c r="X74">
        <f ca="1"/>
        <v>5.5511151231257827E-17</v>
      </c>
      <c r="Y74">
        <f ca="1"/>
        <v>1.3877787807814457E-16</v>
      </c>
      <c r="Z74">
        <f ca="1"/>
        <v>1.3877787807814457E-15</v>
      </c>
      <c r="AA74">
        <f ca="1"/>
        <v>2.3314683517128287E-15</v>
      </c>
      <c r="AB74">
        <f ca="1"/>
        <v>-2.6090241078691179E-15</v>
      </c>
      <c r="AC74">
        <f ca="1"/>
        <v>2.7755575615628914E-17</v>
      </c>
      <c r="AD74">
        <f ca="1"/>
        <v>-1.5265566588595902E-15</v>
      </c>
      <c r="AE74">
        <f ca="1"/>
        <v>1.27675647831893E-15</v>
      </c>
      <c r="AF74">
        <f ca="1"/>
        <v>2.7755575615628914E-15</v>
      </c>
      <c r="AG74">
        <f ca="1"/>
        <v>-2.4286128663675299E-17</v>
      </c>
      <c r="AH74">
        <f ca="1"/>
        <v>-1.3322676295501878E-15</v>
      </c>
    </row>
    <row r="75" spans="2:34">
      <c r="E75">
        <f ca="1"/>
        <v>5.4643789493269423E-17</v>
      </c>
      <c r="F75">
        <f ca="1"/>
        <v>1.0000000000000009</v>
      </c>
      <c r="G75">
        <f ca="1"/>
        <v>-1.2212453270876722E-15</v>
      </c>
      <c r="H75">
        <f ca="1"/>
        <v>-1.2212453270876722E-15</v>
      </c>
      <c r="I75">
        <f ca="1"/>
        <v>4.4408920985006262E-16</v>
      </c>
      <c r="J75">
        <f ca="1"/>
        <v>-8.81239525796218E-16</v>
      </c>
      <c r="K75">
        <f ca="1"/>
        <v>-3.3306690738754696E-16</v>
      </c>
      <c r="L75">
        <f ca="1"/>
        <v>4.9960036108132044E-16</v>
      </c>
      <c r="M75">
        <f ca="1"/>
        <v>1.4849232954361469E-15</v>
      </c>
      <c r="N75">
        <f ca="1"/>
        <v>-8.3266726846886741E-17</v>
      </c>
      <c r="O75">
        <f ca="1"/>
        <v>2.6645352591003757E-15</v>
      </c>
      <c r="P75">
        <f ca="1"/>
        <v>2.4980018054066022E-16</v>
      </c>
      <c r="Q75">
        <f ca="1"/>
        <v>-2.7755575615628914E-16</v>
      </c>
      <c r="R75">
        <f ca="1"/>
        <v>-2.2204460492503131E-16</v>
      </c>
      <c r="S75">
        <f ca="1"/>
        <v>1.7763568394002505E-15</v>
      </c>
      <c r="T75">
        <f ca="1"/>
        <v>8.8817841970012523E-16</v>
      </c>
      <c r="U75">
        <f ca="1"/>
        <v>9.4368957093138306E-16</v>
      </c>
      <c r="V75">
        <f ca="1"/>
        <v>-5.134781488891349E-16</v>
      </c>
      <c r="W75">
        <f ca="1"/>
        <v>-1.0824674490095276E-15</v>
      </c>
      <c r="X75">
        <f ca="1"/>
        <v>-6.8001160258290838E-16</v>
      </c>
      <c r="Y75">
        <f ca="1"/>
        <v>-2.8588242884097781E-15</v>
      </c>
      <c r="Z75">
        <f ca="1"/>
        <v>-9.4368957093138306E-16</v>
      </c>
      <c r="AA75">
        <f ca="1"/>
        <v>4.0661918276896358E-15</v>
      </c>
      <c r="AB75">
        <f ca="1"/>
        <v>1.0269562977782698E-15</v>
      </c>
      <c r="AC75">
        <f ca="1"/>
        <v>1.2490009027033011E-16</v>
      </c>
      <c r="AD75">
        <f ca="1"/>
        <v>-3.2474023470285829E-15</v>
      </c>
      <c r="AE75">
        <f ca="1"/>
        <v>1.7069679003611782E-15</v>
      </c>
      <c r="AF75">
        <f ca="1"/>
        <v>9.9920072216264089E-16</v>
      </c>
      <c r="AG75">
        <f ca="1"/>
        <v>1.5040052536718918E-15</v>
      </c>
      <c r="AH75">
        <f ca="1"/>
        <v>-1.9984014443252818E-15</v>
      </c>
    </row>
    <row r="76" spans="2:34">
      <c r="E76">
        <f ca="1"/>
        <v>-1.7694179454963432E-16</v>
      </c>
      <c r="F76">
        <f ca="1"/>
        <v>-2.2204460492503131E-16</v>
      </c>
      <c r="G76">
        <f ca="1"/>
        <v>0.99999999999999967</v>
      </c>
      <c r="H76">
        <f ca="1"/>
        <v>3.4416913763379853E-15</v>
      </c>
      <c r="I76">
        <f ca="1"/>
        <v>-2.3869795029440866E-15</v>
      </c>
      <c r="J76">
        <f ca="1"/>
        <v>-1.429412144204889E-15</v>
      </c>
      <c r="K76">
        <f ca="1"/>
        <v>-8.8817841970012523E-16</v>
      </c>
      <c r="L76">
        <f ca="1"/>
        <v>-2.9976021664879227E-15</v>
      </c>
      <c r="M76">
        <f ca="1"/>
        <v>-3.3029134982598407E-15</v>
      </c>
      <c r="N76">
        <f ca="1"/>
        <v>-3.3306690738754696E-16</v>
      </c>
      <c r="O76">
        <f ca="1"/>
        <v>6.3282712403633923E-15</v>
      </c>
      <c r="P76">
        <f ca="1"/>
        <v>-1.4988010832439613E-15</v>
      </c>
      <c r="Q76">
        <f ca="1"/>
        <v>-7.7715611723760958E-16</v>
      </c>
      <c r="R76">
        <f ca="1"/>
        <v>2.2204460492503131E-15</v>
      </c>
      <c r="S76">
        <f ca="1"/>
        <v>1.609823385706477E-15</v>
      </c>
      <c r="T76">
        <f ca="1"/>
        <v>3.8857805861880479E-16</v>
      </c>
      <c r="U76">
        <f ca="1"/>
        <v>1.1102230246251565E-15</v>
      </c>
      <c r="V76">
        <f ca="1"/>
        <v>1.2073675392798577E-15</v>
      </c>
      <c r="W76">
        <f ca="1"/>
        <v>-1.4988010832439613E-15</v>
      </c>
      <c r="X76">
        <f ca="1"/>
        <v>4.163336342344337E-16</v>
      </c>
      <c r="Y76">
        <f ca="1"/>
        <v>-2.6367796834847468E-15</v>
      </c>
      <c r="Z76">
        <f ca="1"/>
        <v>-8.8817841970012523E-16</v>
      </c>
      <c r="AA76">
        <f ca="1"/>
        <v>1.3877787807814457E-16</v>
      </c>
      <c r="AB76">
        <f ca="1"/>
        <v>-2.7755575615628914E-16</v>
      </c>
      <c r="AC76">
        <f ca="1"/>
        <v>-1.1102230246251565E-16</v>
      </c>
      <c r="AD76">
        <f ca="1"/>
        <v>-6.106226635438361E-16</v>
      </c>
      <c r="AE76">
        <f ca="1"/>
        <v>6.9388939039072284E-16</v>
      </c>
      <c r="AF76">
        <f ca="1"/>
        <v>2.886579864025407E-15</v>
      </c>
      <c r="AG76">
        <f ca="1"/>
        <v>1.5369649997154511E-15</v>
      </c>
      <c r="AH76">
        <f ca="1"/>
        <v>-5.5511151231257827E-16</v>
      </c>
    </row>
    <row r="77" spans="2:34">
      <c r="E77">
        <f ca="1"/>
        <v>-6.609296443471635E-16</v>
      </c>
      <c r="F77">
        <f ca="1"/>
        <v>-7.7715611723760958E-16</v>
      </c>
      <c r="G77">
        <f ca="1"/>
        <v>5.5511151231257827E-16</v>
      </c>
      <c r="H77">
        <f ca="1"/>
        <v>1</v>
      </c>
      <c r="I77">
        <f ca="1"/>
        <v>1.4432899320127035E-15</v>
      </c>
      <c r="J77">
        <f ca="1"/>
        <v>-9.5756735873919752E-16</v>
      </c>
      <c r="K77">
        <f ca="1"/>
        <v>-6.6613381477509392E-16</v>
      </c>
      <c r="L77">
        <f ca="1"/>
        <v>-3.7747582837255322E-15</v>
      </c>
      <c r="M77">
        <f ca="1"/>
        <v>6.3837823915946501E-16</v>
      </c>
      <c r="N77">
        <f ca="1"/>
        <v>1.27675647831893E-15</v>
      </c>
      <c r="O77">
        <f ca="1"/>
        <v>3.7747582837255322E-15</v>
      </c>
      <c r="P77">
        <f ca="1"/>
        <v>5.5511151231257827E-16</v>
      </c>
      <c r="Q77">
        <f ca="1"/>
        <v>1.4432899320127035E-15</v>
      </c>
      <c r="R77">
        <f ca="1"/>
        <v>7.7715611723760958E-16</v>
      </c>
      <c r="S77">
        <f ca="1"/>
        <v>2.2759572004815709E-15</v>
      </c>
      <c r="T77">
        <f ca="1"/>
        <v>5.5511151231257827E-17</v>
      </c>
      <c r="U77">
        <f ca="1"/>
        <v>1.5543122344752192E-15</v>
      </c>
      <c r="V77">
        <f ca="1"/>
        <v>1.5265566588595902E-16</v>
      </c>
      <c r="W77">
        <f ca="1"/>
        <v>-1.9984014443252818E-15</v>
      </c>
      <c r="X77">
        <f ca="1"/>
        <v>3.8857805861880479E-16</v>
      </c>
      <c r="Y77">
        <f ca="1"/>
        <v>-3.9690473130349346E-15</v>
      </c>
      <c r="Z77">
        <f ca="1"/>
        <v>2.9976021664879227E-15</v>
      </c>
      <c r="AA77">
        <f ca="1"/>
        <v>1.8873791418627661E-15</v>
      </c>
      <c r="AB77">
        <f ca="1"/>
        <v>-1.27675647831893E-15</v>
      </c>
      <c r="AC77">
        <f ca="1"/>
        <v>6.9388939039072284E-16</v>
      </c>
      <c r="AD77">
        <f ca="1"/>
        <v>-2.8171909249863347E-15</v>
      </c>
      <c r="AE77">
        <f ca="1"/>
        <v>1.3600232051658168E-15</v>
      </c>
      <c r="AF77">
        <f ca="1"/>
        <v>3.219646771412954E-15</v>
      </c>
      <c r="AG77">
        <f ca="1"/>
        <v>-8.81239525796218E-16</v>
      </c>
      <c r="AH77">
        <f ca="1"/>
        <v>-7.7715611723760958E-16</v>
      </c>
    </row>
    <row r="78" spans="2:34">
      <c r="E78">
        <f ca="1"/>
        <v>1.1362438767648086E-15</v>
      </c>
      <c r="F78">
        <f ca="1"/>
        <v>-4.2188474935755949E-15</v>
      </c>
      <c r="G78">
        <f ca="1"/>
        <v>-6.6613381477509392E-16</v>
      </c>
      <c r="H78">
        <f ca="1"/>
        <v>0</v>
      </c>
      <c r="I78">
        <f ca="1"/>
        <v>1.0000000000000031</v>
      </c>
      <c r="J78">
        <f ca="1"/>
        <v>-7.3552275381416621E-16</v>
      </c>
      <c r="K78">
        <f ca="1"/>
        <v>-1.4432899320127035E-15</v>
      </c>
      <c r="L78">
        <f ca="1"/>
        <v>-3.3306690738754696E-16</v>
      </c>
      <c r="M78">
        <f ca="1"/>
        <v>-1.8041124150158794E-15</v>
      </c>
      <c r="N78">
        <f ca="1"/>
        <v>-4.4408920985006262E-16</v>
      </c>
      <c r="O78">
        <f ca="1"/>
        <v>3.4416913763379853E-15</v>
      </c>
      <c r="P78">
        <f ca="1"/>
        <v>-2.1094237467877974E-15</v>
      </c>
      <c r="Q78">
        <f ca="1"/>
        <v>-7.7715611723760958E-16</v>
      </c>
      <c r="R78">
        <f ca="1"/>
        <v>1.5543122344752192E-15</v>
      </c>
      <c r="S78">
        <f ca="1"/>
        <v>6.6613381477509392E-16</v>
      </c>
      <c r="T78">
        <f ca="1"/>
        <v>5.5511151231257827E-16</v>
      </c>
      <c r="U78">
        <f ca="1"/>
        <v>1.1102230246251565E-15</v>
      </c>
      <c r="V78">
        <f ca="1"/>
        <v>2.3175905639050143E-15</v>
      </c>
      <c r="W78">
        <f ca="1"/>
        <v>-6.6613381477509392E-16</v>
      </c>
      <c r="X78">
        <f ca="1"/>
        <v>3.8857805861880479E-16</v>
      </c>
      <c r="Y78">
        <f ca="1"/>
        <v>-6.9666494795228573E-15</v>
      </c>
      <c r="Z78">
        <f ca="1"/>
        <v>2.1094237467877974E-15</v>
      </c>
      <c r="AA78">
        <f ca="1"/>
        <v>1.1379786002407855E-15</v>
      </c>
      <c r="AB78">
        <f ca="1"/>
        <v>1.8318679906315083E-15</v>
      </c>
      <c r="AC78">
        <f ca="1"/>
        <v>1.27675647831893E-15</v>
      </c>
      <c r="AD78">
        <f ca="1"/>
        <v>-2.3592239273284576E-15</v>
      </c>
      <c r="AE78">
        <f ca="1"/>
        <v>2.6922908347160046E-15</v>
      </c>
      <c r="AF78">
        <f ca="1"/>
        <v>3.7747582837255322E-15</v>
      </c>
      <c r="AG78">
        <f ca="1"/>
        <v>3.2335245592207684E-15</v>
      </c>
      <c r="AH78">
        <f ca="1"/>
        <v>0</v>
      </c>
    </row>
    <row r="79" spans="2:34">
      <c r="E79">
        <f ca="1"/>
        <v>-5.7245874707234634E-17</v>
      </c>
      <c r="F79">
        <f ca="1"/>
        <v>-1.609823385706477E-15</v>
      </c>
      <c r="G79">
        <f ca="1"/>
        <v>-9.9920072216264089E-16</v>
      </c>
      <c r="H79">
        <f ca="1"/>
        <v>1.6375789613221059E-15</v>
      </c>
      <c r="I79">
        <f ca="1"/>
        <v>1.3322676295501878E-15</v>
      </c>
      <c r="J79">
        <f ca="1"/>
        <v>0.99999999999999911</v>
      </c>
      <c r="K79">
        <f ca="1"/>
        <v>-6.6613381477509392E-16</v>
      </c>
      <c r="L79">
        <f ca="1"/>
        <v>-2.8310687127941492E-15</v>
      </c>
      <c r="M79">
        <f ca="1"/>
        <v>-1.3322676295501878E-15</v>
      </c>
      <c r="N79">
        <f ca="1"/>
        <v>-4.4408920985006262E-16</v>
      </c>
      <c r="O79">
        <f ca="1"/>
        <v>5.2735593669694936E-15</v>
      </c>
      <c r="P79">
        <f ca="1"/>
        <v>-2.3592239273284576E-15</v>
      </c>
      <c r="Q79">
        <f ca="1"/>
        <v>-1.1102230246251565E-16</v>
      </c>
      <c r="R79">
        <f ca="1"/>
        <v>1.27675647831893E-15</v>
      </c>
      <c r="S79">
        <f ca="1"/>
        <v>-2.4980018054066022E-16</v>
      </c>
      <c r="T79">
        <f ca="1"/>
        <v>1.6653345369377348E-15</v>
      </c>
      <c r="U79">
        <f ca="1"/>
        <v>1.3322676295501878E-15</v>
      </c>
      <c r="V79">
        <f ca="1"/>
        <v>1.2490009027033011E-16</v>
      </c>
      <c r="W79">
        <f ca="1"/>
        <v>-5.5511151231257827E-16</v>
      </c>
      <c r="X79">
        <f ca="1"/>
        <v>-1.0685896612017132E-15</v>
      </c>
      <c r="Y79">
        <f ca="1"/>
        <v>-4.2604808569990382E-15</v>
      </c>
      <c r="Z79">
        <f ca="1"/>
        <v>6.3837823915946501E-16</v>
      </c>
      <c r="AA79">
        <f ca="1"/>
        <v>8.8817841970012523E-16</v>
      </c>
      <c r="AB79">
        <f ca="1"/>
        <v>-1.609823385706477E-15</v>
      </c>
      <c r="AC79">
        <f ca="1"/>
        <v>4.4408920985006262E-16</v>
      </c>
      <c r="AD79">
        <f ca="1"/>
        <v>-1.672273430841642E-15</v>
      </c>
      <c r="AE79">
        <f ca="1"/>
        <v>3.4694469519536142E-16</v>
      </c>
      <c r="AF79">
        <f ca="1"/>
        <v>1.7763568394002505E-15</v>
      </c>
      <c r="AG79">
        <f ca="1"/>
        <v>7.0082828429463007E-16</v>
      </c>
      <c r="AH79">
        <f ca="1"/>
        <v>4.163336342344337E-16</v>
      </c>
    </row>
    <row r="80" spans="2:34">
      <c r="E80">
        <f ca="1"/>
        <v>4.6837533851373792E-16</v>
      </c>
      <c r="F80">
        <f ca="1"/>
        <v>-2.6645352591003757E-15</v>
      </c>
      <c r="G80">
        <f ca="1"/>
        <v>-1.3322676295501878E-15</v>
      </c>
      <c r="H80">
        <f ca="1"/>
        <v>2.1094237467877974E-15</v>
      </c>
      <c r="I80">
        <f ca="1"/>
        <v>3.8857805861880479E-16</v>
      </c>
      <c r="J80">
        <f ca="1"/>
        <v>-1.0269562977782698E-15</v>
      </c>
      <c r="K80">
        <f ca="1"/>
        <v>1.0000000000000004</v>
      </c>
      <c r="L80">
        <f ca="1"/>
        <v>-3.4416913763379853E-15</v>
      </c>
      <c r="M80">
        <f ca="1"/>
        <v>-9.7144514654701197E-16</v>
      </c>
      <c r="N80">
        <f ca="1"/>
        <v>-1.4432899320127035E-15</v>
      </c>
      <c r="O80">
        <f ca="1"/>
        <v>5.5511151231257827E-15</v>
      </c>
      <c r="P80">
        <f ca="1"/>
        <v>1.27675647831893E-15</v>
      </c>
      <c r="Q80">
        <f ca="1"/>
        <v>-4.4408920985006262E-16</v>
      </c>
      <c r="R80">
        <f ca="1"/>
        <v>1.3322676295501878E-15</v>
      </c>
      <c r="S80">
        <f ca="1"/>
        <v>1.3877787807814457E-15</v>
      </c>
      <c r="T80">
        <f ca="1"/>
        <v>1.8873791418627661E-15</v>
      </c>
      <c r="U80">
        <f ca="1"/>
        <v>6.6613381477509392E-16</v>
      </c>
      <c r="V80">
        <f ca="1"/>
        <v>5.5511151231257827E-17</v>
      </c>
      <c r="W80">
        <f ca="1"/>
        <v>-2.2204460492503131E-15</v>
      </c>
      <c r="X80">
        <f ca="1"/>
        <v>-1.4432899320127035E-15</v>
      </c>
      <c r="Y80">
        <f ca="1"/>
        <v>-2.7200464103316335E-15</v>
      </c>
      <c r="Z80">
        <f ca="1"/>
        <v>4.9404924595819466E-15</v>
      </c>
      <c r="AA80">
        <f ca="1"/>
        <v>1.0824674490095276E-15</v>
      </c>
      <c r="AB80">
        <f ca="1"/>
        <v>-7.7715611723760958E-16</v>
      </c>
      <c r="AC80">
        <f ca="1"/>
        <v>-1.2490009027033011E-15</v>
      </c>
      <c r="AD80">
        <f ca="1"/>
        <v>-6.5225602696727947E-16</v>
      </c>
      <c r="AE80">
        <f ca="1"/>
        <v>5.5511151231257827E-17</v>
      </c>
      <c r="AF80">
        <f ca="1"/>
        <v>3.219646771412954E-15</v>
      </c>
      <c r="AG80">
        <f ca="1"/>
        <v>4.4755865680201623E-16</v>
      </c>
      <c r="AH80">
        <f ca="1"/>
        <v>-2.7755575615628914E-16</v>
      </c>
    </row>
    <row r="81" spans="5:34">
      <c r="E81">
        <f ca="1"/>
        <v>-1.3383391617161067E-15</v>
      </c>
      <c r="F81">
        <f ca="1"/>
        <v>6.6613381477509392E-16</v>
      </c>
      <c r="G81">
        <f ca="1"/>
        <v>2.3314683517128287E-15</v>
      </c>
      <c r="H81">
        <f ca="1"/>
        <v>1.5265566588595902E-15</v>
      </c>
      <c r="I81">
        <f ca="1"/>
        <v>4.2466030691912238E-15</v>
      </c>
      <c r="J81">
        <f ca="1"/>
        <v>-2.491062911502695E-15</v>
      </c>
      <c r="K81">
        <f ca="1"/>
        <v>-2.1094237467877974E-15</v>
      </c>
      <c r="L81">
        <f ca="1"/>
        <v>0.99999999999999822</v>
      </c>
      <c r="M81">
        <f ca="1"/>
        <v>-3.0808688933348094E-15</v>
      </c>
      <c r="N81">
        <f ca="1"/>
        <v>-2.7755575615628914E-17</v>
      </c>
      <c r="O81">
        <f ca="1"/>
        <v>3.6082248300317588E-15</v>
      </c>
      <c r="P81">
        <f ca="1"/>
        <v>-2.3592239273284576E-15</v>
      </c>
      <c r="Q81">
        <f ca="1"/>
        <v>-6.106226635438361E-16</v>
      </c>
      <c r="R81">
        <f ca="1"/>
        <v>-1.6653345369377348E-16</v>
      </c>
      <c r="S81">
        <f ca="1"/>
        <v>4.5796699765787707E-15</v>
      </c>
      <c r="T81">
        <f ca="1"/>
        <v>6.3837823915946501E-16</v>
      </c>
      <c r="U81">
        <f ca="1"/>
        <v>7.7715611723760958E-16</v>
      </c>
      <c r="V81">
        <f ca="1"/>
        <v>3.0669911055269949E-15</v>
      </c>
      <c r="W81">
        <f ca="1"/>
        <v>-2.4980018054066022E-16</v>
      </c>
      <c r="X81">
        <f ca="1"/>
        <v>9.7144514654701197E-16</v>
      </c>
      <c r="Y81">
        <f ca="1"/>
        <v>-5.6343818499726694E-15</v>
      </c>
      <c r="Z81">
        <f ca="1"/>
        <v>-2.7478019859472624E-15</v>
      </c>
      <c r="AA81">
        <f ca="1"/>
        <v>4.4408920985006262E-16</v>
      </c>
      <c r="AB81">
        <f ca="1"/>
        <v>-2.4980018054066022E-15</v>
      </c>
      <c r="AC81">
        <f ca="1"/>
        <v>1.7347234759768071E-15</v>
      </c>
      <c r="AD81">
        <f ca="1"/>
        <v>1.4918621893400541E-15</v>
      </c>
      <c r="AE81">
        <f ca="1"/>
        <v>2.581268532253489E-15</v>
      </c>
      <c r="AF81">
        <f ca="1"/>
        <v>1.7763568394002505E-15</v>
      </c>
      <c r="AG81">
        <f ca="1"/>
        <v>2.2083029849184754E-15</v>
      </c>
      <c r="AH81">
        <f ca="1"/>
        <v>-6.106226635438361E-16</v>
      </c>
    </row>
    <row r="82" spans="5:34">
      <c r="E82">
        <f ca="1"/>
        <v>5.4990734188464785E-16</v>
      </c>
      <c r="F82">
        <f ca="1"/>
        <v>2.6645352591003757E-15</v>
      </c>
      <c r="G82">
        <f ca="1"/>
        <v>2.2204460492503131E-16</v>
      </c>
      <c r="H82">
        <f ca="1"/>
        <v>5.5511151231257827E-17</v>
      </c>
      <c r="I82">
        <f ca="1"/>
        <v>1.3877787807814457E-15</v>
      </c>
      <c r="J82">
        <f ca="1"/>
        <v>-8.7430063189231078E-16</v>
      </c>
      <c r="K82">
        <f ca="1"/>
        <v>-1.2212453270876722E-15</v>
      </c>
      <c r="L82">
        <f ca="1"/>
        <v>-5.2180482157382357E-15</v>
      </c>
      <c r="M82">
        <f ca="1"/>
        <v>0.99999999999999845</v>
      </c>
      <c r="N82">
        <f ca="1"/>
        <v>1.27675647831893E-15</v>
      </c>
      <c r="O82">
        <f ca="1"/>
        <v>2.886579864025407E-15</v>
      </c>
      <c r="P82">
        <f ca="1"/>
        <v>-1.9984014443252818E-15</v>
      </c>
      <c r="Q82">
        <f ca="1"/>
        <v>1.4432899320127035E-15</v>
      </c>
      <c r="R82">
        <f ca="1"/>
        <v>2.2204460492503131E-16</v>
      </c>
      <c r="S82">
        <f ca="1"/>
        <v>3.3861802251067274E-15</v>
      </c>
      <c r="T82">
        <f ca="1"/>
        <v>-5.5511151231257827E-17</v>
      </c>
      <c r="U82">
        <f ca="1"/>
        <v>1.1102230246251565E-15</v>
      </c>
      <c r="V82">
        <f ca="1"/>
        <v>6.5225602696727947E-16</v>
      </c>
      <c r="W82">
        <f ca="1"/>
        <v>-6.3837823915946501E-15</v>
      </c>
      <c r="X82">
        <f ca="1"/>
        <v>7.7715611723760958E-16</v>
      </c>
      <c r="Y82">
        <f ca="1"/>
        <v>-3.0253577421035516E-15</v>
      </c>
      <c r="Z82">
        <f ca="1"/>
        <v>-6.106226635438361E-16</v>
      </c>
      <c r="AA82">
        <f ca="1"/>
        <v>2.2204460492503131E-15</v>
      </c>
      <c r="AB82">
        <f ca="1"/>
        <v>-2.9976021664879227E-15</v>
      </c>
      <c r="AC82">
        <f ca="1"/>
        <v>5.8286708792820718E-16</v>
      </c>
      <c r="AD82">
        <f ca="1"/>
        <v>-1.4849232954361469E-15</v>
      </c>
      <c r="AE82">
        <f ca="1"/>
        <v>1.4988010832439613E-15</v>
      </c>
      <c r="AF82">
        <f ca="1"/>
        <v>5.1070259132757201E-15</v>
      </c>
      <c r="AG82">
        <f ca="1"/>
        <v>-1.2975731600306517E-15</v>
      </c>
      <c r="AH82">
        <f ca="1"/>
        <v>7.7715611723760958E-16</v>
      </c>
    </row>
    <row r="83" spans="5:34">
      <c r="E83">
        <f ca="1"/>
        <v>4.0939474033052647E-16</v>
      </c>
      <c r="F83">
        <f ca="1"/>
        <v>1.6653345369377348E-15</v>
      </c>
      <c r="G83">
        <f ca="1"/>
        <v>6.6613381477509392E-16</v>
      </c>
      <c r="H83">
        <f ca="1"/>
        <v>1.1379786002407855E-15</v>
      </c>
      <c r="I83">
        <f ca="1"/>
        <v>3.3861802251067274E-15</v>
      </c>
      <c r="J83">
        <f ca="1"/>
        <v>-1.762479051592436E-15</v>
      </c>
      <c r="K83">
        <f ca="1"/>
        <v>-2.2204460492503131E-15</v>
      </c>
      <c r="L83">
        <f ca="1"/>
        <v>-5.3290705182007514E-15</v>
      </c>
      <c r="M83">
        <f ca="1"/>
        <v>-1.915134717478395E-15</v>
      </c>
      <c r="N83">
        <f ca="1"/>
        <v>1.0000000000000009</v>
      </c>
      <c r="O83">
        <f ca="1"/>
        <v>4.1078251911130792E-15</v>
      </c>
      <c r="P83">
        <f ca="1"/>
        <v>-3.3861802251067274E-15</v>
      </c>
      <c r="Q83">
        <f ca="1"/>
        <v>1.1102230246251565E-16</v>
      </c>
      <c r="R83">
        <f ca="1"/>
        <v>-6.6613381477509392E-16</v>
      </c>
      <c r="S83">
        <f ca="1"/>
        <v>4.1078251911130792E-15</v>
      </c>
      <c r="T83">
        <f ca="1"/>
        <v>-1.6653345369377348E-16</v>
      </c>
      <c r="U83">
        <f ca="1"/>
        <v>1.1102230246251565E-15</v>
      </c>
      <c r="V83">
        <f ca="1"/>
        <v>1.9012569296705806E-15</v>
      </c>
      <c r="W83">
        <f ca="1"/>
        <v>-4.801714581503802E-15</v>
      </c>
      <c r="X83">
        <f ca="1"/>
        <v>1.8318679906315083E-15</v>
      </c>
      <c r="Y83">
        <f ca="1"/>
        <v>-3.8857805861880479E-15</v>
      </c>
      <c r="Z83">
        <f ca="1"/>
        <v>-1.4988010832439613E-15</v>
      </c>
      <c r="AA83">
        <f ca="1"/>
        <v>1.2212453270876722E-15</v>
      </c>
      <c r="AB83">
        <f ca="1"/>
        <v>-2.9698465908722937E-15</v>
      </c>
      <c r="AC83">
        <f ca="1"/>
        <v>3.3306690738754696E-16</v>
      </c>
      <c r="AD83">
        <f ca="1"/>
        <v>8.3266726846886741E-16</v>
      </c>
      <c r="AE83">
        <f ca="1"/>
        <v>-2.7755575615628914E-16</v>
      </c>
      <c r="AF83">
        <f ca="1"/>
        <v>4.6629367034256575E-15</v>
      </c>
      <c r="AG83">
        <f ca="1"/>
        <v>-2.8796409701214998E-16</v>
      </c>
      <c r="AH83">
        <f ca="1"/>
        <v>9.4368957093138306E-16</v>
      </c>
    </row>
    <row r="84" spans="5:34">
      <c r="E84">
        <f ca="1"/>
        <v>2.1857515797307769E-15</v>
      </c>
      <c r="F84">
        <f ca="1"/>
        <v>-2.55351295663786E-15</v>
      </c>
      <c r="G84">
        <f ca="1"/>
        <v>4.9960036108132044E-16</v>
      </c>
      <c r="H84">
        <f ca="1"/>
        <v>8.4654505627668186E-16</v>
      </c>
      <c r="I84">
        <f ca="1"/>
        <v>5.3568260938163803E-15</v>
      </c>
      <c r="J84">
        <f ca="1"/>
        <v>-1.3739009929736312E-15</v>
      </c>
      <c r="K84">
        <f ca="1"/>
        <v>-1.3877787807814457E-15</v>
      </c>
      <c r="L84">
        <f ca="1"/>
        <v>-6.3282712403633923E-15</v>
      </c>
      <c r="M84">
        <f ca="1"/>
        <v>-2.4147350785597155E-15</v>
      </c>
      <c r="N84">
        <f ca="1"/>
        <v>-1.9428902930940239E-16</v>
      </c>
      <c r="O84">
        <f ca="1"/>
        <v>1.0000000000000056</v>
      </c>
      <c r="P84">
        <f ca="1"/>
        <v>-1.8873791418627661E-15</v>
      </c>
      <c r="Q84">
        <f ca="1"/>
        <v>-1.1102230246251565E-16</v>
      </c>
      <c r="R84">
        <f ca="1"/>
        <v>1.2212453270876722E-15</v>
      </c>
      <c r="S84">
        <f ca="1"/>
        <v>3.7470027081099033E-15</v>
      </c>
      <c r="T84">
        <f ca="1"/>
        <v>-1.3877787807814457E-16</v>
      </c>
      <c r="U84">
        <f ca="1"/>
        <v>1.3600232051658168E-15</v>
      </c>
      <c r="V84">
        <f ca="1"/>
        <v>1.5543122344752192E-15</v>
      </c>
      <c r="W84">
        <f ca="1"/>
        <v>-2.8033131371785203E-15</v>
      </c>
      <c r="X84">
        <f ca="1"/>
        <v>1.9984014443252818E-15</v>
      </c>
      <c r="Y84">
        <f ca="1"/>
        <v>-6.8001160258290838E-15</v>
      </c>
      <c r="Z84">
        <f ca="1"/>
        <v>-1.3045120539345589E-15</v>
      </c>
      <c r="AA84">
        <f ca="1"/>
        <v>2.9837243786801082E-15</v>
      </c>
      <c r="AB84">
        <f ca="1"/>
        <v>-3.9968028886505635E-15</v>
      </c>
      <c r="AC84">
        <f ca="1"/>
        <v>1.2490009027033011E-15</v>
      </c>
      <c r="AD84">
        <f ca="1"/>
        <v>-3.0322966360074588E-15</v>
      </c>
      <c r="AE84">
        <f ca="1"/>
        <v>1.1032841307212493E-15</v>
      </c>
      <c r="AF84">
        <f ca="1"/>
        <v>6.4948046940571658E-15</v>
      </c>
      <c r="AG84">
        <f ca="1"/>
        <v>1.8214596497756474E-15</v>
      </c>
      <c r="AH84">
        <f ca="1"/>
        <v>7.2164496600635175E-16</v>
      </c>
    </row>
    <row r="85" spans="5:34">
      <c r="E85">
        <f ca="1"/>
        <v>6.2450045135165055E-16</v>
      </c>
      <c r="F85">
        <f ca="1"/>
        <v>-9.9920072216264089E-16</v>
      </c>
      <c r="G85">
        <f ca="1"/>
        <v>-9.9920072216264089E-16</v>
      </c>
      <c r="H85">
        <f ca="1"/>
        <v>2.1094237467877974E-15</v>
      </c>
      <c r="I85">
        <f ca="1"/>
        <v>-2.7755575615628914E-16</v>
      </c>
      <c r="J85">
        <f ca="1"/>
        <v>-1.2906342661267445E-15</v>
      </c>
      <c r="K85">
        <f ca="1"/>
        <v>-1.4432899320127035E-15</v>
      </c>
      <c r="L85">
        <f ca="1"/>
        <v>-4.4408920985006262E-15</v>
      </c>
      <c r="M85">
        <f ca="1"/>
        <v>-1.1102230246251565E-15</v>
      </c>
      <c r="N85">
        <f ca="1"/>
        <v>5.5511151231257827E-17</v>
      </c>
      <c r="O85">
        <f ca="1"/>
        <v>3.8857805861880479E-15</v>
      </c>
      <c r="P85">
        <f ca="1"/>
        <v>1.0000000000000009</v>
      </c>
      <c r="Q85">
        <f ca="1"/>
        <v>-4.4408920985006262E-16</v>
      </c>
      <c r="R85">
        <f ca="1"/>
        <v>2.4424906541753444E-15</v>
      </c>
      <c r="S85">
        <f ca="1"/>
        <v>-7.7715611723760958E-16</v>
      </c>
      <c r="T85">
        <f ca="1"/>
        <v>7.2164496600635175E-16</v>
      </c>
      <c r="U85">
        <f ca="1"/>
        <v>7.7715611723760958E-16</v>
      </c>
      <c r="V85">
        <f ca="1"/>
        <v>1.0130785099704553E-15</v>
      </c>
      <c r="W85">
        <f ca="1"/>
        <v>-2.2204460492503131E-15</v>
      </c>
      <c r="X85">
        <f ca="1"/>
        <v>-9.1593399531575415E-16</v>
      </c>
      <c r="Y85">
        <f ca="1"/>
        <v>-2.2204460492503131E-15</v>
      </c>
      <c r="Z85">
        <f ca="1"/>
        <v>1.8596235662471372E-15</v>
      </c>
      <c r="AA85">
        <f ca="1"/>
        <v>8.6042284408449632E-16</v>
      </c>
      <c r="AB85">
        <f ca="1"/>
        <v>-4.4408920985006262E-16</v>
      </c>
      <c r="AC85">
        <f ca="1"/>
        <v>-1.1102230246251565E-16</v>
      </c>
      <c r="AD85">
        <f ca="1"/>
        <v>-9.0205620750793969E-16</v>
      </c>
      <c r="AE85">
        <f ca="1"/>
        <v>3.0531133177191805E-16</v>
      </c>
      <c r="AF85">
        <f ca="1"/>
        <v>3.1086244689504383E-15</v>
      </c>
      <c r="AG85">
        <f ca="1"/>
        <v>-3.434752482434078E-16</v>
      </c>
      <c r="AH85">
        <f ca="1"/>
        <v>-9.9920072216264089E-16</v>
      </c>
    </row>
    <row r="86" spans="5:34">
      <c r="E86">
        <f ca="1"/>
        <v>7.5286998857393428E-16</v>
      </c>
      <c r="F86">
        <f ca="1"/>
        <v>1.3322676295501878E-15</v>
      </c>
      <c r="G86">
        <f ca="1"/>
        <v>2.6645352591003757E-15</v>
      </c>
      <c r="H86">
        <f ca="1"/>
        <v>-1.0547118733938987E-15</v>
      </c>
      <c r="I86">
        <f ca="1"/>
        <v>3.1641356201816961E-15</v>
      </c>
      <c r="J86">
        <f ca="1"/>
        <v>-1.609823385706477E-15</v>
      </c>
      <c r="K86">
        <f ca="1"/>
        <v>-1.3322676295501878E-15</v>
      </c>
      <c r="L86">
        <f ca="1"/>
        <v>-3.6637359812630166E-15</v>
      </c>
      <c r="M86">
        <f ca="1"/>
        <v>-1.9706458687096529E-15</v>
      </c>
      <c r="N86">
        <f ca="1"/>
        <v>7.2164496600635175E-16</v>
      </c>
      <c r="O86">
        <f ca="1"/>
        <v>1.2212453270876722E-15</v>
      </c>
      <c r="P86">
        <f ca="1"/>
        <v>-3.0531133177191805E-15</v>
      </c>
      <c r="Q86">
        <f ca="1"/>
        <v>1.0000000000000013</v>
      </c>
      <c r="R86">
        <f ca="1"/>
        <v>-1.6653345369377348E-15</v>
      </c>
      <c r="S86">
        <f ca="1"/>
        <v>8.3266726846886741E-16</v>
      </c>
      <c r="T86">
        <f ca="1"/>
        <v>-5.5511151231257827E-17</v>
      </c>
      <c r="U86">
        <f ca="1"/>
        <v>1.3322676295501878E-15</v>
      </c>
      <c r="V86">
        <f ca="1"/>
        <v>3.7331249203020889E-15</v>
      </c>
      <c r="W86">
        <f ca="1"/>
        <v>-3.219646771412954E-15</v>
      </c>
      <c r="X86">
        <f ca="1"/>
        <v>2.0816681711721685E-15</v>
      </c>
      <c r="Y86">
        <f ca="1"/>
        <v>-5.9674487573602164E-15</v>
      </c>
      <c r="Z86">
        <f ca="1"/>
        <v>-2.8310687127941492E-15</v>
      </c>
      <c r="AA86">
        <f ca="1"/>
        <v>1.4988010832439613E-15</v>
      </c>
      <c r="AB86">
        <f ca="1"/>
        <v>-1.6653345369377348E-16</v>
      </c>
      <c r="AC86">
        <f ca="1"/>
        <v>3.1918911957973251E-15</v>
      </c>
      <c r="AD86">
        <f ca="1"/>
        <v>-1.8041124150158794E-16</v>
      </c>
      <c r="AE86">
        <f ca="1"/>
        <v>2.7755575615628914E-15</v>
      </c>
      <c r="AF86">
        <f ca="1"/>
        <v>2.3314683517128287E-15</v>
      </c>
      <c r="AG86">
        <f ca="1"/>
        <v>6.5225602696727947E-16</v>
      </c>
      <c r="AH86">
        <f ca="1"/>
        <v>7.7715611723760958E-16</v>
      </c>
    </row>
    <row r="87" spans="5:34">
      <c r="E87">
        <f ca="1"/>
        <v>1.259409243559162E-15</v>
      </c>
      <c r="F87">
        <f ca="1"/>
        <v>-7.7715611723760958E-16</v>
      </c>
      <c r="G87">
        <f ca="1"/>
        <v>-7.7715611723760958E-16</v>
      </c>
      <c r="H87">
        <f ca="1"/>
        <v>-1.3045120539345589E-15</v>
      </c>
      <c r="I87">
        <f ca="1"/>
        <v>3.3306690738754696E-16</v>
      </c>
      <c r="J87">
        <f ca="1"/>
        <v>-1.1934897514720433E-15</v>
      </c>
      <c r="K87">
        <f ca="1"/>
        <v>-6.6613381477509392E-16</v>
      </c>
      <c r="L87">
        <f ca="1"/>
        <v>-1.8873791418627661E-15</v>
      </c>
      <c r="M87">
        <f ca="1"/>
        <v>1.2212453270876722E-15</v>
      </c>
      <c r="N87">
        <f ca="1"/>
        <v>-9.1593399531575415E-16</v>
      </c>
      <c r="O87">
        <f ca="1"/>
        <v>1.5543122344752192E-15</v>
      </c>
      <c r="P87">
        <f ca="1"/>
        <v>-4.9960036108132044E-16</v>
      </c>
      <c r="Q87">
        <f ca="1"/>
        <v>1.1102230246251565E-16</v>
      </c>
      <c r="R87">
        <f ca="1"/>
        <v>1.0000000000000004</v>
      </c>
      <c r="S87">
        <f ca="1"/>
        <v>1.7208456881689926E-15</v>
      </c>
      <c r="T87">
        <f ca="1"/>
        <v>1.1102230246251565E-15</v>
      </c>
      <c r="U87">
        <f ca="1"/>
        <v>8.3266726846886741E-16</v>
      </c>
      <c r="V87">
        <f ca="1"/>
        <v>3.1918911957973251E-16</v>
      </c>
      <c r="W87">
        <f ca="1"/>
        <v>-3.5804692544161298E-15</v>
      </c>
      <c r="X87">
        <f ca="1"/>
        <v>1.1657341758564144E-15</v>
      </c>
      <c r="Y87">
        <f ca="1"/>
        <v>-2.2620794126737565E-15</v>
      </c>
      <c r="Z87">
        <f ca="1"/>
        <v>4.163336342344337E-16</v>
      </c>
      <c r="AA87">
        <f ca="1"/>
        <v>3.0253577421035516E-15</v>
      </c>
      <c r="AB87">
        <f ca="1"/>
        <v>-6.106226635438361E-16</v>
      </c>
      <c r="AC87">
        <f ca="1"/>
        <v>-2.7755575615628914E-17</v>
      </c>
      <c r="AD87">
        <f ca="1"/>
        <v>-1.2073675392798577E-15</v>
      </c>
      <c r="AE87">
        <f ca="1"/>
        <v>2.4980018054066022E-16</v>
      </c>
      <c r="AF87">
        <f ca="1"/>
        <v>2.4980018054066022E-15</v>
      </c>
      <c r="AG87">
        <f ca="1"/>
        <v>-7.4940054162198066E-16</v>
      </c>
      <c r="AH87">
        <f ca="1"/>
        <v>-7.7715611723760958E-16</v>
      </c>
    </row>
    <row r="88" spans="5:34">
      <c r="E88">
        <f ca="1"/>
        <v>2.7408630920433552E-16</v>
      </c>
      <c r="F88">
        <f ca="1"/>
        <v>5.5511151231257827E-16</v>
      </c>
      <c r="G88">
        <f ca="1"/>
        <v>2.2204460492503131E-16</v>
      </c>
      <c r="H88">
        <f ca="1"/>
        <v>2.4424906541753444E-15</v>
      </c>
      <c r="I88">
        <f ca="1"/>
        <v>2.6645352591003757E-15</v>
      </c>
      <c r="J88">
        <f ca="1"/>
        <v>-1.429412144204889E-15</v>
      </c>
      <c r="K88">
        <f ca="1"/>
        <v>-1.1657341758564144E-15</v>
      </c>
      <c r="L88">
        <f ca="1"/>
        <v>-5.3290705182007514E-15</v>
      </c>
      <c r="M88">
        <f ca="1"/>
        <v>-2.3314683517128287E-15</v>
      </c>
      <c r="N88">
        <f ca="1"/>
        <v>-7.7715611723760958E-16</v>
      </c>
      <c r="O88">
        <f ca="1"/>
        <v>5.773159728050814E-15</v>
      </c>
      <c r="P88">
        <f ca="1"/>
        <v>-2.886579864025407E-15</v>
      </c>
      <c r="Q88">
        <f ca="1"/>
        <v>1.1102230246251565E-15</v>
      </c>
      <c r="R88">
        <f ca="1"/>
        <v>5.5511151231257827E-17</v>
      </c>
      <c r="S88">
        <f ca="1"/>
        <v>1.000000000000004</v>
      </c>
      <c r="T88">
        <f ca="1"/>
        <v>-5.2735593669694936E-16</v>
      </c>
      <c r="U88">
        <f ca="1"/>
        <v>2.7755575615628914E-16</v>
      </c>
      <c r="V88">
        <f ca="1"/>
        <v>2.095545958979983E-15</v>
      </c>
      <c r="W88">
        <f ca="1"/>
        <v>-2.1926904736346842E-15</v>
      </c>
      <c r="X88">
        <f ca="1"/>
        <v>-1.3877787807814457E-17</v>
      </c>
      <c r="Y88">
        <f ca="1"/>
        <v>-8.1046280797636427E-15</v>
      </c>
      <c r="Z88">
        <f ca="1"/>
        <v>-2.9976021664879227E-15</v>
      </c>
      <c r="AA88">
        <f ca="1"/>
        <v>-9.9920072216264089E-16</v>
      </c>
      <c r="AB88">
        <f ca="1"/>
        <v>-9.7144514654701197E-16</v>
      </c>
      <c r="AC88">
        <f ca="1"/>
        <v>1.4155343563970746E-15</v>
      </c>
      <c r="AD88">
        <f ca="1"/>
        <v>5.6898930012039273E-16</v>
      </c>
      <c r="AE88">
        <f ca="1"/>
        <v>9.5756735873919752E-16</v>
      </c>
      <c r="AF88">
        <f ca="1"/>
        <v>6.3837823915946501E-15</v>
      </c>
      <c r="AG88">
        <f ca="1"/>
        <v>1.268082860939046E-15</v>
      </c>
      <c r="AH88">
        <f ca="1"/>
        <v>5.2735593669694936E-16</v>
      </c>
    </row>
    <row r="89" spans="5:34">
      <c r="E89">
        <f ca="1"/>
        <v>6.9388939039072284E-16</v>
      </c>
      <c r="F89">
        <f ca="1"/>
        <v>-6.6613381477509392E-16</v>
      </c>
      <c r="G89">
        <f ca="1"/>
        <v>3.3306690738754696E-16</v>
      </c>
      <c r="H89">
        <f ca="1"/>
        <v>1.5265566588595902E-15</v>
      </c>
      <c r="I89">
        <f ca="1"/>
        <v>5.6343818499726694E-15</v>
      </c>
      <c r="J89">
        <f ca="1"/>
        <v>-2.491062911502695E-15</v>
      </c>
      <c r="K89">
        <f ca="1"/>
        <v>-3.0531133177191805E-15</v>
      </c>
      <c r="L89">
        <f ca="1"/>
        <v>-6.2727600891321345E-15</v>
      </c>
      <c r="M89">
        <f ca="1"/>
        <v>-1.4710455076283324E-15</v>
      </c>
      <c r="N89">
        <f ca="1"/>
        <v>1.2212453270876722E-15</v>
      </c>
      <c r="O89">
        <f ca="1"/>
        <v>6.3282712403633923E-15</v>
      </c>
      <c r="P89">
        <f ca="1"/>
        <v>-1.6930901125533637E-15</v>
      </c>
      <c r="Q89">
        <f ca="1"/>
        <v>1.1102230246251565E-16</v>
      </c>
      <c r="R89">
        <f ca="1"/>
        <v>-2.886579864025407E-15</v>
      </c>
      <c r="S89">
        <f ca="1"/>
        <v>3.5804692544161298E-15</v>
      </c>
      <c r="T89">
        <f ca="1"/>
        <v>0.99999999999999933</v>
      </c>
      <c r="U89">
        <f ca="1"/>
        <v>1.8873791418627661E-15</v>
      </c>
      <c r="V89">
        <f ca="1"/>
        <v>2.4633073358870661E-15</v>
      </c>
      <c r="W89">
        <f ca="1"/>
        <v>-3.7192471324942744E-15</v>
      </c>
      <c r="X89">
        <f ca="1"/>
        <v>6.3837823915946501E-16</v>
      </c>
      <c r="Y89">
        <f ca="1"/>
        <v>-5.8564264548977008E-15</v>
      </c>
      <c r="Z89">
        <f ca="1"/>
        <v>-3.8302694349567901E-15</v>
      </c>
      <c r="AA89">
        <f ca="1"/>
        <v>7.9103390504542404E-16</v>
      </c>
      <c r="AB89">
        <f ca="1"/>
        <v>-1.8041124150158794E-15</v>
      </c>
      <c r="AC89">
        <f ca="1"/>
        <v>1.8457457784393227E-15</v>
      </c>
      <c r="AD89">
        <f ca="1"/>
        <v>-8.5348395018058909E-16</v>
      </c>
      <c r="AE89">
        <f ca="1"/>
        <v>-1.5959455978986625E-16</v>
      </c>
      <c r="AF89">
        <f ca="1"/>
        <v>4.2743586448068527E-15</v>
      </c>
      <c r="AG89">
        <f ca="1"/>
        <v>1.1449174941446927E-15</v>
      </c>
      <c r="AH89">
        <f ca="1"/>
        <v>3.0531133177191805E-16</v>
      </c>
    </row>
    <row r="90" spans="5:34">
      <c r="E90">
        <f ca="1"/>
        <v>7.3552275381416621E-16</v>
      </c>
      <c r="F90">
        <f ca="1"/>
        <v>-4.4408920985006262E-16</v>
      </c>
      <c r="G90">
        <f ca="1"/>
        <v>8.8817841970012523E-16</v>
      </c>
      <c r="H90">
        <f ca="1"/>
        <v>1.6653345369377348E-16</v>
      </c>
      <c r="I90">
        <f ca="1"/>
        <v>5.6621374255882984E-15</v>
      </c>
      <c r="J90">
        <f ca="1"/>
        <v>-1.8179902028236938E-15</v>
      </c>
      <c r="K90">
        <f ca="1"/>
        <v>-2.9976021664879227E-15</v>
      </c>
      <c r="L90">
        <f ca="1"/>
        <v>-4.2188474935755949E-15</v>
      </c>
      <c r="M90">
        <f ca="1"/>
        <v>-2.1649348980190553E-15</v>
      </c>
      <c r="N90">
        <f ca="1"/>
        <v>1.9428902930940239E-15</v>
      </c>
      <c r="O90">
        <f ca="1"/>
        <v>3.5527136788005009E-15</v>
      </c>
      <c r="P90">
        <f ca="1"/>
        <v>-5.0515147620444623E-15</v>
      </c>
      <c r="Q90">
        <f ca="1"/>
        <v>-6.6613381477509392E-16</v>
      </c>
      <c r="R90">
        <f ca="1"/>
        <v>-8.8817841970012523E-16</v>
      </c>
      <c r="S90">
        <f ca="1"/>
        <v>3.9968028886505635E-15</v>
      </c>
      <c r="T90">
        <f ca="1"/>
        <v>-6.6613381477509392E-16</v>
      </c>
      <c r="U90">
        <f ca="1"/>
        <v>1.0000000000000011</v>
      </c>
      <c r="V90">
        <f ca="1"/>
        <v>4.0384362520740069E-15</v>
      </c>
      <c r="W90">
        <f ca="1"/>
        <v>-3.7192471324942744E-15</v>
      </c>
      <c r="X90">
        <f ca="1"/>
        <v>2.4980018054066022E-15</v>
      </c>
      <c r="Y90">
        <f ca="1"/>
        <v>-6.2172489379008766E-15</v>
      </c>
      <c r="Z90">
        <f ca="1"/>
        <v>-1.1102230246251565E-15</v>
      </c>
      <c r="AA90">
        <f ca="1"/>
        <v>1.2490009027033011E-15</v>
      </c>
      <c r="AB90">
        <f ca="1"/>
        <v>-1.9984014443252818E-15</v>
      </c>
      <c r="AC90">
        <f ca="1"/>
        <v>1.5543122344752192E-15</v>
      </c>
      <c r="AD90">
        <f ca="1"/>
        <v>-1.1379786002407855E-15</v>
      </c>
      <c r="AE90">
        <f ca="1"/>
        <v>3.1086244689504383E-15</v>
      </c>
      <c r="AF90">
        <f ca="1"/>
        <v>4.8849813083506888E-15</v>
      </c>
      <c r="AG90">
        <f ca="1"/>
        <v>2.6922908347160046E-15</v>
      </c>
      <c r="AH90">
        <f ca="1"/>
        <v>-3.3306690738754696E-16</v>
      </c>
    </row>
    <row r="91" spans="5:34">
      <c r="E91">
        <f ca="1"/>
        <v>4.1286418728248009E-16</v>
      </c>
      <c r="F91">
        <f ca="1"/>
        <v>1.7763568394002505E-15</v>
      </c>
      <c r="G91">
        <f ca="1"/>
        <v>0</v>
      </c>
      <c r="H91">
        <f ca="1"/>
        <v>6.6613381477509392E-16</v>
      </c>
      <c r="I91">
        <f ca="1"/>
        <v>5.1625370645069779E-15</v>
      </c>
      <c r="J91">
        <f ca="1"/>
        <v>-1.7486012637846216E-15</v>
      </c>
      <c r="K91">
        <f ca="1"/>
        <v>-2.2204460492503131E-15</v>
      </c>
      <c r="L91">
        <f ca="1"/>
        <v>-7.5495165674510645E-15</v>
      </c>
      <c r="M91">
        <f ca="1"/>
        <v>3.6082248300317588E-16</v>
      </c>
      <c r="N91">
        <f ca="1"/>
        <v>1.3045120539345589E-15</v>
      </c>
      <c r="O91">
        <f ca="1"/>
        <v>4.7739590058881731E-15</v>
      </c>
      <c r="P91">
        <f ca="1"/>
        <v>-5.0515147620444623E-15</v>
      </c>
      <c r="Q91">
        <f ca="1"/>
        <v>2.2204460492503131E-15</v>
      </c>
      <c r="R91">
        <f ca="1"/>
        <v>-1.2212453270876722E-15</v>
      </c>
      <c r="S91">
        <f ca="1"/>
        <v>6.3282712403633923E-15</v>
      </c>
      <c r="T91">
        <f ca="1"/>
        <v>5.5511151231257827E-17</v>
      </c>
      <c r="U91">
        <f ca="1"/>
        <v>1.8318679906315083E-15</v>
      </c>
      <c r="V91">
        <f ca="1"/>
        <v>1.0000000000000024</v>
      </c>
      <c r="W91">
        <f ca="1"/>
        <v>-6.5780714209040525E-15</v>
      </c>
      <c r="X91">
        <f ca="1"/>
        <v>2.4147350785597155E-15</v>
      </c>
      <c r="Y91">
        <f ca="1"/>
        <v>-2.1649348980190553E-15</v>
      </c>
      <c r="Z91">
        <f ca="1"/>
        <v>-4.5241588253475129E-15</v>
      </c>
      <c r="AA91">
        <f ca="1"/>
        <v>2.4702462297909733E-15</v>
      </c>
      <c r="AB91">
        <f ca="1"/>
        <v>-4.1355807667287081E-15</v>
      </c>
      <c r="AC91">
        <f ca="1"/>
        <v>1.915134717478395E-15</v>
      </c>
      <c r="AD91">
        <f ca="1"/>
        <v>-1.1934897514720433E-15</v>
      </c>
      <c r="AE91">
        <f ca="1"/>
        <v>1.3600232051658168E-15</v>
      </c>
      <c r="AF91">
        <f ca="1"/>
        <v>7.1054273576010019E-15</v>
      </c>
      <c r="AG91">
        <f ca="1"/>
        <v>-1.672273430841642E-15</v>
      </c>
      <c r="AH91">
        <f ca="1"/>
        <v>-4.9960036108132044E-16</v>
      </c>
    </row>
    <row r="92" spans="5:34">
      <c r="E92">
        <f ca="1"/>
        <v>2.0296264668928643E-16</v>
      </c>
      <c r="F92">
        <f ca="1"/>
        <v>3.3306690738754696E-15</v>
      </c>
      <c r="G92">
        <f ca="1"/>
        <v>2.2204460492503131E-15</v>
      </c>
      <c r="H92">
        <f ca="1"/>
        <v>1.6653345369377348E-16</v>
      </c>
      <c r="I92">
        <f ca="1"/>
        <v>5.0515147620444623E-15</v>
      </c>
      <c r="J92">
        <f ca="1"/>
        <v>-2.9698465908722937E-15</v>
      </c>
      <c r="K92">
        <f ca="1"/>
        <v>-3.3306690738754696E-15</v>
      </c>
      <c r="L92">
        <f ca="1"/>
        <v>-1.0769163338864018E-14</v>
      </c>
      <c r="M92">
        <f ca="1"/>
        <v>-3.3584246494910985E-15</v>
      </c>
      <c r="N92">
        <f ca="1"/>
        <v>1.4988010832439613E-15</v>
      </c>
      <c r="O92">
        <f ca="1"/>
        <v>6.6613381477509392E-15</v>
      </c>
      <c r="P92">
        <f ca="1"/>
        <v>-6.3837823915946501E-15</v>
      </c>
      <c r="Q92">
        <f ca="1"/>
        <v>3.4416913763379853E-15</v>
      </c>
      <c r="R92">
        <f ca="1"/>
        <v>-4.9960036108132044E-15</v>
      </c>
      <c r="S92">
        <f ca="1"/>
        <v>6.4392935428259079E-15</v>
      </c>
      <c r="T92">
        <f ca="1"/>
        <v>-2.7200464103316335E-15</v>
      </c>
      <c r="U92">
        <f ca="1"/>
        <v>2.55351295663786E-15</v>
      </c>
      <c r="V92">
        <f ca="1"/>
        <v>5.6621374255882984E-15</v>
      </c>
      <c r="W92">
        <f ca="1"/>
        <v>0.99999999999999056</v>
      </c>
      <c r="X92">
        <f ca="1"/>
        <v>6.0784710598227321E-15</v>
      </c>
      <c r="Y92">
        <f ca="1"/>
        <v>-8.354428260304303E-15</v>
      </c>
      <c r="Z92">
        <f ca="1"/>
        <v>-5.4956039718945249E-15</v>
      </c>
      <c r="AA92">
        <f ca="1"/>
        <v>2.0816681711721685E-15</v>
      </c>
      <c r="AB92">
        <f ca="1"/>
        <v>-5.8841820305133297E-15</v>
      </c>
      <c r="AC92">
        <f ca="1"/>
        <v>4.6906922790412864E-15</v>
      </c>
      <c r="AD92">
        <f ca="1"/>
        <v>-3.4694469519536142E-16</v>
      </c>
      <c r="AE92">
        <f ca="1"/>
        <v>3.372302437298913E-15</v>
      </c>
      <c r="AF92">
        <f ca="1"/>
        <v>7.5495165674510645E-15</v>
      </c>
      <c r="AG92">
        <f ca="1"/>
        <v>-7.4940054162198066E-16</v>
      </c>
      <c r="AH92">
        <f ca="1"/>
        <v>1.1102230246251565E-15</v>
      </c>
    </row>
    <row r="93" spans="5:34">
      <c r="E93">
        <f ca="1"/>
        <v>-3.7513395167998453E-16</v>
      </c>
      <c r="F93">
        <f ca="1"/>
        <v>2.3037127760971998E-15</v>
      </c>
      <c r="G93">
        <f ca="1"/>
        <v>-2.1649348980190553E-15</v>
      </c>
      <c r="H93">
        <f ca="1"/>
        <v>1.7277845820728999E-15</v>
      </c>
      <c r="I93">
        <f ca="1"/>
        <v>4.5102810375396984E-15</v>
      </c>
      <c r="J93">
        <f ca="1"/>
        <v>-1.1744077932362984E-15</v>
      </c>
      <c r="K93">
        <f ca="1"/>
        <v>-1.1934897514720433E-15</v>
      </c>
      <c r="L93">
        <f ca="1"/>
        <v>-5.3429483060085659E-15</v>
      </c>
      <c r="M93">
        <f ca="1"/>
        <v>-2.0816681711721685E-16</v>
      </c>
      <c r="N93">
        <f ca="1"/>
        <v>-1.27675647831893E-15</v>
      </c>
      <c r="O93">
        <f ca="1"/>
        <v>5.5511151231257827E-15</v>
      </c>
      <c r="P93">
        <f ca="1"/>
        <v>-3.282096816548119E-15</v>
      </c>
      <c r="Q93">
        <f ca="1"/>
        <v>1.1379786002407855E-15</v>
      </c>
      <c r="R93">
        <f ca="1"/>
        <v>9.1593399531575415E-16</v>
      </c>
      <c r="S93">
        <f ca="1"/>
        <v>4.0245584642661925E-15</v>
      </c>
      <c r="T93">
        <f ca="1"/>
        <v>1.2351231148954867E-15</v>
      </c>
      <c r="U93">
        <f ca="1"/>
        <v>9.4368957093138306E-16</v>
      </c>
      <c r="V93">
        <f ca="1"/>
        <v>7.3552275381416621E-16</v>
      </c>
      <c r="W93">
        <f ca="1"/>
        <v>-2.581268532253489E-15</v>
      </c>
      <c r="X93">
        <f ca="1"/>
        <v>1.0000000000000011</v>
      </c>
      <c r="Y93">
        <f ca="1"/>
        <v>-1.9810542095655137E-15</v>
      </c>
      <c r="Z93">
        <f ca="1"/>
        <v>6.9388939039072284E-18</v>
      </c>
      <c r="AA93">
        <f ca="1"/>
        <v>2.6367796834847468E-16</v>
      </c>
      <c r="AB93">
        <f ca="1"/>
        <v>-8.2572837456496018E-16</v>
      </c>
      <c r="AC93">
        <f ca="1"/>
        <v>-9.3328123007552222E-16</v>
      </c>
      <c r="AD93">
        <f ca="1"/>
        <v>-3.2612801348363973E-16</v>
      </c>
      <c r="AE93">
        <f ca="1"/>
        <v>6.6960326172704754E-16</v>
      </c>
      <c r="AF93">
        <f ca="1"/>
        <v>3.9968028886505635E-15</v>
      </c>
      <c r="AG93">
        <f ca="1"/>
        <v>8.6736173798840355E-18</v>
      </c>
      <c r="AH93">
        <f ca="1"/>
        <v>-1.3461454173580023E-15</v>
      </c>
    </row>
    <row r="94" spans="5:34">
      <c r="E94">
        <f ca="1"/>
        <v>1.0581813203458523E-15</v>
      </c>
      <c r="F94">
        <f ca="1"/>
        <v>-2.6645352591003757E-15</v>
      </c>
      <c r="G94">
        <f ca="1"/>
        <v>-4.4408920985006262E-16</v>
      </c>
      <c r="H94">
        <f ca="1"/>
        <v>-4.4408920985006262E-16</v>
      </c>
      <c r="I94">
        <f ca="1"/>
        <v>5.3290705182007514E-15</v>
      </c>
      <c r="J94">
        <f ca="1"/>
        <v>-2.8727020762175925E-15</v>
      </c>
      <c r="K94">
        <f ca="1"/>
        <v>-2.6645352591003757E-15</v>
      </c>
      <c r="L94">
        <f ca="1"/>
        <v>-2.4424906541753444E-15</v>
      </c>
      <c r="M94">
        <f ca="1"/>
        <v>-2.2204460492503131E-16</v>
      </c>
      <c r="N94">
        <f ca="1"/>
        <v>-6.6613381477509392E-16</v>
      </c>
      <c r="O94">
        <f ca="1"/>
        <v>3.7747582837255322E-15</v>
      </c>
      <c r="P94">
        <f ca="1"/>
        <v>-2.3314683517128287E-15</v>
      </c>
      <c r="Q94">
        <f ca="1"/>
        <v>-1.5543122344752192E-15</v>
      </c>
      <c r="R94">
        <f ca="1"/>
        <v>-6.6613381477509392E-16</v>
      </c>
      <c r="S94">
        <f ca="1"/>
        <v>1.3322676295501878E-15</v>
      </c>
      <c r="T94">
        <f ca="1"/>
        <v>2.1094237467877974E-15</v>
      </c>
      <c r="U94">
        <f ca="1"/>
        <v>1.4432899320127035E-15</v>
      </c>
      <c r="V94">
        <f ca="1"/>
        <v>3.6082248300317588E-16</v>
      </c>
      <c r="W94">
        <f ca="1"/>
        <v>-1.9984014443252818E-15</v>
      </c>
      <c r="X94">
        <f ca="1"/>
        <v>1.7763568394002505E-15</v>
      </c>
      <c r="Y94">
        <f ca="1"/>
        <v>0.99999999999999545</v>
      </c>
      <c r="Z94">
        <f ca="1"/>
        <v>-2.2204460492503131E-16</v>
      </c>
      <c r="AA94">
        <f ca="1"/>
        <v>1.27675647831893E-15</v>
      </c>
      <c r="AB94">
        <f ca="1"/>
        <v>-1.5543122344752192E-15</v>
      </c>
      <c r="AC94">
        <f ca="1"/>
        <v>2.3869795029440866E-15</v>
      </c>
      <c r="AD94">
        <f ca="1"/>
        <v>-3.8025138593411612E-15</v>
      </c>
      <c r="AE94">
        <f ca="1"/>
        <v>2.4424906541753444E-15</v>
      </c>
      <c r="AF94">
        <f ca="1"/>
        <v>3.219646771412954E-15</v>
      </c>
      <c r="AG94">
        <f ca="1"/>
        <v>2.9906632725840154E-15</v>
      </c>
      <c r="AH94">
        <f ca="1"/>
        <v>-1.6653345369377348E-15</v>
      </c>
    </row>
    <row r="95" spans="5:34">
      <c r="E95">
        <f ca="1"/>
        <v>9.6320521003612214E-16</v>
      </c>
      <c r="F95">
        <f ca="1"/>
        <v>-1.0269562977782698E-15</v>
      </c>
      <c r="G95">
        <f ca="1"/>
        <v>-2.2204460492503131E-15</v>
      </c>
      <c r="H95">
        <f ca="1"/>
        <v>-7.6327832942979512E-16</v>
      </c>
      <c r="I95">
        <f ca="1"/>
        <v>8.1878948066105295E-16</v>
      </c>
      <c r="J95">
        <f ca="1"/>
        <v>-7.9797279894933126E-16</v>
      </c>
      <c r="K95">
        <f ca="1"/>
        <v>1.6653345369377348E-16</v>
      </c>
      <c r="L95">
        <f ca="1"/>
        <v>-4.7184478546569153E-16</v>
      </c>
      <c r="M95">
        <f ca="1"/>
        <v>-6.1756155744774333E-16</v>
      </c>
      <c r="N95">
        <f ca="1"/>
        <v>-1.0269562977782698E-15</v>
      </c>
      <c r="O95">
        <f ca="1"/>
        <v>2.4702462297909733E-15</v>
      </c>
      <c r="P95">
        <f ca="1"/>
        <v>-4.9960036108132044E-16</v>
      </c>
      <c r="Q95">
        <f ca="1"/>
        <v>-1.5543122344752192E-15</v>
      </c>
      <c r="R95">
        <f ca="1"/>
        <v>1.6375789613221059E-15</v>
      </c>
      <c r="S95">
        <f ca="1"/>
        <v>-3.3306690738754696E-16</v>
      </c>
      <c r="T95">
        <f ca="1"/>
        <v>1.5404344466674047E-15</v>
      </c>
      <c r="U95">
        <f ca="1"/>
        <v>4.7184478546569153E-16</v>
      </c>
      <c r="V95">
        <f ca="1"/>
        <v>-6.349087922075114E-16</v>
      </c>
      <c r="W95">
        <f ca="1"/>
        <v>1.9428902930940239E-16</v>
      </c>
      <c r="X95">
        <f ca="1"/>
        <v>-3.2959746043559335E-15</v>
      </c>
      <c r="Y95">
        <f ca="1"/>
        <v>-3.8441472227646045E-15</v>
      </c>
      <c r="Z95">
        <f ca="1"/>
        <v>1.000000000000004</v>
      </c>
      <c r="AA95">
        <f ca="1"/>
        <v>3.12944115066216E-15</v>
      </c>
      <c r="AB95">
        <f ca="1"/>
        <v>6.9388939039072284E-16</v>
      </c>
      <c r="AC95">
        <f ca="1"/>
        <v>-1.672273430841642E-15</v>
      </c>
      <c r="AD95">
        <f ca="1"/>
        <v>-2.5084101462624631E-15</v>
      </c>
      <c r="AE95">
        <f ca="1"/>
        <v>1.2247147740396258E-15</v>
      </c>
      <c r="AF95">
        <f ca="1"/>
        <v>2.4702462297909733E-15</v>
      </c>
      <c r="AG95">
        <f ca="1"/>
        <v>2.8510180327678825E-15</v>
      </c>
      <c r="AH95">
        <f ca="1"/>
        <v>-1.3461454173580023E-15</v>
      </c>
    </row>
    <row r="96" spans="5:34">
      <c r="E96">
        <f ca="1"/>
        <v>1.3895135042574225E-15</v>
      </c>
      <c r="F96">
        <f ca="1"/>
        <v>-6.6613381477509392E-16</v>
      </c>
      <c r="G96">
        <f ca="1"/>
        <v>-6.6613381477509392E-16</v>
      </c>
      <c r="H96">
        <f ca="1"/>
        <v>6.6613381477509392E-16</v>
      </c>
      <c r="I96">
        <f ca="1"/>
        <v>5.4956039718945249E-15</v>
      </c>
      <c r="J96">
        <f ca="1"/>
        <v>-2.9143354396410359E-15</v>
      </c>
      <c r="K96">
        <f ca="1"/>
        <v>-2.3314683517128287E-15</v>
      </c>
      <c r="L96">
        <f ca="1"/>
        <v>-6.106226635438361E-15</v>
      </c>
      <c r="M96">
        <f ca="1"/>
        <v>-1.6375789613221059E-15</v>
      </c>
      <c r="N96">
        <f ca="1"/>
        <v>3.3306690738754696E-16</v>
      </c>
      <c r="O96">
        <f ca="1"/>
        <v>6.2172489379008766E-15</v>
      </c>
      <c r="P96">
        <f ca="1"/>
        <v>-3.3306690738754696E-15</v>
      </c>
      <c r="Q96">
        <f ca="1"/>
        <v>7.7715611723760958E-16</v>
      </c>
      <c r="R96">
        <f ca="1"/>
        <v>-8.8817841970012523E-16</v>
      </c>
      <c r="S96">
        <f ca="1"/>
        <v>5.9952043329758453E-15</v>
      </c>
      <c r="T96">
        <f ca="1"/>
        <v>2.2204460492503131E-16</v>
      </c>
      <c r="U96">
        <f ca="1"/>
        <v>9.9920072216264089E-16</v>
      </c>
      <c r="V96">
        <f ca="1"/>
        <v>8.1878948066105295E-16</v>
      </c>
      <c r="W96">
        <f ca="1"/>
        <v>-6.4392935428259079E-15</v>
      </c>
      <c r="X96">
        <f ca="1"/>
        <v>7.7715611723760958E-16</v>
      </c>
      <c r="Y96">
        <f ca="1"/>
        <v>-7.5495165674510645E-15</v>
      </c>
      <c r="Z96">
        <f ca="1"/>
        <v>-3.6637359812630166E-15</v>
      </c>
      <c r="AA96">
        <f ca="1"/>
        <v>1.0000000000000018</v>
      </c>
      <c r="AB96">
        <f ca="1"/>
        <v>-5.0515147620444623E-15</v>
      </c>
      <c r="AC96">
        <f ca="1"/>
        <v>1.27675647831893E-15</v>
      </c>
      <c r="AD96">
        <f ca="1"/>
        <v>-1.0547118733938987E-15</v>
      </c>
      <c r="AE96">
        <f ca="1"/>
        <v>2.4424906541753444E-15</v>
      </c>
      <c r="AF96">
        <f ca="1"/>
        <v>5.1070259132757201E-15</v>
      </c>
      <c r="AG96">
        <f ca="1"/>
        <v>1.7694179454963432E-15</v>
      </c>
      <c r="AH96">
        <f ca="1"/>
        <v>1.4432899320127035E-15</v>
      </c>
    </row>
    <row r="97" spans="5:34">
      <c r="E97">
        <f ca="1"/>
        <v>-5.3602955407683339E-16</v>
      </c>
      <c r="F97">
        <f ca="1"/>
        <v>-1.7763568394002505E-15</v>
      </c>
      <c r="G97">
        <f ca="1"/>
        <v>-2.886579864025407E-15</v>
      </c>
      <c r="H97">
        <f ca="1"/>
        <v>2.7200464103316335E-15</v>
      </c>
      <c r="I97">
        <f ca="1"/>
        <v>4.6629367034256575E-15</v>
      </c>
      <c r="J97">
        <f ca="1"/>
        <v>-2.095545958979983E-15</v>
      </c>
      <c r="K97">
        <f ca="1"/>
        <v>-1.4432899320127035E-15</v>
      </c>
      <c r="L97">
        <f ca="1"/>
        <v>-2.886579864025407E-15</v>
      </c>
      <c r="M97">
        <f ca="1"/>
        <v>-2.7755575615628914E-16</v>
      </c>
      <c r="N97">
        <f ca="1"/>
        <v>-9.4368957093138306E-16</v>
      </c>
      <c r="O97">
        <f ca="1"/>
        <v>5.1070259132757201E-15</v>
      </c>
      <c r="P97">
        <f ca="1"/>
        <v>-1.7208456881689926E-15</v>
      </c>
      <c r="Q97">
        <f ca="1"/>
        <v>-1.8873791418627661E-15</v>
      </c>
      <c r="R97">
        <f ca="1"/>
        <v>-4.4408920985006262E-16</v>
      </c>
      <c r="S97">
        <f ca="1"/>
        <v>2.1094237467877974E-15</v>
      </c>
      <c r="T97">
        <f ca="1"/>
        <v>1.5543122344752192E-15</v>
      </c>
      <c r="U97">
        <f ca="1"/>
        <v>1.1102230246251565E-15</v>
      </c>
      <c r="V97">
        <f ca="1"/>
        <v>2.7478019859472624E-15</v>
      </c>
      <c r="W97">
        <f ca="1"/>
        <v>-2.6090241078691179E-15</v>
      </c>
      <c r="X97">
        <f ca="1"/>
        <v>-5.5511151231257827E-17</v>
      </c>
      <c r="Y97">
        <f ca="1"/>
        <v>-2.2759572004815709E-15</v>
      </c>
      <c r="Z97">
        <f ca="1"/>
        <v>2.7755575615628914E-16</v>
      </c>
      <c r="AA97">
        <f ca="1"/>
        <v>-1.3877787807814457E-16</v>
      </c>
      <c r="AB97">
        <f ca="1"/>
        <v>1.0000000000000009</v>
      </c>
      <c r="AC97">
        <f ca="1"/>
        <v>1.1379786002407855E-15</v>
      </c>
      <c r="AD97">
        <f ca="1"/>
        <v>8.8817841970012523E-16</v>
      </c>
      <c r="AE97">
        <f ca="1"/>
        <v>-4.4408920985006262E-16</v>
      </c>
      <c r="AF97">
        <f ca="1"/>
        <v>3.8857805861880479E-15</v>
      </c>
      <c r="AG97">
        <f ca="1"/>
        <v>7.6327832942979512E-17</v>
      </c>
      <c r="AH97">
        <f ca="1"/>
        <v>-8.8817841970012523E-16</v>
      </c>
    </row>
    <row r="98" spans="5:34">
      <c r="E98">
        <f ca="1"/>
        <v>6.9041994343876922E-16</v>
      </c>
      <c r="F98">
        <f ca="1"/>
        <v>-1.1102230246251565E-15</v>
      </c>
      <c r="G98">
        <f ca="1"/>
        <v>-4.4408920985006262E-16</v>
      </c>
      <c r="H98">
        <f ca="1"/>
        <v>6.106226635438361E-16</v>
      </c>
      <c r="I98">
        <f ca="1"/>
        <v>6.2172489379008766E-15</v>
      </c>
      <c r="J98">
        <f ca="1"/>
        <v>-1.27675647831893E-15</v>
      </c>
      <c r="K98">
        <f ca="1"/>
        <v>-3.1086244689504383E-15</v>
      </c>
      <c r="L98">
        <f ca="1"/>
        <v>-2.886579864025407E-15</v>
      </c>
      <c r="M98">
        <f ca="1"/>
        <v>-1.2212453270876722E-15</v>
      </c>
      <c r="N98">
        <f ca="1"/>
        <v>1.1657341758564144E-15</v>
      </c>
      <c r="O98">
        <f ca="1"/>
        <v>5.3290705182007514E-15</v>
      </c>
      <c r="P98">
        <f ca="1"/>
        <v>9.9920072216264089E-16</v>
      </c>
      <c r="Q98">
        <f ca="1"/>
        <v>-6.6613381477509392E-16</v>
      </c>
      <c r="R98">
        <f ca="1"/>
        <v>-1.9984014443252818E-15</v>
      </c>
      <c r="S98">
        <f ca="1"/>
        <v>2.55351295663786E-15</v>
      </c>
      <c r="T98">
        <f ca="1"/>
        <v>-5.5511151231257827E-16</v>
      </c>
      <c r="U98">
        <f ca="1"/>
        <v>1.5543122344752192E-15</v>
      </c>
      <c r="V98">
        <f ca="1"/>
        <v>-2.6367796834847468E-16</v>
      </c>
      <c r="W98">
        <f ca="1"/>
        <v>-3.8857805861880479E-15</v>
      </c>
      <c r="X98">
        <f ca="1"/>
        <v>2.1094237467877974E-15</v>
      </c>
      <c r="Y98">
        <f ca="1"/>
        <v>-4.8572257327350599E-15</v>
      </c>
      <c r="Z98">
        <f ca="1"/>
        <v>-1.3877787807814457E-15</v>
      </c>
      <c r="AA98">
        <f ca="1"/>
        <v>1.6653345369377348E-15</v>
      </c>
      <c r="AB98">
        <f ca="1"/>
        <v>-3.8302694349567901E-15</v>
      </c>
      <c r="AC98">
        <f ca="1"/>
        <v>1.0000000000000004</v>
      </c>
      <c r="AD98">
        <f ca="1"/>
        <v>-1.1657341758564144E-15</v>
      </c>
      <c r="AE98">
        <f ca="1"/>
        <v>9.1593399531575415E-16</v>
      </c>
      <c r="AF98">
        <f ca="1"/>
        <v>4.6629367034256575E-15</v>
      </c>
      <c r="AG98">
        <f ca="1"/>
        <v>1.4779844015322396E-15</v>
      </c>
      <c r="AH98">
        <f ca="1"/>
        <v>1.1102230246251565E-16</v>
      </c>
    </row>
    <row r="99" spans="5:34">
      <c r="E99">
        <f ca="1"/>
        <v>1.6237011735142914E-15</v>
      </c>
      <c r="F99">
        <f ca="1"/>
        <v>-3.3306690738754696E-15</v>
      </c>
      <c r="G99">
        <f ca="1"/>
        <v>1.3322676295501878E-15</v>
      </c>
      <c r="H99">
        <f ca="1"/>
        <v>-1.8041124150158794E-15</v>
      </c>
      <c r="I99">
        <f ca="1"/>
        <v>-5.5511151231257827E-17</v>
      </c>
      <c r="J99">
        <f ca="1"/>
        <v>-8.8817841970012523E-16</v>
      </c>
      <c r="K99">
        <f ca="1"/>
        <v>-5.5511151231257827E-17</v>
      </c>
      <c r="L99">
        <f ca="1"/>
        <v>-2.3314683517128287E-15</v>
      </c>
      <c r="M99">
        <f ca="1"/>
        <v>9.7144514654701197E-16</v>
      </c>
      <c r="N99">
        <f ca="1"/>
        <v>0</v>
      </c>
      <c r="O99">
        <f ca="1"/>
        <v>9.9920072216264089E-16</v>
      </c>
      <c r="P99">
        <f ca="1"/>
        <v>-1.3045120539345589E-15</v>
      </c>
      <c r="Q99">
        <f ca="1"/>
        <v>-6.6613381477509392E-16</v>
      </c>
      <c r="R99">
        <f ca="1"/>
        <v>1.6653345369377348E-15</v>
      </c>
      <c r="S99">
        <f ca="1"/>
        <v>1.27675647831893E-15</v>
      </c>
      <c r="T99">
        <f ca="1"/>
        <v>6.6613381477509392E-16</v>
      </c>
      <c r="U99">
        <f ca="1"/>
        <v>1.1657341758564144E-15</v>
      </c>
      <c r="V99">
        <f ca="1"/>
        <v>-9.6450625264310474E-16</v>
      </c>
      <c r="W99">
        <f ca="1"/>
        <v>-3.5804692544161298E-15</v>
      </c>
      <c r="X99">
        <f ca="1"/>
        <v>3.3306690738754696E-16</v>
      </c>
      <c r="Y99">
        <f ca="1"/>
        <v>-9.0205620750793969E-16</v>
      </c>
      <c r="Z99">
        <f ca="1"/>
        <v>1.2490009027033011E-15</v>
      </c>
      <c r="AA99">
        <f ca="1"/>
        <v>3.3445468616832841E-15</v>
      </c>
      <c r="AB99">
        <f ca="1"/>
        <v>-8.3266726846886741E-16</v>
      </c>
      <c r="AC99">
        <f ca="1"/>
        <v>5.2735593669694936E-16</v>
      </c>
      <c r="AD99">
        <f ca="1"/>
        <v>0.99999999999999645</v>
      </c>
      <c r="AE99">
        <f ca="1"/>
        <v>2.0677903833643541E-15</v>
      </c>
      <c r="AF99">
        <f ca="1"/>
        <v>3.0531133177191805E-15</v>
      </c>
      <c r="AG99">
        <f ca="1"/>
        <v>3.1918911957973251E-16</v>
      </c>
      <c r="AH99">
        <f ca="1"/>
        <v>-8.3266726846886741E-16</v>
      </c>
    </row>
    <row r="100" spans="5:34">
      <c r="E100">
        <f ca="1"/>
        <v>2.9143354396410359E-16</v>
      </c>
      <c r="F100">
        <f ca="1"/>
        <v>6.6613381477509392E-16</v>
      </c>
      <c r="G100">
        <f ca="1"/>
        <v>-1.1102230246251565E-16</v>
      </c>
      <c r="H100">
        <f ca="1"/>
        <v>-2.1094237467877974E-15</v>
      </c>
      <c r="I100">
        <f ca="1"/>
        <v>7.2164496600635175E-16</v>
      </c>
      <c r="J100">
        <f ca="1"/>
        <v>-1.8179902028236938E-15</v>
      </c>
      <c r="K100">
        <f ca="1"/>
        <v>-1.4432899320127035E-15</v>
      </c>
      <c r="L100">
        <f ca="1"/>
        <v>1.6653345369377348E-15</v>
      </c>
      <c r="M100">
        <f ca="1"/>
        <v>-3.0531133177191805E-16</v>
      </c>
      <c r="N100">
        <f ca="1"/>
        <v>-8.8817841970012523E-16</v>
      </c>
      <c r="O100">
        <f ca="1"/>
        <v>2.2204460492503131E-16</v>
      </c>
      <c r="P100">
        <f ca="1"/>
        <v>-3.8857805861880479E-16</v>
      </c>
      <c r="Q100">
        <f ca="1"/>
        <v>4.4408920985006262E-16</v>
      </c>
      <c r="R100">
        <f ca="1"/>
        <v>2.2204460492503131E-16</v>
      </c>
      <c r="S100">
        <f ca="1"/>
        <v>2.1649348980190553E-15</v>
      </c>
      <c r="T100">
        <f ca="1"/>
        <v>1.0547118733938987E-15</v>
      </c>
      <c r="U100">
        <f ca="1"/>
        <v>5.5511151231257827E-16</v>
      </c>
      <c r="V100">
        <f ca="1"/>
        <v>9.9920072216264089E-16</v>
      </c>
      <c r="W100">
        <f ca="1"/>
        <v>-3.8857805861880479E-16</v>
      </c>
      <c r="X100">
        <f ca="1"/>
        <v>2.2204460492503131E-16</v>
      </c>
      <c r="Y100">
        <f ca="1"/>
        <v>-4.6074255521943996E-15</v>
      </c>
      <c r="Z100">
        <f ca="1"/>
        <v>-3.6082248300317588E-16</v>
      </c>
      <c r="AA100">
        <f ca="1"/>
        <v>3.2474023470285829E-15</v>
      </c>
      <c r="AB100">
        <f ca="1"/>
        <v>5.8286708792820718E-16</v>
      </c>
      <c r="AC100">
        <f ca="1"/>
        <v>1.1657341758564144E-15</v>
      </c>
      <c r="AD100">
        <f ca="1"/>
        <v>-1.1796119636642288E-15</v>
      </c>
      <c r="AE100">
        <f ca="1"/>
        <v>1.000000000000004</v>
      </c>
      <c r="AF100">
        <f ca="1"/>
        <v>1.3322676295501878E-15</v>
      </c>
      <c r="AG100">
        <f ca="1"/>
        <v>7.4593109467002705E-16</v>
      </c>
      <c r="AH100">
        <f ca="1"/>
        <v>-2.1649348980190553E-15</v>
      </c>
    </row>
    <row r="101" spans="5:34">
      <c r="E101">
        <f ca="1"/>
        <v>-9.783840404509192E-16</v>
      </c>
      <c r="F101">
        <f ca="1"/>
        <v>2.7755575615628914E-15</v>
      </c>
      <c r="G101">
        <f ca="1"/>
        <v>2.1094237467877974E-15</v>
      </c>
      <c r="H101">
        <f ca="1"/>
        <v>1.0824674490095276E-15</v>
      </c>
      <c r="I101">
        <f ca="1"/>
        <v>4.6074255521943996E-15</v>
      </c>
      <c r="J101">
        <f ca="1"/>
        <v>-2.0400348077487251E-15</v>
      </c>
      <c r="K101">
        <f ca="1"/>
        <v>-2.55351295663786E-15</v>
      </c>
      <c r="L101">
        <f ca="1"/>
        <v>-4.5519144009631418E-15</v>
      </c>
      <c r="M101">
        <f ca="1"/>
        <v>-2.8310687127941492E-15</v>
      </c>
      <c r="N101">
        <f ca="1"/>
        <v>1.7208456881689926E-15</v>
      </c>
      <c r="O101">
        <f ca="1"/>
        <v>3.3306690738754696E-15</v>
      </c>
      <c r="P101">
        <f ca="1"/>
        <v>-1.7208456881689926E-15</v>
      </c>
      <c r="Q101">
        <f ca="1"/>
        <v>2.2204460492503131E-16</v>
      </c>
      <c r="R101">
        <f ca="1"/>
        <v>2.2204460492503131E-16</v>
      </c>
      <c r="S101">
        <f ca="1"/>
        <v>3.7192471324942744E-15</v>
      </c>
      <c r="T101">
        <f ca="1"/>
        <v>1.1102230246251565E-15</v>
      </c>
      <c r="U101">
        <f ca="1"/>
        <v>1.609823385706477E-15</v>
      </c>
      <c r="V101">
        <f ca="1"/>
        <v>3.0808688933348094E-15</v>
      </c>
      <c r="W101">
        <f ca="1"/>
        <v>-4.5519144009631418E-15</v>
      </c>
      <c r="X101">
        <f ca="1"/>
        <v>2.1649348980190553E-15</v>
      </c>
      <c r="Y101">
        <f ca="1"/>
        <v>-3.7747582837255322E-15</v>
      </c>
      <c r="Z101">
        <f ca="1"/>
        <v>-9.9920072216264089E-16</v>
      </c>
      <c r="AA101">
        <f ca="1"/>
        <v>1.1934897514720433E-15</v>
      </c>
      <c r="AB101">
        <f ca="1"/>
        <v>-2.7200464103316335E-15</v>
      </c>
      <c r="AC101">
        <f ca="1"/>
        <v>1.4710455076283324E-15</v>
      </c>
      <c r="AD101">
        <f ca="1"/>
        <v>-8.0491169285323849E-16</v>
      </c>
      <c r="AE101">
        <f ca="1"/>
        <v>1.3600232051658168E-15</v>
      </c>
      <c r="AF101">
        <f ca="1"/>
        <v>1.000000000000004</v>
      </c>
      <c r="AG101">
        <f ca="1"/>
        <v>6.9388939039072284E-17</v>
      </c>
      <c r="AH101">
        <f ca="1"/>
        <v>-1.1102230246251565E-15</v>
      </c>
    </row>
    <row r="102" spans="5:34">
      <c r="E102">
        <f ca="1"/>
        <v>-3.9638431426070042E-16</v>
      </c>
      <c r="F102">
        <f ca="1"/>
        <v>3.1086244689504383E-15</v>
      </c>
      <c r="G102">
        <f ca="1"/>
        <v>2.6645352591003757E-15</v>
      </c>
      <c r="H102">
        <f ca="1"/>
        <v>1.9428902930940239E-16</v>
      </c>
      <c r="I102">
        <f ca="1"/>
        <v>3.2751579226442118E-15</v>
      </c>
      <c r="J102">
        <f ca="1"/>
        <v>-1.8110513089197866E-15</v>
      </c>
      <c r="K102">
        <f ca="1"/>
        <v>-2.2204460492503131E-15</v>
      </c>
      <c r="L102">
        <f ca="1"/>
        <v>-4.6074255521943996E-15</v>
      </c>
      <c r="M102">
        <f ca="1"/>
        <v>-3.5388358909926865E-15</v>
      </c>
      <c r="N102">
        <f ca="1"/>
        <v>3.6082248300317588E-16</v>
      </c>
      <c r="O102">
        <f ca="1"/>
        <v>1.3877787807814457E-15</v>
      </c>
      <c r="P102">
        <f ca="1"/>
        <v>-2.1094237467877974E-15</v>
      </c>
      <c r="Q102">
        <f ca="1"/>
        <v>-4.9960036108132044E-16</v>
      </c>
      <c r="R102">
        <f ca="1"/>
        <v>3.3306690738754696E-16</v>
      </c>
      <c r="S102">
        <f ca="1"/>
        <v>3.4416913763379853E-15</v>
      </c>
      <c r="T102">
        <f ca="1"/>
        <v>-2.7755575615628914E-16</v>
      </c>
      <c r="U102">
        <f ca="1"/>
        <v>1.1102230246251565E-15</v>
      </c>
      <c r="V102">
        <f ca="1"/>
        <v>2.581268532253489E-15</v>
      </c>
      <c r="W102">
        <f ca="1"/>
        <v>-2.6367796834847468E-15</v>
      </c>
      <c r="X102">
        <f ca="1"/>
        <v>2.7616797737550769E-15</v>
      </c>
      <c r="Y102">
        <f ca="1"/>
        <v>-3.6221026178395732E-15</v>
      </c>
      <c r="Z102">
        <f ca="1"/>
        <v>-1.9706458687096529E-15</v>
      </c>
      <c r="AA102">
        <f ca="1"/>
        <v>1.2628786905111156E-15</v>
      </c>
      <c r="AB102">
        <f ca="1"/>
        <v>-3.9412917374193057E-15</v>
      </c>
      <c r="AC102">
        <f ca="1"/>
        <v>1.9984014443252818E-15</v>
      </c>
      <c r="AD102">
        <f ca="1"/>
        <v>2.4286128663675299E-16</v>
      </c>
      <c r="AE102">
        <f ca="1"/>
        <v>2.9698465908722937E-15</v>
      </c>
      <c r="AF102">
        <f ca="1"/>
        <v>4.1078251911130792E-15</v>
      </c>
      <c r="AG102">
        <f ca="1"/>
        <v>1.0000000000000007</v>
      </c>
      <c r="AH102">
        <f ca="1"/>
        <v>-5.5511151231257827E-16</v>
      </c>
    </row>
    <row r="103" spans="5:34">
      <c r="E103">
        <f ca="1"/>
        <v>1.4328815911568427E-15</v>
      </c>
      <c r="F103">
        <f ca="1"/>
        <v>8.8817841970012523E-16</v>
      </c>
      <c r="G103">
        <f ca="1"/>
        <v>8.8817841970012523E-16</v>
      </c>
      <c r="H103">
        <f ca="1"/>
        <v>1.6653345369377348E-15</v>
      </c>
      <c r="I103">
        <f ca="1"/>
        <v>6.4392935428259079E-15</v>
      </c>
      <c r="J103">
        <f ca="1"/>
        <v>-2.581268532253489E-15</v>
      </c>
      <c r="K103">
        <f ca="1"/>
        <v>-1.8873791418627661E-15</v>
      </c>
      <c r="L103">
        <f ca="1"/>
        <v>-6.4392935428259079E-15</v>
      </c>
      <c r="M103">
        <f ca="1"/>
        <v>-3.8025138593411612E-15</v>
      </c>
      <c r="N103">
        <f ca="1"/>
        <v>2.8310687127941492E-15</v>
      </c>
      <c r="O103">
        <f ca="1"/>
        <v>6.106226635438361E-15</v>
      </c>
      <c r="P103">
        <f ca="1"/>
        <v>-2.2759572004815709E-15</v>
      </c>
      <c r="Q103">
        <f ca="1"/>
        <v>1.6653345369377348E-15</v>
      </c>
      <c r="R103">
        <f ca="1"/>
        <v>-3.1086244689504383E-15</v>
      </c>
      <c r="S103">
        <f ca="1"/>
        <v>4.3853809472693683E-15</v>
      </c>
      <c r="T103">
        <f ca="1"/>
        <v>-1.7763568394002505E-15</v>
      </c>
      <c r="U103">
        <f ca="1"/>
        <v>9.9920072216264089E-16</v>
      </c>
      <c r="V103">
        <f ca="1"/>
        <v>3.0947466811426239E-15</v>
      </c>
      <c r="W103">
        <f ca="1"/>
        <v>-6.1617377866696188E-15</v>
      </c>
      <c r="X103">
        <f ca="1"/>
        <v>6.3282712403633923E-15</v>
      </c>
      <c r="Y103">
        <f ca="1"/>
        <v>-8.659739592076221E-15</v>
      </c>
      <c r="Z103">
        <f ca="1"/>
        <v>-5.6621374255882984E-15</v>
      </c>
      <c r="AA103">
        <f ca="1"/>
        <v>1.4988010832439613E-15</v>
      </c>
      <c r="AB103">
        <f ca="1"/>
        <v>-4.829470157119431E-15</v>
      </c>
      <c r="AC103">
        <f ca="1"/>
        <v>3.8857805861880479E-15</v>
      </c>
      <c r="AD103">
        <f ca="1"/>
        <v>3.4694469519536142E-16</v>
      </c>
      <c r="AE103">
        <f ca="1"/>
        <v>1.27675647831893E-15</v>
      </c>
      <c r="AF103">
        <f ca="1"/>
        <v>5.8841820305133297E-15</v>
      </c>
      <c r="AG103">
        <f ca="1"/>
        <v>1.0824674490095276E-15</v>
      </c>
      <c r="AH103">
        <f ca="1"/>
        <v>1.0000000000000016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ArtificialTreatments</vt:lpstr>
      <vt:lpstr>Sheet2</vt:lpstr>
      <vt:lpstr>Sheet1</vt:lpstr>
      <vt:lpstr>General-Simple-Tests</vt:lpstr>
      <vt:lpstr>XLM-Wraps</vt:lpstr>
      <vt:lpstr>dMatrix-Inv-test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2022-02-21T15:01:29Z</dcterms:modified>
</cp:coreProperties>
</file>